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EF7BDDFE-A1F5-4CA1-B60F-AB43CF0D0696}" xr6:coauthVersionLast="47" xr6:coauthVersionMax="47" xr10:uidLastSave="{00000000-0000-0000-0000-000000000000}"/>
  <workbookProtection workbookAlgorithmName="SHA-512" workbookHashValue="doeAB9cRmPMR2xR9lMO338gkmoZZnMem88M3sqaelrWXeO5a2wcuQi8LXlEXznG94GU+tsxK7uQRqPyFZHspxQ==" workbookSaltValue="EsvQceY+bHgPnucK2wUnsA==" workbookSpinCount="100000" lockStructure="1"/>
  <bookViews>
    <workbookView xWindow="-120" yWindow="-120" windowWidth="20730" windowHeight="11040" xr2:uid="{00000000-000D-0000-FFFF-FFFF00000000}"/>
  </bookViews>
  <sheets>
    <sheet name="申請書及び申請事項(市外業者)" sheetId="5" r:id="rId1"/>
    <sheet name="入力情報" sheetId="7" state="hidden" r:id="rId2"/>
    <sheet name="項目リスト" sheetId="9" state="hidden" r:id="rId3"/>
    <sheet name="物品営業種目" sheetId="6" state="hidden" r:id="rId4"/>
  </sheets>
  <definedNames>
    <definedName name="hikaku" localSheetId="3">#REF!</definedName>
    <definedName name="hikaku">#REF!</definedName>
    <definedName name="_xlnm.Print_Area" localSheetId="0">'申請書及び申請事項(市外業者)'!$A$1:$BQ$68,'申請書及び申請事項(市外業者)'!$A$115:$BQ$230</definedName>
    <definedName name="キャリアアップシステム" localSheetId="2">#REF!</definedName>
    <definedName name="キャリアアップシステム">#REF!</definedName>
    <definedName name="キャリアアップシステム_点数" localSheetId="2">#REF!</definedName>
    <definedName name="キャリアアップシステム_点数">#REF!</definedName>
    <definedName name="該当">項目リスト!$A$2:$A$3</definedName>
    <definedName name="環境保全" localSheetId="2">#REF!</definedName>
    <definedName name="環境保全">#REF!</definedName>
    <definedName name="環境保全_点数" localSheetId="2">#REF!</definedName>
    <definedName name="環境保全_点数">#REF!</definedName>
    <definedName name="許可">項目リスト!#REF!</definedName>
    <definedName name="許可種別">項目リスト!#REF!</definedName>
    <definedName name="協力雇用主" localSheetId="2">#REF!</definedName>
    <definedName name="協力雇用主">#REF!</definedName>
    <definedName name="協力雇用主_点数" localSheetId="2">#REF!</definedName>
    <definedName name="協力雇用主_点数">#REF!</definedName>
    <definedName name="業種コード">項目リスト!#REF!</definedName>
    <definedName name="契約相手">項目リスト!#REF!</definedName>
    <definedName name="災害時等協力" localSheetId="2">#REF!</definedName>
    <definedName name="災害時等協力">#REF!</definedName>
    <definedName name="災害時等協力_点数" localSheetId="2">#REF!</definedName>
    <definedName name="災害時等協力_点数">#REF!</definedName>
    <definedName name="指名停止">#REF!</definedName>
    <definedName name="指名停止_点数">#REF!</definedName>
    <definedName name="指名停止期間" localSheetId="2">#REF!</definedName>
    <definedName name="指名停止期間">#REF!</definedName>
    <definedName name="指名停止期間_点数" localSheetId="2">#REF!</definedName>
    <definedName name="指名停止期間_点数">#REF!</definedName>
    <definedName name="次世代育成支援" localSheetId="2">#REF!</definedName>
    <definedName name="次世代育成支援">#REF!</definedName>
    <definedName name="次世代育成支援_点数" localSheetId="2">#REF!</definedName>
    <definedName name="次世代育成支援_点数">#REF!</definedName>
    <definedName name="主業種">項目リスト!$B$2:$B$3</definedName>
    <definedName name="女性活躍推進" localSheetId="2">#REF!</definedName>
    <definedName name="女性活躍推進">#REF!</definedName>
    <definedName name="女性活躍推進_点数" localSheetId="2">#REF!</definedName>
    <definedName name="女性活躍推進_点数">#REF!</definedName>
    <definedName name="除雪登録" localSheetId="2">#REF!</definedName>
    <definedName name="除雪登録">#REF!</definedName>
    <definedName name="除雪登録_点数" localSheetId="2">#REF!</definedName>
    <definedName name="除雪登録_点数">#REF!</definedName>
    <definedName name="消防団協力" localSheetId="2">#REF!</definedName>
    <definedName name="消防団協力">#REF!</definedName>
    <definedName name="消防団協力_点数" localSheetId="2">#REF!</definedName>
    <definedName name="消防団協力_点数">#REF!</definedName>
    <definedName name="障害者雇用" localSheetId="2">#REF!</definedName>
    <definedName name="障害者雇用">#REF!</definedName>
    <definedName name="障害者雇用_点数" localSheetId="2">#REF!</definedName>
    <definedName name="障害者雇用_点数">#REF!</definedName>
    <definedName name="新規業者">項目リスト!#REF!</definedName>
    <definedName name="申請書作成者所属">項目リスト!#REF!</definedName>
    <definedName name="登録情報">項目リスト!#REF!</definedName>
    <definedName name="比較">#REF!</definedName>
    <definedName name="品質管理" localSheetId="2">#REF!</definedName>
    <definedName name="品質管理">#REF!</definedName>
    <definedName name="品質管理_点数" localSheetId="2">#REF!</definedName>
    <definedName name="品質管理_点数">#REF!</definedName>
    <definedName name="防災協定" localSheetId="2">#REF!</definedName>
    <definedName name="防災協定">#REF!</definedName>
    <definedName name="防災協定_点数" localSheetId="2">#REF!</definedName>
    <definedName name="防災協定_点数">#REF!</definedName>
    <definedName name="優良表彰" localSheetId="2">#REF!</definedName>
    <definedName name="優良表彰">#REF!</definedName>
    <definedName name="優良表彰_点数" localSheetId="2">#REF!</definedName>
    <definedName name="優良表彰_点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87" i="5" l="1"/>
  <c r="BY2" i="7"/>
  <c r="AO175" i="5"/>
  <c r="AO116" i="5"/>
  <c r="NY2" i="7"/>
  <c r="NO2" i="7"/>
  <c r="HW2" i="7"/>
  <c r="CE2" i="7"/>
  <c r="CD2" i="7"/>
  <c r="HI2" i="7" l="1"/>
  <c r="HB2" i="7"/>
  <c r="HA2" i="7"/>
  <c r="GZ2" i="7"/>
  <c r="HY2" i="7"/>
  <c r="HV2" i="7"/>
  <c r="HS2" i="7"/>
  <c r="HM2" i="7"/>
  <c r="HJ2" i="7"/>
  <c r="HH2" i="7"/>
  <c r="MS2" i="7"/>
  <c r="ML2" i="7"/>
  <c r="ME2" i="7"/>
  <c r="LX2" i="7"/>
  <c r="LQ2" i="7"/>
  <c r="LJ2" i="7"/>
  <c r="GQ2" i="7"/>
  <c r="K2" i="7" l="1"/>
  <c r="OG2" i="7" l="1"/>
  <c r="OF2" i="7"/>
  <c r="OE2" i="7"/>
  <c r="OD2" i="7"/>
  <c r="OC2" i="7"/>
  <c r="OB2" i="7"/>
  <c r="OA2" i="7"/>
  <c r="NZ2" i="7"/>
  <c r="NX2" i="7"/>
  <c r="NW2" i="7"/>
  <c r="NV2" i="7"/>
  <c r="NU2" i="7"/>
  <c r="NT2" i="7"/>
  <c r="NS2" i="7"/>
  <c r="NR2" i="7"/>
  <c r="NQ2" i="7"/>
  <c r="NP2" i="7"/>
  <c r="NN2" i="7"/>
  <c r="NM2" i="7"/>
  <c r="NL2" i="7"/>
  <c r="NK2" i="7"/>
  <c r="NJ2" i="7"/>
  <c r="NI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H2" i="7"/>
  <c r="FG2" i="7"/>
  <c r="FD2" i="7" l="1"/>
  <c r="FC2" i="7"/>
  <c r="FB2" i="7"/>
  <c r="FA2" i="7"/>
  <c r="EY2" i="7"/>
  <c r="EZ2" i="7"/>
  <c r="EX2" i="7"/>
  <c r="EW2" i="7"/>
  <c r="EV2" i="7"/>
  <c r="EU2" i="7"/>
  <c r="ET2" i="7"/>
  <c r="ES2" i="7"/>
  <c r="ER2" i="7"/>
  <c r="EQ2" i="7"/>
  <c r="EI2" i="7"/>
  <c r="EJ2" i="7"/>
  <c r="EK2" i="7"/>
  <c r="EL2" i="7"/>
  <c r="EM2" i="7"/>
  <c r="EN2" i="7"/>
  <c r="EF2" i="7"/>
  <c r="EE2" i="7"/>
  <c r="ED2" i="7"/>
  <c r="EC2" i="7"/>
  <c r="EB2" i="7"/>
  <c r="EA2" i="7"/>
  <c r="DZ2" i="7"/>
  <c r="DY2" i="7"/>
  <c r="DX2" i="7"/>
  <c r="DW2" i="7"/>
  <c r="DV2" i="7"/>
  <c r="DU2" i="7"/>
  <c r="DT2" i="7"/>
  <c r="DS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C2" i="7" l="1"/>
  <c r="CB2" i="7"/>
  <c r="CA2" i="7"/>
  <c r="BZ2" i="7"/>
  <c r="BW2" i="7"/>
  <c r="BV2" i="7"/>
  <c r="BU2" i="7"/>
  <c r="BT2" i="7"/>
  <c r="BS2" i="7"/>
  <c r="BR2" i="7"/>
  <c r="BQ2" i="7"/>
  <c r="BP2" i="7"/>
  <c r="BO2" i="7"/>
  <c r="BM2" i="7"/>
  <c r="BL2" i="7"/>
  <c r="BK2" i="7"/>
  <c r="BI2" i="7"/>
  <c r="BN2" i="7"/>
  <c r="BH2" i="7" l="1"/>
  <c r="BG2" i="7"/>
  <c r="BF2" i="7"/>
  <c r="BE2" i="7"/>
  <c r="BD2" i="7"/>
  <c r="BB2" i="7"/>
  <c r="BC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AP57" i="5" l="1"/>
  <c r="AP56" i="5"/>
  <c r="AP54" i="5"/>
  <c r="AP52" i="5"/>
  <c r="AP51" i="5"/>
  <c r="N2" i="7"/>
  <c r="MU2" i="7"/>
  <c r="MR2" i="7"/>
  <c r="MQ2" i="7"/>
  <c r="MP2" i="7"/>
  <c r="MK2" i="7"/>
  <c r="MJ2" i="7"/>
  <c r="MI2" i="7"/>
  <c r="MD2" i="7"/>
  <c r="MC2" i="7"/>
  <c r="MB2" i="7"/>
  <c r="LW2" i="7"/>
  <c r="LV2" i="7"/>
  <c r="LU2" i="7"/>
  <c r="LP2" i="7"/>
  <c r="LI2" i="7"/>
  <c r="LO2" i="7"/>
  <c r="LN2" i="7"/>
  <c r="LB2" i="7"/>
  <c r="LA2" i="7"/>
  <c r="LD2" i="7"/>
  <c r="LC2" i="7"/>
  <c r="LF2" i="7"/>
  <c r="LE2" i="7"/>
  <c r="LH2" i="7"/>
  <c r="LG2" i="7"/>
  <c r="KZ2" i="7"/>
  <c r="KY2" i="7"/>
  <c r="KX2" i="7"/>
  <c r="KW2" i="7"/>
  <c r="KV2" i="7"/>
  <c r="KU2" i="7"/>
  <c r="KT2" i="7"/>
  <c r="KS2" i="7"/>
  <c r="KR2" i="7"/>
  <c r="KQ2" i="7"/>
  <c r="KP2" i="7"/>
  <c r="KO2" i="7"/>
  <c r="KN2" i="7"/>
  <c r="KM2" i="7"/>
  <c r="KL2" i="7"/>
  <c r="KK2" i="7"/>
  <c r="KI2" i="7"/>
  <c r="KH2" i="7"/>
  <c r="KF2" i="7"/>
  <c r="KE2" i="7"/>
  <c r="KC2" i="7"/>
  <c r="KB2" i="7"/>
  <c r="JZ2" i="7"/>
  <c r="JY2" i="7"/>
  <c r="JW2" i="7"/>
  <c r="JV2" i="7"/>
  <c r="JT2" i="7"/>
  <c r="JS2" i="7"/>
  <c r="JQ2" i="7"/>
  <c r="JP2" i="7"/>
  <c r="JN2" i="7"/>
  <c r="JM2" i="7"/>
  <c r="JK2" i="7"/>
  <c r="JJ2" i="7"/>
  <c r="JH2" i="7"/>
  <c r="JG2" i="7"/>
  <c r="JE2" i="7"/>
  <c r="JD2" i="7"/>
  <c r="JB2" i="7"/>
  <c r="JA2" i="7"/>
  <c r="IY2" i="7"/>
  <c r="IX2" i="7"/>
  <c r="IV2" i="7"/>
  <c r="IU2" i="7"/>
  <c r="IS2" i="7"/>
  <c r="IR2" i="7"/>
  <c r="IN2" i="7"/>
  <c r="IM2" i="7"/>
  <c r="IP2" i="7"/>
  <c r="IO2" i="7"/>
  <c r="IK2" i="7"/>
  <c r="IJ2" i="7"/>
  <c r="AX17" i="5"/>
  <c r="II2" i="7" s="1"/>
  <c r="AX16" i="5"/>
  <c r="IG2" i="7" s="1"/>
  <c r="AX15" i="5"/>
  <c r="IE2" i="7" s="1"/>
  <c r="AX14" i="5"/>
  <c r="IC2" i="7" s="1"/>
  <c r="AX13" i="5"/>
  <c r="HZ2" i="7" s="1"/>
  <c r="IF2" i="7" l="1"/>
  <c r="IH2" i="7"/>
  <c r="IA2" i="7"/>
  <c r="HT2" i="7" l="1"/>
  <c r="HQ2" i="7"/>
  <c r="HP2" i="7"/>
  <c r="HO2" i="7"/>
  <c r="HN2" i="7"/>
  <c r="HK2" i="7"/>
  <c r="HE2" i="7"/>
  <c r="HF2" i="7"/>
  <c r="HD2" i="7"/>
  <c r="HC2" i="7"/>
  <c r="GY2" i="7"/>
  <c r="GX2" i="7"/>
  <c r="GW2" i="7"/>
  <c r="GV2" i="7"/>
  <c r="GU2" i="7"/>
  <c r="GS2" i="7"/>
  <c r="IB2" i="7" l="1"/>
  <c r="ID2" i="7" l="1"/>
  <c r="BY194" i="5"/>
  <c r="C194" i="5"/>
  <c r="AG189" i="5"/>
  <c r="AR122" i="5" s="1"/>
  <c r="V189" i="5"/>
  <c r="AD122" i="5" s="1"/>
  <c r="AR187" i="5"/>
  <c r="MT2" i="7" s="1"/>
  <c r="BI186" i="5"/>
  <c r="MO2" i="7" s="1"/>
  <c r="BD186" i="5"/>
  <c r="MN2" i="7" s="1"/>
  <c r="AR186" i="5"/>
  <c r="MM2" i="7" s="1"/>
  <c r="BI185" i="5"/>
  <c r="MH2" i="7" s="1"/>
  <c r="BD185" i="5"/>
  <c r="MG2" i="7" s="1"/>
  <c r="AR185" i="5"/>
  <c r="MF2" i="7" s="1"/>
  <c r="BI184" i="5"/>
  <c r="MA2" i="7" s="1"/>
  <c r="BD184" i="5"/>
  <c r="LZ2" i="7" s="1"/>
  <c r="AR184" i="5"/>
  <c r="LY2" i="7" s="1"/>
  <c r="BI183" i="5"/>
  <c r="LT2" i="7" s="1"/>
  <c r="BD183" i="5"/>
  <c r="LS2" i="7" s="1"/>
  <c r="AR183" i="5"/>
  <c r="LR2" i="7" s="1"/>
  <c r="BI182" i="5"/>
  <c r="LM2" i="7" s="1"/>
  <c r="BD182" i="5"/>
  <c r="LL2" i="7" s="1"/>
  <c r="AR182" i="5"/>
  <c r="LK2" i="7" s="1"/>
  <c r="AR155" i="5"/>
  <c r="EP2" i="7" s="1"/>
  <c r="AD155" i="5"/>
  <c r="EO2" i="7" s="1"/>
  <c r="BF153" i="5"/>
  <c r="NH2" i="7" s="1"/>
  <c r="BF152" i="5"/>
  <c r="NG2" i="7" s="1"/>
  <c r="BF151" i="5"/>
  <c r="NF2" i="7" s="1"/>
  <c r="BF150" i="5"/>
  <c r="ND2" i="7" s="1"/>
  <c r="BF149" i="5"/>
  <c r="NC2" i="7" s="1"/>
  <c r="BF148" i="5"/>
  <c r="NB2" i="7" s="1"/>
  <c r="BF147" i="5"/>
  <c r="NA2" i="7" s="1"/>
  <c r="BF146" i="5"/>
  <c r="MZ2" i="7" s="1"/>
  <c r="BF145" i="5"/>
  <c r="MY2" i="7" s="1"/>
  <c r="BF144" i="5"/>
  <c r="HR2" i="7" s="1"/>
  <c r="AR143" i="5"/>
  <c r="AD143" i="5"/>
  <c r="BF142" i="5"/>
  <c r="DR2" i="7" s="1"/>
  <c r="BF141" i="5"/>
  <c r="HL2" i="7" s="1"/>
  <c r="AR140" i="5"/>
  <c r="AD140" i="5"/>
  <c r="BF139" i="5"/>
  <c r="KJ2" i="7" s="1"/>
  <c r="BF138" i="5"/>
  <c r="KG2" i="7" s="1"/>
  <c r="BF137" i="5"/>
  <c r="KD2" i="7" s="1"/>
  <c r="BF136" i="5"/>
  <c r="KA2" i="7" s="1"/>
  <c r="BF135" i="5"/>
  <c r="JX2" i="7" s="1"/>
  <c r="BF134" i="5"/>
  <c r="JU2" i="7" s="1"/>
  <c r="BF133" i="5"/>
  <c r="JR2" i="7" s="1"/>
  <c r="BF132" i="5"/>
  <c r="JO2" i="7" s="1"/>
  <c r="BF131" i="5"/>
  <c r="JL2" i="7" s="1"/>
  <c r="BF130" i="5"/>
  <c r="JI2" i="7" s="1"/>
  <c r="BF129" i="5"/>
  <c r="JF2" i="7" s="1"/>
  <c r="BF128" i="5"/>
  <c r="JC2" i="7" s="1"/>
  <c r="BF127" i="5"/>
  <c r="IZ2" i="7" s="1"/>
  <c r="BF126" i="5"/>
  <c r="IW2" i="7" s="1"/>
  <c r="BF125" i="5"/>
  <c r="IT2" i="7" s="1"/>
  <c r="BF124" i="5"/>
  <c r="IQ2" i="7" s="1"/>
  <c r="BF123" i="5"/>
  <c r="IL2" i="7" s="1"/>
  <c r="AV91" i="5"/>
  <c r="HG2" i="7" s="1"/>
  <c r="BD85" i="5"/>
  <c r="BD81" i="5"/>
  <c r="O81" i="5"/>
  <c r="GT2" i="7" s="1"/>
  <c r="W74" i="5"/>
  <c r="BX73" i="5"/>
  <c r="AR157" i="5" l="1"/>
  <c r="FJ2" i="7" s="1"/>
  <c r="AD157" i="5"/>
  <c r="FI2" i="7" s="1"/>
  <c r="BL187" i="5"/>
  <c r="MV2" i="7"/>
  <c r="BA73" i="5"/>
  <c r="FE2" i="7"/>
  <c r="FF2" i="7"/>
  <c r="BL183" i="5"/>
  <c r="BL182" i="5"/>
  <c r="BF155" i="5"/>
  <c r="HU2" i="7" s="1"/>
  <c r="BL186" i="5"/>
  <c r="BL184" i="5"/>
  <c r="AT189" i="5"/>
  <c r="BL185" i="5"/>
  <c r="GR2" i="7" l="1"/>
  <c r="AT194" i="5"/>
  <c r="X194" i="5"/>
  <c r="HX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8" authorId="0" shapeId="0" xr:uid="{89F6DF0A-9E35-461C-8AC7-C10046068964}">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 ref="AN170" authorId="0" shapeId="0" xr:uid="{1EEFFDED-0F0A-406C-9D1E-45CED2200BDE}">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B400B4EF-1602-493C-A3A1-18E124BE9CD9}">
      <text>
        <r>
          <rPr>
            <sz val="9"/>
            <color indexed="81"/>
            <rFont val="MS P ゴシック"/>
            <family val="3"/>
            <charset val="128"/>
          </rPr>
          <t>市内：１
市外：２</t>
        </r>
      </text>
    </comment>
    <comment ref="L1" authorId="0" shapeId="0" xr:uid="{45A86623-8562-4C86-82D2-A7CE39E72557}">
      <text>
        <r>
          <rPr>
            <b/>
            <sz val="9"/>
            <color indexed="81"/>
            <rFont val="MS P ゴシック"/>
            <family val="3"/>
            <charset val="128"/>
          </rPr>
          <t>電子申請サービス上でチェックを入れるため、反映不要</t>
        </r>
      </text>
    </comment>
    <comment ref="M1" authorId="0" shapeId="0" xr:uid="{50A7DA75-0864-47C4-98FB-51BF0B43EB77}">
      <text>
        <r>
          <rPr>
            <b/>
            <sz val="9"/>
            <color indexed="81"/>
            <rFont val="MS P ゴシック"/>
            <family val="3"/>
            <charset val="128"/>
          </rPr>
          <t>電子申請サービス上でチェックを入れるため、反映不要</t>
        </r>
      </text>
    </comment>
    <comment ref="BJ1" authorId="0" shapeId="0" xr:uid="{DBB609D0-09CB-47AA-AAD9-00F021689DE2}">
      <text>
        <r>
          <rPr>
            <b/>
            <sz val="9"/>
            <color indexed="81"/>
            <rFont val="MS P ゴシック"/>
            <family val="3"/>
            <charset val="128"/>
          </rPr>
          <t>申請書からフリガナ欄を削除</t>
        </r>
      </text>
    </comment>
    <comment ref="BT1" authorId="0" shapeId="0" xr:uid="{13B9035B-8887-4523-9FC6-E695C94B6CDC}">
      <text>
        <r>
          <rPr>
            <b/>
            <sz val="9"/>
            <color indexed="81"/>
            <rFont val="MS P ゴシック"/>
            <family val="3"/>
            <charset val="128"/>
          </rPr>
          <t>申請者FAX
→申請者e-mail</t>
        </r>
      </text>
    </comment>
    <comment ref="BX1" authorId="0" shapeId="0" xr:uid="{0318AFDA-EBB3-4E75-8320-6F59E687652A}">
      <text>
        <r>
          <rPr>
            <b/>
            <sz val="9"/>
            <color indexed="81"/>
            <rFont val="MS P ゴシック"/>
            <family val="3"/>
            <charset val="128"/>
          </rPr>
          <t>旧電子システムにおいて、基準日以降に設立した会社用の入力欄
→今回は反映不要</t>
        </r>
      </text>
    </comment>
    <comment ref="EG1" authorId="0" shapeId="0" xr:uid="{FF5349FB-81A3-49E7-9C8C-40B9C4AF090F}">
      <text>
        <r>
          <rPr>
            <b/>
            <sz val="9"/>
            <color indexed="81"/>
            <rFont val="MS P ゴシック"/>
            <family val="3"/>
            <charset val="128"/>
          </rPr>
          <t>印刷610の欄
空白でOK</t>
        </r>
      </text>
    </comment>
    <comment ref="EH1" authorId="0" shapeId="0" xr:uid="{7F69941E-BA0B-4423-A404-E155E82952E4}">
      <text>
        <r>
          <rPr>
            <b/>
            <sz val="9"/>
            <color indexed="81"/>
            <rFont val="MS P ゴシック"/>
            <family val="3"/>
            <charset val="128"/>
          </rPr>
          <t>印刷610の欄
空白でOK</t>
        </r>
      </text>
    </comment>
    <comment ref="NE1" authorId="0" shapeId="0" xr:uid="{A5F00E8A-AF69-49E3-80EE-4FE94D997DF4}">
      <text>
        <r>
          <rPr>
            <b/>
            <sz val="9"/>
            <color indexed="81"/>
            <rFont val="MS P ゴシック"/>
            <family val="3"/>
            <charset val="128"/>
          </rPr>
          <t>印刷610の欄
空白でOK</t>
        </r>
      </text>
    </comment>
    <comment ref="NO1" authorId="0" shapeId="0" xr:uid="{655466C8-DA5E-48F3-A8F5-03A87EF43F65}">
      <text>
        <r>
          <rPr>
            <b/>
            <sz val="9"/>
            <color indexed="81"/>
            <rFont val="MS P ゴシック"/>
            <family val="3"/>
            <charset val="128"/>
          </rPr>
          <t>（　）以下の文言は不要なため、「その他」のみを入れる</t>
        </r>
      </text>
    </comment>
    <comment ref="NY1" authorId="0" shapeId="0" xr:uid="{2871FF3D-5E60-40A3-B48F-B1384027B439}">
      <text>
        <r>
          <rPr>
            <b/>
            <sz val="9"/>
            <color indexed="81"/>
            <rFont val="MS P ゴシック"/>
            <family val="3"/>
            <charset val="128"/>
          </rPr>
          <t>（　）以下の文言は不要なため、「その他」のみを入れる</t>
        </r>
      </text>
    </comment>
    <comment ref="OH1" authorId="0" shapeId="0" xr:uid="{200C0B80-F010-43B6-A212-BEFA0A4CB636}">
      <text>
        <r>
          <rPr>
            <b/>
            <sz val="9"/>
            <color indexed="81"/>
            <rFont val="MS P ゴシック"/>
            <family val="3"/>
            <charset val="128"/>
          </rPr>
          <t>補償コンサルの列
対応する申請書の欄がないため空欄
（前回：入力不要）</t>
        </r>
      </text>
    </comment>
    <comment ref="OI1" authorId="0" shapeId="0" xr:uid="{995ED471-7B17-48D0-93FD-B98C52CE40FA}">
      <text>
        <r>
          <rPr>
            <b/>
            <sz val="9"/>
            <color indexed="81"/>
            <rFont val="MS P ゴシック"/>
            <family val="3"/>
            <charset val="128"/>
          </rPr>
          <t>OI列～OX列
ファイル添付のため空欄（申請書との連動なし）</t>
        </r>
      </text>
    </comment>
  </commentList>
</comments>
</file>

<file path=xl/sharedStrings.xml><?xml version="1.0" encoding="utf-8"?>
<sst xmlns="http://schemas.openxmlformats.org/spreadsheetml/2006/main" count="970" uniqueCount="546">
  <si>
    <t>様式第１号（第11条関係）</t>
    <phoneticPr fontId="7"/>
  </si>
  <si>
    <t>入 札 参 加 資 格 審 査 申 請 書</t>
    <phoneticPr fontId="7"/>
  </si>
  <si>
    <t>（宛先）金沢市長</t>
    <rPh sb="1" eb="2">
      <t>アテ</t>
    </rPh>
    <rPh sb="2" eb="3">
      <t>サキ</t>
    </rPh>
    <phoneticPr fontId="7"/>
  </si>
  <si>
    <t>申請区分</t>
    <phoneticPr fontId="7"/>
  </si>
  <si>
    <t>物　品</t>
    <phoneticPr fontId="7"/>
  </si>
  <si>
    <t>役務</t>
    <rPh sb="0" eb="2">
      <t>エキム</t>
    </rPh>
    <phoneticPr fontId="7"/>
  </si>
  <si>
    <t>コンサル</t>
    <phoneticPr fontId="7"/>
  </si>
  <si>
    <t>建物管理</t>
    <phoneticPr fontId="7"/>
  </si>
  <si>
    <t>樹木等管理</t>
    <phoneticPr fontId="7"/>
  </si>
  <si>
    <t>賃貸借</t>
    <phoneticPr fontId="7"/>
  </si>
  <si>
    <t>その他委託</t>
    <phoneticPr fontId="7"/>
  </si>
  <si>
    <t>申請状況</t>
    <phoneticPr fontId="7"/>
  </si>
  <si>
    <t>更新</t>
    <rPh sb="0" eb="2">
      <t>コウシン</t>
    </rPh>
    <phoneticPr fontId="7"/>
  </si>
  <si>
    <t>新規</t>
    <rPh sb="0" eb="2">
      <t>シンキ</t>
    </rPh>
    <phoneticPr fontId="7"/>
  </si>
  <si>
    <t>申　　　請　　　者</t>
    <rPh sb="0" eb="1">
      <t>サル</t>
    </rPh>
    <rPh sb="4" eb="5">
      <t>ショウ</t>
    </rPh>
    <rPh sb="8" eb="9">
      <t>モノ</t>
    </rPh>
    <phoneticPr fontId="7"/>
  </si>
  <si>
    <t>本店所在地</t>
    <rPh sb="0" eb="2">
      <t>ホンテン</t>
    </rPh>
    <rPh sb="2" eb="5">
      <t>ショザイチ</t>
    </rPh>
    <phoneticPr fontId="7"/>
  </si>
  <si>
    <t>〒</t>
    <phoneticPr fontId="7"/>
  </si>
  <si>
    <r>
      <t>物品申請営業種目</t>
    </r>
    <r>
      <rPr>
        <b/>
        <sz val="10"/>
        <color rgb="FFFF0000"/>
        <rFont val="ＭＳ ゴシック"/>
        <family val="3"/>
        <charset val="128"/>
      </rPr>
      <t>【物品のみ】</t>
    </r>
    <rPh sb="0" eb="1">
      <t>モノ</t>
    </rPh>
    <rPh sb="1" eb="2">
      <t>ヒン</t>
    </rPh>
    <rPh sb="2" eb="3">
      <t>サル</t>
    </rPh>
    <rPh sb="3" eb="4">
      <t>ショウ</t>
    </rPh>
    <rPh sb="4" eb="5">
      <t>エイ</t>
    </rPh>
    <rPh sb="5" eb="6">
      <t>ギョウ</t>
    </rPh>
    <rPh sb="6" eb="7">
      <t>シュ</t>
    </rPh>
    <rPh sb="7" eb="8">
      <t>メ</t>
    </rPh>
    <rPh sb="9" eb="11">
      <t>ブッピン</t>
    </rPh>
    <phoneticPr fontId="7"/>
  </si>
  <si>
    <t>業種ｺｰﾄﾞ</t>
    <rPh sb="0" eb="2">
      <t>ギョウシュ</t>
    </rPh>
    <phoneticPr fontId="7"/>
  </si>
  <si>
    <t>業 種 名</t>
    <rPh sb="0" eb="1">
      <t>ギョウ</t>
    </rPh>
    <rPh sb="2" eb="3">
      <t>シュ</t>
    </rPh>
    <rPh sb="4" eb="5">
      <t>メイ</t>
    </rPh>
    <phoneticPr fontId="7"/>
  </si>
  <si>
    <t>主</t>
    <rPh sb="0" eb="1">
      <t>シュ</t>
    </rPh>
    <phoneticPr fontId="7"/>
  </si>
  <si>
    <t>フ リ ガ ナ</t>
    <phoneticPr fontId="7"/>
  </si>
  <si>
    <t>従</t>
    <rPh sb="0" eb="1">
      <t>ジュウ</t>
    </rPh>
    <phoneticPr fontId="7"/>
  </si>
  <si>
    <t>商号又は名称</t>
    <rPh sb="0" eb="1">
      <t>ショウ</t>
    </rPh>
    <rPh sb="1" eb="2">
      <t>ゴウ</t>
    </rPh>
    <rPh sb="2" eb="3">
      <t>マタ</t>
    </rPh>
    <rPh sb="4" eb="5">
      <t>ナ</t>
    </rPh>
    <rPh sb="5" eb="6">
      <t>ショウ</t>
    </rPh>
    <phoneticPr fontId="7"/>
  </si>
  <si>
    <t>【市内市外区分】</t>
    <rPh sb="1" eb="3">
      <t>シナイ</t>
    </rPh>
    <rPh sb="3" eb="5">
      <t>シガイ</t>
    </rPh>
    <rPh sb="5" eb="7">
      <t>クブン</t>
    </rPh>
    <phoneticPr fontId="7"/>
  </si>
  <si>
    <t>連 絡 先 TEL</t>
    <rPh sb="0" eb="1">
      <t>レン</t>
    </rPh>
    <rPh sb="2" eb="3">
      <t>ラク</t>
    </rPh>
    <rPh sb="4" eb="5">
      <t>サキ</t>
    </rPh>
    <phoneticPr fontId="7"/>
  </si>
  <si>
    <t>市内</t>
    <rPh sb="0" eb="2">
      <t>シナイ</t>
    </rPh>
    <phoneticPr fontId="7"/>
  </si>
  <si>
    <t>市外</t>
    <rPh sb="0" eb="2">
      <t>シガイ</t>
    </rPh>
    <phoneticPr fontId="7"/>
  </si>
  <si>
    <t>連 絡 先 FAX</t>
    <rPh sb="0" eb="1">
      <t>レン</t>
    </rPh>
    <rPh sb="2" eb="3">
      <t>ラク</t>
    </rPh>
    <rPh sb="4" eb="5">
      <t>サキ</t>
    </rPh>
    <phoneticPr fontId="7"/>
  </si>
  <si>
    <t>e-mailアドレス</t>
    <phoneticPr fontId="7"/>
  </si>
  <si>
    <t>（誓約）</t>
    <rPh sb="1" eb="3">
      <t>セイヤク</t>
    </rPh>
    <phoneticPr fontId="7"/>
  </si>
  <si>
    <t>　この申請書及び添付書類の記載事項については、事実と相違ないことを誓約します。</t>
    <phoneticPr fontId="7"/>
  </si>
  <si>
    <t>　入札参加資格を有すると決定された場合は、下記事項を遵守し、誠実に取引を行うことを誓約します。</t>
    <rPh sb="1" eb="3">
      <t>ニュウサツ</t>
    </rPh>
    <rPh sb="3" eb="5">
      <t>サンカ</t>
    </rPh>
    <rPh sb="5" eb="7">
      <t>シカク</t>
    </rPh>
    <rPh sb="8" eb="9">
      <t>ユウ</t>
    </rPh>
    <rPh sb="12" eb="14">
      <t>ケッテイ</t>
    </rPh>
    <rPh sb="17" eb="19">
      <t>バアイ</t>
    </rPh>
    <phoneticPr fontId="7"/>
  </si>
  <si>
    <t>　取引に当たり、下記の事項に違反したときは、入札参加資格の取消し等があっても異議はありません。</t>
    <rPh sb="26" eb="28">
      <t>シカク</t>
    </rPh>
    <phoneticPr fontId="7"/>
  </si>
  <si>
    <t>１</t>
    <phoneticPr fontId="7"/>
  </si>
  <si>
    <t>入札において、公正な執行を妨げ、又は公正な価格の成立を害し、若しくは不正の利益を得るために連合しないこと。</t>
    <phoneticPr fontId="7"/>
  </si>
  <si>
    <t>２</t>
    <phoneticPr fontId="7"/>
  </si>
  <si>
    <t>契約の履行にあたり、故意に物品を粗雑にし、又は品質若しくは数量について不正の行為をしないこと。</t>
    <phoneticPr fontId="7"/>
  </si>
  <si>
    <t>３</t>
    <phoneticPr fontId="7"/>
  </si>
  <si>
    <t>他の業者の契約履行に対し、直接又は間接に妨害しないこと。</t>
    <phoneticPr fontId="7"/>
  </si>
  <si>
    <t>４</t>
    <phoneticPr fontId="7"/>
  </si>
  <si>
    <t>以上のほか、金沢市契約規則及び関係法令に違反しないこと。</t>
    <rPh sb="13" eb="14">
      <t>オヨ</t>
    </rPh>
    <phoneticPr fontId="7"/>
  </si>
  <si>
    <t>５</t>
    <phoneticPr fontId="7"/>
  </si>
  <si>
    <t>その他契約については、金沢市契約担当職員の指示に従うこと。</t>
    <phoneticPr fontId="7"/>
  </si>
  <si>
    <t>（市税課税状況及び滞納状況有無調査への同意）</t>
    <rPh sb="1" eb="3">
      <t>シゼイ</t>
    </rPh>
    <rPh sb="3" eb="5">
      <t>カゼイ</t>
    </rPh>
    <rPh sb="5" eb="7">
      <t>ジョウキョウ</t>
    </rPh>
    <rPh sb="7" eb="8">
      <t>オヨ</t>
    </rPh>
    <rPh sb="9" eb="11">
      <t>タイノウ</t>
    </rPh>
    <rPh sb="11" eb="13">
      <t>ジョウキョウ</t>
    </rPh>
    <rPh sb="13" eb="15">
      <t>ウム</t>
    </rPh>
    <rPh sb="15" eb="17">
      <t>チョウサ</t>
    </rPh>
    <rPh sb="19" eb="21">
      <t>ドウイ</t>
    </rPh>
    <phoneticPr fontId="7"/>
  </si>
  <si>
    <t>　下記のために、市税課税状況及び滞納有無の調査をされることに同意します。</t>
    <phoneticPr fontId="7"/>
  </si>
  <si>
    <t>金沢市入札参加資格審査</t>
    <phoneticPr fontId="7"/>
  </si>
  <si>
    <t>有資格者登録期間中における課税状況及び納税状況調査</t>
    <phoneticPr fontId="7"/>
  </si>
  <si>
    <t>電話、机、事務機器等を備え、看板等の表示が外観上確認できる。</t>
    <phoneticPr fontId="7"/>
  </si>
  <si>
    <t>委　任　代　理　人</t>
    <rPh sb="0" eb="1">
      <t>イ</t>
    </rPh>
    <rPh sb="2" eb="3">
      <t>ニン</t>
    </rPh>
    <rPh sb="4" eb="5">
      <t>ダイ</t>
    </rPh>
    <rPh sb="6" eb="7">
      <t>リ</t>
    </rPh>
    <rPh sb="8" eb="9">
      <t>ヒト</t>
    </rPh>
    <phoneticPr fontId="7"/>
  </si>
  <si>
    <t>所　在　地</t>
    <rPh sb="0" eb="1">
      <t>ショ</t>
    </rPh>
    <rPh sb="2" eb="3">
      <t>ザイ</t>
    </rPh>
    <rPh sb="4" eb="5">
      <t>チ</t>
    </rPh>
    <phoneticPr fontId="7"/>
  </si>
  <si>
    <t>申請書
作成者</t>
    <rPh sb="0" eb="3">
      <t>シンセイショ</t>
    </rPh>
    <phoneticPr fontId="7"/>
  </si>
  <si>
    <t>担当者名</t>
    <rPh sb="0" eb="3">
      <t>タントウシャ</t>
    </rPh>
    <rPh sb="3" eb="4">
      <t>メイ</t>
    </rPh>
    <phoneticPr fontId="7"/>
  </si>
  <si>
    <t>連絡先TEL</t>
    <rPh sb="0" eb="3">
      <t>レンラクサキ</t>
    </rPh>
    <phoneticPr fontId="7"/>
  </si>
  <si>
    <t>金沢市内の事務所又は事業所の有無</t>
    <rPh sb="0" eb="4">
      <t>カナザワシナイ</t>
    </rPh>
    <rPh sb="5" eb="8">
      <t>ジムショ</t>
    </rPh>
    <rPh sb="8" eb="9">
      <t>マタ</t>
    </rPh>
    <rPh sb="10" eb="13">
      <t>ジギョウショ</t>
    </rPh>
    <rPh sb="14" eb="16">
      <t>ウム</t>
    </rPh>
    <phoneticPr fontId="7"/>
  </si>
  <si>
    <t>有</t>
    <rPh sb="0" eb="1">
      <t>アリ</t>
    </rPh>
    <phoneticPr fontId="7"/>
  </si>
  <si>
    <t>無</t>
    <rPh sb="0" eb="1">
      <t>ナ</t>
    </rPh>
    <phoneticPr fontId="7"/>
  </si>
  <si>
    <t>（有の場合）</t>
    <rPh sb="1" eb="2">
      <t>ア</t>
    </rPh>
    <rPh sb="3" eb="5">
      <t>バアイ</t>
    </rPh>
    <phoneticPr fontId="7"/>
  </si>
  <si>
    <t>委任代理人と同じ</t>
    <phoneticPr fontId="7"/>
  </si>
  <si>
    <t>異なる</t>
    <rPh sb="0" eb="1">
      <t>コト</t>
    </rPh>
    <phoneticPr fontId="16"/>
  </si>
  <si>
    <t>受付年月日</t>
    <rPh sb="0" eb="2">
      <t>ウケツケ</t>
    </rPh>
    <rPh sb="2" eb="5">
      <t>ネンガッピ</t>
    </rPh>
    <phoneticPr fontId="7"/>
  </si>
  <si>
    <t>入力</t>
    <rPh sb="0" eb="2">
      <t>ニュウリョク</t>
    </rPh>
    <phoneticPr fontId="7"/>
  </si>
  <si>
    <t>登録年月日</t>
    <rPh sb="0" eb="2">
      <t>トウロク</t>
    </rPh>
    <rPh sb="2" eb="5">
      <t>ネンガッピ</t>
    </rPh>
    <phoneticPr fontId="7"/>
  </si>
  <si>
    <t>登録番号</t>
    <rPh sb="0" eb="2">
      <t>トウロク</t>
    </rPh>
    <rPh sb="2" eb="4">
      <t>バンゴウ</t>
    </rPh>
    <phoneticPr fontId="7"/>
  </si>
  <si>
    <t>総合数値</t>
    <rPh sb="0" eb="2">
      <t>ソウゴウ</t>
    </rPh>
    <rPh sb="2" eb="4">
      <t>スウチ</t>
    </rPh>
    <phoneticPr fontId="7"/>
  </si>
  <si>
    <t>申請事項①（共通）</t>
    <rPh sb="6" eb="8">
      <t>キョウツウ</t>
    </rPh>
    <phoneticPr fontId="7"/>
  </si>
  <si>
    <t>商号又は名称</t>
    <phoneticPr fontId="7"/>
  </si>
  <si>
    <t>１　設立（創業）年月日</t>
    <rPh sb="2" eb="4">
      <t>セツリツ</t>
    </rPh>
    <rPh sb="5" eb="7">
      <t>ソウギョウ</t>
    </rPh>
    <rPh sb="8" eb="11">
      <t>ネンガッピ</t>
    </rPh>
    <phoneticPr fontId="7"/>
  </si>
  <si>
    <t xml:space="preserve">
</t>
    <phoneticPr fontId="7"/>
  </si>
  <si>
    <t>年</t>
    <rPh sb="0" eb="1">
      <t>ネン</t>
    </rPh>
    <phoneticPr fontId="7"/>
  </si>
  <si>
    <t>※月数は切り捨て</t>
    <rPh sb="1" eb="3">
      <t>ツキスウ</t>
    </rPh>
    <rPh sb="4" eb="5">
      <t>キ</t>
    </rPh>
    <rPh sb="6" eb="7">
      <t>ス</t>
    </rPh>
    <phoneticPr fontId="7"/>
  </si>
  <si>
    <t>２　総従業員数</t>
    <rPh sb="2" eb="3">
      <t>ソウ</t>
    </rPh>
    <rPh sb="3" eb="5">
      <t>ジュウギョウ</t>
    </rPh>
    <rPh sb="5" eb="7">
      <t>インスウ</t>
    </rPh>
    <phoneticPr fontId="7"/>
  </si>
  <si>
    <t>人</t>
    <rPh sb="0" eb="1">
      <t>ニン</t>
    </rPh>
    <phoneticPr fontId="7"/>
  </si>
  <si>
    <t>３　自己資本額</t>
    <phoneticPr fontId="7"/>
  </si>
  <si>
    <t>千円</t>
    <rPh sb="0" eb="2">
      <t>センエン</t>
    </rPh>
    <phoneticPr fontId="7"/>
  </si>
  <si>
    <t>※臨時従業員、季節労働者を除く。</t>
    <phoneticPr fontId="7"/>
  </si>
  <si>
    <t>※千円未満切り捨て</t>
    <rPh sb="1" eb="3">
      <t>センエン</t>
    </rPh>
    <rPh sb="3" eb="5">
      <t>ミマン</t>
    </rPh>
    <phoneticPr fontId="7"/>
  </si>
  <si>
    <t>４　自己資本比率</t>
    <rPh sb="2" eb="4">
      <t>ジコ</t>
    </rPh>
    <rPh sb="4" eb="6">
      <t>シホン</t>
    </rPh>
    <rPh sb="6" eb="8">
      <t>ヒリツ</t>
    </rPh>
    <phoneticPr fontId="7"/>
  </si>
  <si>
    <t>自己資本額</t>
    <rPh sb="0" eb="2">
      <t>ジコ</t>
    </rPh>
    <rPh sb="2" eb="4">
      <t>シホン</t>
    </rPh>
    <rPh sb="4" eb="5">
      <t>ガク</t>
    </rPh>
    <phoneticPr fontId="7"/>
  </si>
  <si>
    <t>総資本(負債・純資産合計額)</t>
    <rPh sb="0" eb="1">
      <t>ソウ</t>
    </rPh>
    <rPh sb="1" eb="3">
      <t>シホン</t>
    </rPh>
    <rPh sb="4" eb="6">
      <t>フサイ</t>
    </rPh>
    <rPh sb="7" eb="10">
      <t>ジュンシサン</t>
    </rPh>
    <rPh sb="10" eb="12">
      <t>ゴウケイ</t>
    </rPh>
    <rPh sb="12" eb="13">
      <t>ガク</t>
    </rPh>
    <phoneticPr fontId="7"/>
  </si>
  <si>
    <t>÷</t>
    <phoneticPr fontId="7"/>
  </si>
  <si>
    <t>×</t>
    <phoneticPr fontId="7"/>
  </si>
  <si>
    <t>＝</t>
    <phoneticPr fontId="7"/>
  </si>
  <si>
    <t>％</t>
    <phoneticPr fontId="7"/>
  </si>
  <si>
    <t>※小数点第１位以下切り捨て</t>
    <rPh sb="1" eb="4">
      <t>ショウスウテン</t>
    </rPh>
    <rPh sb="4" eb="5">
      <t>ダイ</t>
    </rPh>
    <rPh sb="6" eb="7">
      <t>イ</t>
    </rPh>
    <rPh sb="7" eb="9">
      <t>イカ</t>
    </rPh>
    <phoneticPr fontId="7"/>
  </si>
  <si>
    <t>５　流動比率</t>
    <rPh sb="2" eb="4">
      <t>リュウドウ</t>
    </rPh>
    <rPh sb="4" eb="6">
      <t>ヒリツ</t>
    </rPh>
    <phoneticPr fontId="7"/>
  </si>
  <si>
    <t>流動資産</t>
    <rPh sb="0" eb="2">
      <t>リュウドウ</t>
    </rPh>
    <rPh sb="2" eb="4">
      <t>シサン</t>
    </rPh>
    <phoneticPr fontId="7"/>
  </si>
  <si>
    <t>流動負債</t>
    <rPh sb="0" eb="2">
      <t>リュウドウ</t>
    </rPh>
    <rPh sb="2" eb="4">
      <t>フサイ</t>
    </rPh>
    <phoneticPr fontId="7"/>
  </si>
  <si>
    <t>Ⅰ　直前１年度分決算</t>
    <phoneticPr fontId="7"/>
  </si>
  <si>
    <t>２事業年度の平均</t>
    <phoneticPr fontId="7"/>
  </si>
  <si>
    <t>(Ⅰ＋Ⅱ)／２</t>
    <phoneticPr fontId="7"/>
  </si>
  <si>
    <t>千円</t>
    <phoneticPr fontId="7"/>
  </si>
  <si>
    <t>※千円未満切り捨て</t>
    <rPh sb="1" eb="3">
      <t>センエン</t>
    </rPh>
    <rPh sb="3" eb="5">
      <t>ミマン</t>
    </rPh>
    <rPh sb="5" eb="6">
      <t>キ</t>
    </rPh>
    <rPh sb="7" eb="8">
      <t>ス</t>
    </rPh>
    <phoneticPr fontId="7"/>
  </si>
  <si>
    <t>７</t>
    <phoneticPr fontId="7"/>
  </si>
  <si>
    <t>指名停止期間</t>
    <rPh sb="0" eb="2">
      <t>シメイ</t>
    </rPh>
    <rPh sb="2" eb="4">
      <t>テイシ</t>
    </rPh>
    <rPh sb="4" eb="6">
      <t>キカン</t>
    </rPh>
    <phoneticPr fontId="7"/>
  </si>
  <si>
    <t>か月</t>
    <rPh sb="1" eb="2">
      <t>ゲツ</t>
    </rPh>
    <phoneticPr fontId="7"/>
  </si>
  <si>
    <t>８</t>
    <phoneticPr fontId="7"/>
  </si>
  <si>
    <t>ISO9000ｼﾘｰｽﾞ認証取得の有無</t>
    <phoneticPr fontId="7"/>
  </si>
  <si>
    <t>有</t>
    <rPh sb="0" eb="1">
      <t>ア</t>
    </rPh>
    <phoneticPr fontId="7"/>
  </si>
  <si>
    <t>９</t>
    <phoneticPr fontId="7"/>
  </si>
  <si>
    <t>ISO14000ｼﾘｰｽﾞ認証取得の有無</t>
    <phoneticPr fontId="7"/>
  </si>
  <si>
    <t>エコアクション21認証取得の有無</t>
  </si>
  <si>
    <t>金沢市との防災協定締結の有無</t>
    <phoneticPr fontId="7"/>
  </si>
  <si>
    <t>次世代育成支援対策推進法に基づく一般事業主行動計画の届出の有無（労働者49人以下）</t>
    <phoneticPr fontId="7"/>
  </si>
  <si>
    <t>かなざわ災害時等協力事業所の登録の有無</t>
    <phoneticPr fontId="7"/>
  </si>
  <si>
    <t>基準適合一般事業主認定の有無</t>
    <phoneticPr fontId="7"/>
  </si>
  <si>
    <t>金沢市消防団協力事業所の認定の有無</t>
    <phoneticPr fontId="7"/>
  </si>
  <si>
    <t>女性の職業生活における活躍の推進に関する法律に基づく一般事業主行動計画の届出の有無（労働者100人以下）</t>
    <phoneticPr fontId="7"/>
  </si>
  <si>
    <t>業　種</t>
    <rPh sb="0" eb="1">
      <t>ギョウ</t>
    </rPh>
    <rPh sb="2" eb="3">
      <t>シュ</t>
    </rPh>
    <phoneticPr fontId="7"/>
  </si>
  <si>
    <t>対象業務件数</t>
    <rPh sb="0" eb="2">
      <t>タイショウ</t>
    </rPh>
    <rPh sb="2" eb="4">
      <t>ギョウム</t>
    </rPh>
    <rPh sb="4" eb="6">
      <t>ケンスウ</t>
    </rPh>
    <phoneticPr fontId="7"/>
  </si>
  <si>
    <t>平均点</t>
    <rPh sb="0" eb="3">
      <t>ヘイキンテン</t>
    </rPh>
    <phoneticPr fontId="7"/>
  </si>
  <si>
    <t>測　量</t>
    <phoneticPr fontId="7"/>
  </si>
  <si>
    <t>件</t>
    <rPh sb="0" eb="1">
      <t>ケン</t>
    </rPh>
    <phoneticPr fontId="7"/>
  </si>
  <si>
    <t>点</t>
    <rPh sb="0" eb="1">
      <t>テン</t>
    </rPh>
    <phoneticPr fontId="7"/>
  </si>
  <si>
    <t>土木関係建設コンサルタント</t>
    <phoneticPr fontId="7"/>
  </si>
  <si>
    <t>建築関係建設コンサルタント</t>
    <phoneticPr fontId="7"/>
  </si>
  <si>
    <t>設備関係建設コンサルタント</t>
    <phoneticPr fontId="7"/>
  </si>
  <si>
    <t>地質調査</t>
    <phoneticPr fontId="7"/>
  </si>
  <si>
    <t>清　掃</t>
    <phoneticPr fontId="7"/>
  </si>
  <si>
    <t>樹木等維持管理</t>
    <phoneticPr fontId="7"/>
  </si>
  <si>
    <r>
      <t>申請事項②</t>
    </r>
    <r>
      <rPr>
        <sz val="14"/>
        <color rgb="FFFF0000"/>
        <rFont val="ＭＳ Ｐ明朝"/>
        <family val="1"/>
        <charset val="128"/>
      </rPr>
      <t>（役務）【建物管理・樹木等管理・賃貸借・その他委託業務用】</t>
    </r>
    <rPh sb="0" eb="2">
      <t>シンセイ</t>
    </rPh>
    <rPh sb="2" eb="4">
      <t>ジコウ</t>
    </rPh>
    <rPh sb="6" eb="8">
      <t>エキム</t>
    </rPh>
    <rPh sb="15" eb="17">
      <t>ジュモク</t>
    </rPh>
    <rPh sb="17" eb="18">
      <t>ナド</t>
    </rPh>
    <rPh sb="18" eb="20">
      <t>カンリ</t>
    </rPh>
    <rPh sb="21" eb="24">
      <t>チンタイシャク</t>
    </rPh>
    <rPh sb="27" eb="28">
      <t>タ</t>
    </rPh>
    <rPh sb="28" eb="30">
      <t>イタク</t>
    </rPh>
    <rPh sb="30" eb="32">
      <t>ギョウム</t>
    </rPh>
    <rPh sb="32" eb="33">
      <t>ヨウ</t>
    </rPh>
    <phoneticPr fontId="16"/>
  </si>
  <si>
    <t>事業
年度</t>
    <rPh sb="0" eb="2">
      <t>ジギョウ</t>
    </rPh>
    <rPh sb="3" eb="5">
      <t>ネンド</t>
    </rPh>
    <phoneticPr fontId="7"/>
  </si>
  <si>
    <t>Ⅰ</t>
    <phoneticPr fontId="7"/>
  </si>
  <si>
    <t>商号又は名称</t>
    <rPh sb="0" eb="3">
      <t>ショウゴウマタ</t>
    </rPh>
    <rPh sb="4" eb="6">
      <t>メイショウ</t>
    </rPh>
    <phoneticPr fontId="16"/>
  </si>
  <si>
    <t>Ⅱ</t>
    <phoneticPr fontId="7"/>
  </si>
  <si>
    <t>業　種　区　分</t>
    <rPh sb="0" eb="1">
      <t>ギョウ</t>
    </rPh>
    <rPh sb="2" eb="3">
      <t>タネ</t>
    </rPh>
    <rPh sb="4" eb="5">
      <t>ク</t>
    </rPh>
    <rPh sb="6" eb="7">
      <t>ブン</t>
    </rPh>
    <phoneticPr fontId="16"/>
  </si>
  <si>
    <t>　完　成　業　務　高</t>
    <rPh sb="1" eb="2">
      <t>カン</t>
    </rPh>
    <rPh sb="3" eb="4">
      <t>シゲル</t>
    </rPh>
    <rPh sb="5" eb="6">
      <t>ギョウ</t>
    </rPh>
    <rPh sb="7" eb="8">
      <t>ツトム</t>
    </rPh>
    <rPh sb="9" eb="10">
      <t>ダカ</t>
    </rPh>
    <phoneticPr fontId="7"/>
  </si>
  <si>
    <t>※金額は消費税等の額を含み、千円未満は切り捨て</t>
    <phoneticPr fontId="7"/>
  </si>
  <si>
    <t>業種
番号</t>
    <rPh sb="0" eb="2">
      <t>ギョウシュ</t>
    </rPh>
    <rPh sb="3" eb="5">
      <t>バンゴウ</t>
    </rPh>
    <phoneticPr fontId="7"/>
  </si>
  <si>
    <t>申請業種に○を付け右欄に業務実績等を記入</t>
    <rPh sb="0" eb="2">
      <t>シンセイ</t>
    </rPh>
    <rPh sb="2" eb="4">
      <t>ギョウシュ</t>
    </rPh>
    <rPh sb="7" eb="8">
      <t>ツ</t>
    </rPh>
    <rPh sb="9" eb="10">
      <t>ミギ</t>
    </rPh>
    <rPh sb="10" eb="11">
      <t>ラン</t>
    </rPh>
    <rPh sb="12" eb="14">
      <t>ギョウム</t>
    </rPh>
    <rPh sb="14" eb="16">
      <t>ジッセキ</t>
    </rPh>
    <rPh sb="16" eb="17">
      <t>トウ</t>
    </rPh>
    <rPh sb="18" eb="20">
      <t>キニュウ</t>
    </rPh>
    <phoneticPr fontId="16"/>
  </si>
  <si>
    <t>Ⅰ</t>
    <phoneticPr fontId="16"/>
  </si>
  <si>
    <r>
      <t>２事業年度の平均</t>
    </r>
    <r>
      <rPr>
        <sz val="9"/>
        <rFont val="ＭＳ 明朝"/>
        <family val="1"/>
        <charset val="128"/>
      </rPr>
      <t>(千円)</t>
    </r>
    <rPh sb="1" eb="5">
      <t>ジギョウネンド</t>
    </rPh>
    <rPh sb="6" eb="8">
      <t>ヘイキン</t>
    </rPh>
    <phoneticPr fontId="16"/>
  </si>
  <si>
    <t>(№0010～0620)物品</t>
    <rPh sb="12" eb="14">
      <t>ブッピン</t>
    </rPh>
    <phoneticPr fontId="16"/>
  </si>
  <si>
    <t>計</t>
    <rPh sb="0" eb="1">
      <t>ケイ</t>
    </rPh>
    <phoneticPr fontId="16"/>
  </si>
  <si>
    <t>①</t>
    <phoneticPr fontId="16"/>
  </si>
  <si>
    <t>(№2100～2600)コンサルタント</t>
    <phoneticPr fontId="16"/>
  </si>
  <si>
    <t>②</t>
    <phoneticPr fontId="16"/>
  </si>
  <si>
    <t>詳細は申請事項③に記載</t>
    <rPh sb="0" eb="2">
      <t>ショウサイ</t>
    </rPh>
    <rPh sb="3" eb="7">
      <t>シンセイジコウ</t>
    </rPh>
    <rPh sb="9" eb="11">
      <t>キサイ</t>
    </rPh>
    <phoneticPr fontId="16"/>
  </si>
  <si>
    <t>清掃</t>
    <phoneticPr fontId="16"/>
  </si>
  <si>
    <t>空気環境測定</t>
    <rPh sb="0" eb="2">
      <t>クウキ</t>
    </rPh>
    <rPh sb="2" eb="4">
      <t>カンキョウ</t>
    </rPh>
    <rPh sb="4" eb="6">
      <t>ソクテイ</t>
    </rPh>
    <phoneticPr fontId="16"/>
  </si>
  <si>
    <t>貯水槽清掃</t>
    <rPh sb="0" eb="3">
      <t>チョスイソウ</t>
    </rPh>
    <rPh sb="3" eb="5">
      <t>セイソウ</t>
    </rPh>
    <phoneticPr fontId="16"/>
  </si>
  <si>
    <t>ねずみ等防除</t>
    <phoneticPr fontId="16"/>
  </si>
  <si>
    <t>浄化槽清掃</t>
    <phoneticPr fontId="16"/>
  </si>
  <si>
    <t>浄化槽保守点検</t>
    <phoneticPr fontId="16"/>
  </si>
  <si>
    <t>機械警備</t>
  </si>
  <si>
    <t>その他警備</t>
    <phoneticPr fontId="16"/>
  </si>
  <si>
    <t>設備運転監視</t>
    <phoneticPr fontId="16"/>
  </si>
  <si>
    <t>消防設備保守点検</t>
    <phoneticPr fontId="16"/>
  </si>
  <si>
    <t>電気設備保守点検（高圧）</t>
    <phoneticPr fontId="16"/>
  </si>
  <si>
    <t>電気設備保守点検（低圧）</t>
    <phoneticPr fontId="16"/>
  </si>
  <si>
    <t>空調設備保守点検</t>
    <phoneticPr fontId="16"/>
  </si>
  <si>
    <t>ボイラー設備保守点検</t>
    <phoneticPr fontId="16"/>
  </si>
  <si>
    <t>エレベーター設備保守点検</t>
    <rPh sb="6" eb="8">
      <t>セツビ</t>
    </rPh>
    <rPh sb="8" eb="10">
      <t>ホシュ</t>
    </rPh>
    <rPh sb="10" eb="12">
      <t>テンケン</t>
    </rPh>
    <phoneticPr fontId="16"/>
  </si>
  <si>
    <t>自動ドア設備保守点検</t>
    <rPh sb="0" eb="2">
      <t>ジドウ</t>
    </rPh>
    <rPh sb="4" eb="6">
      <t>セツビ</t>
    </rPh>
    <rPh sb="6" eb="8">
      <t>ホシュ</t>
    </rPh>
    <rPh sb="8" eb="10">
      <t>テンケン</t>
    </rPh>
    <phoneticPr fontId="16"/>
  </si>
  <si>
    <t>その他建物管理業務（※）</t>
    <rPh sb="2" eb="3">
      <t>タ</t>
    </rPh>
    <rPh sb="3" eb="5">
      <t>タテモノ</t>
    </rPh>
    <rPh sb="5" eb="7">
      <t>カンリ</t>
    </rPh>
    <rPh sb="7" eb="9">
      <t>ギョウム</t>
    </rPh>
    <phoneticPr fontId="16"/>
  </si>
  <si>
    <t>（№5100～5900）建物管理業務</t>
    <rPh sb="12" eb="14">
      <t>タテモノ</t>
    </rPh>
    <rPh sb="14" eb="16">
      <t>カンリ</t>
    </rPh>
    <rPh sb="16" eb="18">
      <t>ギョウム</t>
    </rPh>
    <phoneticPr fontId="16"/>
  </si>
  <si>
    <t>③</t>
    <phoneticPr fontId="16"/>
  </si>
  <si>
    <t>樹木等維持管理</t>
    <rPh sb="0" eb="2">
      <t>ジュモク</t>
    </rPh>
    <rPh sb="2" eb="3">
      <t>トウ</t>
    </rPh>
    <rPh sb="3" eb="5">
      <t>イジ</t>
    </rPh>
    <rPh sb="5" eb="7">
      <t>カンリ</t>
    </rPh>
    <phoneticPr fontId="16"/>
  </si>
  <si>
    <t>造園工事</t>
    <rPh sb="0" eb="2">
      <t>ゾウエン</t>
    </rPh>
    <rPh sb="2" eb="4">
      <t>コウジ</t>
    </rPh>
    <phoneticPr fontId="16"/>
  </si>
  <si>
    <t>【Ｐ点</t>
    <phoneticPr fontId="7"/>
  </si>
  <si>
    <t>点】</t>
    <phoneticPr fontId="7"/>
  </si>
  <si>
    <t>（№6100）樹木等管理業務＋造園工事</t>
    <rPh sb="7" eb="9">
      <t>ジュモク</t>
    </rPh>
    <rPh sb="9" eb="10">
      <t>トウ</t>
    </rPh>
    <rPh sb="10" eb="12">
      <t>カンリ</t>
    </rPh>
    <rPh sb="12" eb="14">
      <t>ギョウム</t>
    </rPh>
    <rPh sb="15" eb="17">
      <t>ゾウエン</t>
    </rPh>
    <rPh sb="17" eb="19">
      <t>コウジ</t>
    </rPh>
    <phoneticPr fontId="16"/>
  </si>
  <si>
    <t>④</t>
    <phoneticPr fontId="16"/>
  </si>
  <si>
    <t>リース・レンタル</t>
  </si>
  <si>
    <t>⑤</t>
    <phoneticPr fontId="16"/>
  </si>
  <si>
    <t>情報システム開発</t>
  </si>
  <si>
    <t>労働者派遣</t>
  </si>
  <si>
    <t>ホームページ作成</t>
  </si>
  <si>
    <t>データ入力</t>
  </si>
  <si>
    <t>会場設営</t>
  </si>
  <si>
    <t>印刷</t>
    <phoneticPr fontId="16"/>
  </si>
  <si>
    <t>マイクロフィルム撮影</t>
  </si>
  <si>
    <t>その他（給食調理）</t>
  </si>
  <si>
    <t>その他（※）</t>
    <phoneticPr fontId="16"/>
  </si>
  <si>
    <t>(№6500～6950) その他委託業務</t>
    <rPh sb="15" eb="16">
      <t>タ</t>
    </rPh>
    <rPh sb="16" eb="18">
      <t>イタク</t>
    </rPh>
    <rPh sb="18" eb="20">
      <t>ギョウム</t>
    </rPh>
    <phoneticPr fontId="16"/>
  </si>
  <si>
    <t>⑥</t>
    <phoneticPr fontId="16"/>
  </si>
  <si>
    <t>⑦</t>
    <phoneticPr fontId="16"/>
  </si>
  <si>
    <t>年間総売上額</t>
    <rPh sb="0" eb="6">
      <t>ネンカンソウウリアゲガク</t>
    </rPh>
    <phoneticPr fontId="16"/>
  </si>
  <si>
    <t>（①～⑦の合計）</t>
    <phoneticPr fontId="7"/>
  </si>
  <si>
    <t>←決算期の損益計算書の売上高と一致すること。</t>
    <rPh sb="1" eb="4">
      <t>ケッサンキ</t>
    </rPh>
    <rPh sb="5" eb="10">
      <t>ソンエキケイサンショ</t>
    </rPh>
    <rPh sb="11" eb="13">
      <t>ウリアゲ</t>
    </rPh>
    <rPh sb="13" eb="14">
      <t>ダカ</t>
    </rPh>
    <rPh sb="15" eb="17">
      <t>イッチ</t>
    </rPh>
    <phoneticPr fontId="16"/>
  </si>
  <si>
    <t>（※）「5900：その他建物管理業務」、「6950：その他」については、下記の申請業種内訳から選択してください。</t>
    <rPh sb="36" eb="38">
      <t>カキ</t>
    </rPh>
    <rPh sb="39" eb="41">
      <t>シンセイ</t>
    </rPh>
    <rPh sb="41" eb="43">
      <t>ギョウシュ</t>
    </rPh>
    <rPh sb="43" eb="45">
      <t>ウチワケ</t>
    </rPh>
    <rPh sb="47" eb="49">
      <t>センタク</t>
    </rPh>
    <phoneticPr fontId="7"/>
  </si>
  <si>
    <t>「5900：その他建物管理業務」の申請業種内訳</t>
    <rPh sb="17" eb="19">
      <t>シンセイ</t>
    </rPh>
    <rPh sb="19" eb="21">
      <t>ギョウシュ</t>
    </rPh>
    <rPh sb="21" eb="23">
      <t>ウチワケ</t>
    </rPh>
    <phoneticPr fontId="7"/>
  </si>
  <si>
    <t>「6950：その他」の申請業種内訳</t>
    <rPh sb="11" eb="13">
      <t>シンセイ</t>
    </rPh>
    <rPh sb="13" eb="15">
      <t>ギョウシュ</t>
    </rPh>
    <rPh sb="15" eb="17">
      <t>ウチワケ</t>
    </rPh>
    <phoneticPr fontId="7"/>
  </si>
  <si>
    <t>ダクト清掃</t>
    <rPh sb="3" eb="5">
      <t>セイソウ</t>
    </rPh>
    <phoneticPr fontId="7"/>
  </si>
  <si>
    <t>運送</t>
    <rPh sb="0" eb="2">
      <t>ウンソウ</t>
    </rPh>
    <phoneticPr fontId="7"/>
  </si>
  <si>
    <t>給排水管清掃</t>
    <rPh sb="0" eb="3">
      <t>キュウハイスイ</t>
    </rPh>
    <rPh sb="3" eb="4">
      <t>カン</t>
    </rPh>
    <rPh sb="4" eb="6">
      <t>セイソウ</t>
    </rPh>
    <phoneticPr fontId="7"/>
  </si>
  <si>
    <t>コンサルタント（№2100～2600を除く）</t>
    <rPh sb="19" eb="20">
      <t>ノゾ</t>
    </rPh>
    <phoneticPr fontId="7"/>
  </si>
  <si>
    <t>ピット清掃</t>
    <rPh sb="3" eb="5">
      <t>セイソウ</t>
    </rPh>
    <phoneticPr fontId="7"/>
  </si>
  <si>
    <t>計量証明</t>
    <rPh sb="0" eb="2">
      <t>ケイリョウ</t>
    </rPh>
    <rPh sb="2" eb="4">
      <t>ショウメイ</t>
    </rPh>
    <phoneticPr fontId="7"/>
  </si>
  <si>
    <t>重油等地下タンク点検</t>
    <rPh sb="0" eb="2">
      <t>ジュウユ</t>
    </rPh>
    <rPh sb="2" eb="3">
      <t>トウ</t>
    </rPh>
    <rPh sb="3" eb="5">
      <t>チカ</t>
    </rPh>
    <rPh sb="8" eb="10">
      <t>テンケン</t>
    </rPh>
    <phoneticPr fontId="7"/>
  </si>
  <si>
    <t>デザイン・企画制作</t>
    <rPh sb="5" eb="7">
      <t>キカク</t>
    </rPh>
    <rPh sb="7" eb="9">
      <t>セイサク</t>
    </rPh>
    <phoneticPr fontId="7"/>
  </si>
  <si>
    <t>舞台設備保守点検</t>
    <rPh sb="0" eb="2">
      <t>ブタイ</t>
    </rPh>
    <rPh sb="2" eb="4">
      <t>セツビ</t>
    </rPh>
    <rPh sb="4" eb="6">
      <t>ホシュ</t>
    </rPh>
    <rPh sb="6" eb="8">
      <t>テンケン</t>
    </rPh>
    <phoneticPr fontId="7"/>
  </si>
  <si>
    <t>漏水調査</t>
    <rPh sb="0" eb="2">
      <t>ロウスイ</t>
    </rPh>
    <rPh sb="2" eb="4">
      <t>チョウサ</t>
    </rPh>
    <phoneticPr fontId="7"/>
  </si>
  <si>
    <t>電話交換手</t>
    <rPh sb="0" eb="2">
      <t>デンワ</t>
    </rPh>
    <rPh sb="2" eb="5">
      <t>コウカンシュ</t>
    </rPh>
    <phoneticPr fontId="7"/>
  </si>
  <si>
    <t>業務請負：医療事務等</t>
    <rPh sb="0" eb="2">
      <t>ギョウム</t>
    </rPh>
    <rPh sb="2" eb="4">
      <t>ウケオイ</t>
    </rPh>
    <rPh sb="5" eb="7">
      <t>イリョウ</t>
    </rPh>
    <rPh sb="7" eb="9">
      <t>ジム</t>
    </rPh>
    <rPh sb="9" eb="10">
      <t>トウ</t>
    </rPh>
    <phoneticPr fontId="7"/>
  </si>
  <si>
    <t>各戸配布</t>
    <rPh sb="0" eb="2">
      <t>カクコ</t>
    </rPh>
    <rPh sb="2" eb="4">
      <t>ハイフ</t>
    </rPh>
    <phoneticPr fontId="7"/>
  </si>
  <si>
    <t>ガス工作物保守点検・下水道管維持管理</t>
    <rPh sb="2" eb="5">
      <t>コウサクブツ</t>
    </rPh>
    <rPh sb="5" eb="7">
      <t>ホシュ</t>
    </rPh>
    <rPh sb="7" eb="9">
      <t>テンケン</t>
    </rPh>
    <rPh sb="10" eb="13">
      <t>ゲスイドウ</t>
    </rPh>
    <rPh sb="13" eb="14">
      <t>カン</t>
    </rPh>
    <rPh sb="14" eb="16">
      <t>イジ</t>
    </rPh>
    <rPh sb="16" eb="18">
      <t>カンリ</t>
    </rPh>
    <phoneticPr fontId="7"/>
  </si>
  <si>
    <r>
      <t>申請事項③</t>
    </r>
    <r>
      <rPr>
        <sz val="14"/>
        <color rgb="FFFF0000"/>
        <rFont val="ＭＳ Ｐ明朝"/>
        <family val="1"/>
        <charset val="128"/>
      </rPr>
      <t>（役務）【コンサルタント用】</t>
    </r>
    <rPh sb="0" eb="2">
      <t>シンセイ</t>
    </rPh>
    <rPh sb="2" eb="4">
      <t>ジコウ</t>
    </rPh>
    <rPh sb="6" eb="8">
      <t>エキム</t>
    </rPh>
    <rPh sb="17" eb="18">
      <t>ヨウ</t>
    </rPh>
    <phoneticPr fontId="16"/>
  </si>
  <si>
    <t>業　種　区　分</t>
    <rPh sb="0" eb="1">
      <t>ギョウ</t>
    </rPh>
    <rPh sb="2" eb="3">
      <t>シュ</t>
    </rPh>
    <rPh sb="4" eb="5">
      <t>ク</t>
    </rPh>
    <rPh sb="6" eb="7">
      <t>ブン</t>
    </rPh>
    <phoneticPr fontId="16"/>
  </si>
  <si>
    <r>
      <t>完成業務高　　　</t>
    </r>
    <r>
      <rPr>
        <sz val="8"/>
        <rFont val="ＭＳ Ｐ明朝"/>
        <family val="1"/>
        <charset val="128"/>
      </rPr>
      <t>※金額は消費税等の額を含み、千円未満は切り捨て</t>
    </r>
    <rPh sb="0" eb="2">
      <t>カンセイ</t>
    </rPh>
    <rPh sb="2" eb="5">
      <t>ギョウムタカ</t>
    </rPh>
    <phoneticPr fontId="7"/>
  </si>
  <si>
    <t>有資格者数</t>
    <rPh sb="0" eb="4">
      <t>ユウシカクシャ</t>
    </rPh>
    <rPh sb="4" eb="5">
      <t>スウ</t>
    </rPh>
    <phoneticPr fontId="16"/>
  </si>
  <si>
    <t>有資格者
数値</t>
    <rPh sb="0" eb="3">
      <t>ユウシカク</t>
    </rPh>
    <rPh sb="3" eb="4">
      <t>シャ</t>
    </rPh>
    <rPh sb="5" eb="7">
      <t>スウチ</t>
    </rPh>
    <phoneticPr fontId="16"/>
  </si>
  <si>
    <t>業種
番号</t>
    <rPh sb="0" eb="2">
      <t>ギョウシュ</t>
    </rPh>
    <rPh sb="3" eb="5">
      <t>バンゴウ</t>
    </rPh>
    <phoneticPr fontId="16"/>
  </si>
  <si>
    <t>直前１年度分決算（千円）</t>
    <phoneticPr fontId="16"/>
  </si>
  <si>
    <t>２事業年度の平均(千円)</t>
    <rPh sb="1" eb="3">
      <t>ジギョウ</t>
    </rPh>
    <rPh sb="3" eb="5">
      <t>ネンド</t>
    </rPh>
    <rPh sb="6" eb="8">
      <t>ヘイキン</t>
    </rPh>
    <rPh sb="9" eb="10">
      <t>セン</t>
    </rPh>
    <rPh sb="10" eb="11">
      <t>エン</t>
    </rPh>
    <phoneticPr fontId="16"/>
  </si>
  <si>
    <t>(市内業者のみ記入）</t>
    <rPh sb="1" eb="3">
      <t>シナイ</t>
    </rPh>
    <rPh sb="3" eb="5">
      <t>ギョウシャ</t>
    </rPh>
    <rPh sb="7" eb="9">
      <t>キニュウ</t>
    </rPh>
    <phoneticPr fontId="16"/>
  </si>
  <si>
    <t>１級等(ａ）</t>
    <rPh sb="1" eb="2">
      <t>キュウ</t>
    </rPh>
    <rPh sb="2" eb="3">
      <t>トウ</t>
    </rPh>
    <phoneticPr fontId="16"/>
  </si>
  <si>
    <t>２級等(b)</t>
    <rPh sb="1" eb="2">
      <t>キュウ</t>
    </rPh>
    <rPh sb="2" eb="3">
      <t>トウ</t>
    </rPh>
    <phoneticPr fontId="16"/>
  </si>
  <si>
    <t>(a)×5＋(b)×2</t>
    <phoneticPr fontId="16"/>
  </si>
  <si>
    <t>測量</t>
    <rPh sb="0" eb="2">
      <t>ソクリョウ</t>
    </rPh>
    <phoneticPr fontId="16"/>
  </si>
  <si>
    <t>土木関係建設コンサルタント</t>
    <rPh sb="0" eb="2">
      <t>ドボク</t>
    </rPh>
    <phoneticPr fontId="16"/>
  </si>
  <si>
    <t>建築関係建設コンサルタント</t>
    <rPh sb="0" eb="2">
      <t>ケンチク</t>
    </rPh>
    <phoneticPr fontId="16"/>
  </si>
  <si>
    <t>設備関係建設コンサルタント</t>
    <rPh sb="0" eb="2">
      <t>セツビ</t>
    </rPh>
    <phoneticPr fontId="16"/>
  </si>
  <si>
    <t>地質調査</t>
    <rPh sb="0" eb="2">
      <t>チシツ</t>
    </rPh>
    <rPh sb="2" eb="4">
      <t>チョウサ</t>
    </rPh>
    <phoneticPr fontId="16"/>
  </si>
  <si>
    <t>⑧</t>
    <phoneticPr fontId="16"/>
  </si>
  <si>
    <t>補償コンサルタント</t>
    <rPh sb="0" eb="2">
      <t>ホショウ</t>
    </rPh>
    <phoneticPr fontId="16"/>
  </si>
  <si>
    <t>⑨</t>
    <phoneticPr fontId="16"/>
  </si>
  <si>
    <t>(c)</t>
    <phoneticPr fontId="16"/>
  </si>
  <si>
    <t>(d)自己資本額</t>
    <rPh sb="3" eb="5">
      <t>ジコ</t>
    </rPh>
    <rPh sb="5" eb="8">
      <t>シホンガク</t>
    </rPh>
    <phoneticPr fontId="16"/>
  </si>
  <si>
    <t>自己資本額数値 (d)/(c)×100</t>
    <rPh sb="0" eb="2">
      <t>ジコ</t>
    </rPh>
    <rPh sb="2" eb="4">
      <t>シホン</t>
    </rPh>
    <rPh sb="4" eb="5">
      <t>ガク</t>
    </rPh>
    <rPh sb="5" eb="7">
      <t>スウチ</t>
    </rPh>
    <phoneticPr fontId="16"/>
  </si>
  <si>
    <t>営業年数</t>
    <rPh sb="0" eb="2">
      <t>エイギョウ</t>
    </rPh>
    <rPh sb="2" eb="4">
      <t>ネンスウ</t>
    </rPh>
    <phoneticPr fontId="16"/>
  </si>
  <si>
    <t>（千円未満切捨て）</t>
    <rPh sb="1" eb="3">
      <t>センエン</t>
    </rPh>
    <rPh sb="3" eb="5">
      <t>ミマン</t>
    </rPh>
    <rPh sb="5" eb="6">
      <t>キ</t>
    </rPh>
    <rPh sb="6" eb="7">
      <t>ス</t>
    </rPh>
    <phoneticPr fontId="16"/>
  </si>
  <si>
    <t>（小数点以下切捨て）</t>
    <rPh sb="1" eb="4">
      <t>ショウスウテン</t>
    </rPh>
    <rPh sb="4" eb="6">
      <t>イカ</t>
    </rPh>
    <rPh sb="6" eb="7">
      <t>キ</t>
    </rPh>
    <rPh sb="7" eb="8">
      <t>ス</t>
    </rPh>
    <phoneticPr fontId="16"/>
  </si>
  <si>
    <t xml:space="preserve"> (１年未満の端数は、切捨て)</t>
    <phoneticPr fontId="16"/>
  </si>
  <si>
    <t>（人）</t>
    <rPh sb="1" eb="2">
      <t>ニン</t>
    </rPh>
    <phoneticPr fontId="16"/>
  </si>
  <si>
    <t>測量士</t>
    <rPh sb="0" eb="3">
      <t>ソクリョウシ</t>
    </rPh>
    <phoneticPr fontId="16"/>
  </si>
  <si>
    <t>測量・１級等</t>
    <rPh sb="0" eb="2">
      <t>ソクリョウ</t>
    </rPh>
    <rPh sb="4" eb="5">
      <t>キュウ</t>
    </rPh>
    <rPh sb="5" eb="6">
      <t>トウ</t>
    </rPh>
    <phoneticPr fontId="16"/>
  </si>
  <si>
    <t>測量士補</t>
    <rPh sb="0" eb="3">
      <t>ソクリョウシ</t>
    </rPh>
    <rPh sb="3" eb="4">
      <t>ホ</t>
    </rPh>
    <phoneticPr fontId="16"/>
  </si>
  <si>
    <t>測量・２級等</t>
    <rPh sb="0" eb="2">
      <t>ソクリョウ</t>
    </rPh>
    <rPh sb="4" eb="5">
      <t>キュウ</t>
    </rPh>
    <rPh sb="5" eb="6">
      <t>トウ</t>
    </rPh>
    <phoneticPr fontId="16"/>
  </si>
  <si>
    <t>APECエンジニア</t>
    <phoneticPr fontId="16"/>
  </si>
  <si>
    <t>土木・１級等</t>
    <rPh sb="0" eb="2">
      <t>ドボク</t>
    </rPh>
    <rPh sb="4" eb="5">
      <t>キュウ</t>
    </rPh>
    <rPh sb="5" eb="6">
      <t>トウ</t>
    </rPh>
    <phoneticPr fontId="16"/>
  </si>
  <si>
    <t>技術士</t>
    <rPh sb="0" eb="3">
      <t>ギジュツシ</t>
    </rPh>
    <phoneticPr fontId="16"/>
  </si>
  <si>
    <t>総合技術監理部門　（以下の各部門の選択科目（電気電子部門、建設部門及び情報工学部門にあってはそれぞれいずれかの選択科目）に限る）</t>
    <rPh sb="0" eb="2">
      <t>ソウゴウ</t>
    </rPh>
    <rPh sb="2" eb="4">
      <t>ギジュツ</t>
    </rPh>
    <rPh sb="4" eb="6">
      <t>カンリ</t>
    </rPh>
    <rPh sb="6" eb="8">
      <t>ブモン</t>
    </rPh>
    <rPh sb="10" eb="12">
      <t>イカ</t>
    </rPh>
    <rPh sb="13" eb="16">
      <t>カクブモン</t>
    </rPh>
    <rPh sb="17" eb="19">
      <t>センタク</t>
    </rPh>
    <rPh sb="19" eb="21">
      <t>カモク</t>
    </rPh>
    <rPh sb="22" eb="24">
      <t>デンキ</t>
    </rPh>
    <rPh sb="24" eb="26">
      <t>デンシ</t>
    </rPh>
    <rPh sb="26" eb="28">
      <t>ブモン</t>
    </rPh>
    <rPh sb="29" eb="31">
      <t>ケンセツ</t>
    </rPh>
    <rPh sb="31" eb="33">
      <t>ブモン</t>
    </rPh>
    <rPh sb="33" eb="34">
      <t>オヨ</t>
    </rPh>
    <rPh sb="35" eb="37">
      <t>ジョウホウ</t>
    </rPh>
    <rPh sb="37" eb="39">
      <t>コウガク</t>
    </rPh>
    <rPh sb="39" eb="41">
      <t>ブモン</t>
    </rPh>
    <rPh sb="55" eb="57">
      <t>センタク</t>
    </rPh>
    <rPh sb="57" eb="59">
      <t>カモク</t>
    </rPh>
    <rPh sb="61" eb="62">
      <t>カギ</t>
    </rPh>
    <phoneticPr fontId="16"/>
  </si>
  <si>
    <t>電気電子部門　（全選択科目）</t>
    <rPh sb="0" eb="2">
      <t>デンキ</t>
    </rPh>
    <rPh sb="2" eb="4">
      <t>デンシ</t>
    </rPh>
    <rPh sb="4" eb="6">
      <t>ブモン</t>
    </rPh>
    <rPh sb="8" eb="9">
      <t>ゼン</t>
    </rPh>
    <rPh sb="9" eb="11">
      <t>センタク</t>
    </rPh>
    <rPh sb="11" eb="13">
      <t>カモク</t>
    </rPh>
    <phoneticPr fontId="16"/>
  </si>
  <si>
    <t>建設部門　（全選択科目）</t>
    <rPh sb="0" eb="2">
      <t>ケンセツ</t>
    </rPh>
    <rPh sb="2" eb="4">
      <t>ブモン</t>
    </rPh>
    <rPh sb="6" eb="7">
      <t>ゼン</t>
    </rPh>
    <rPh sb="7" eb="9">
      <t>センタク</t>
    </rPh>
    <rPh sb="9" eb="11">
      <t>カモク</t>
    </rPh>
    <phoneticPr fontId="16"/>
  </si>
  <si>
    <t>農業部門　（選択科目「農業農村工学」に限る）</t>
    <rPh sb="0" eb="2">
      <t>ノウギョウ</t>
    </rPh>
    <rPh sb="2" eb="4">
      <t>ブモン</t>
    </rPh>
    <rPh sb="6" eb="8">
      <t>センタク</t>
    </rPh>
    <rPh sb="8" eb="10">
      <t>カモク</t>
    </rPh>
    <rPh sb="11" eb="13">
      <t>ノウギョウ</t>
    </rPh>
    <rPh sb="13" eb="15">
      <t>ノウソン</t>
    </rPh>
    <rPh sb="15" eb="17">
      <t>コウガク</t>
    </rPh>
    <rPh sb="19" eb="20">
      <t>カギ</t>
    </rPh>
    <phoneticPr fontId="16"/>
  </si>
  <si>
    <t>森林部門　（選択科目「森林土木」に限る」）</t>
    <rPh sb="0" eb="2">
      <t>シンリン</t>
    </rPh>
    <rPh sb="2" eb="4">
      <t>ブモン</t>
    </rPh>
    <rPh sb="6" eb="8">
      <t>センタク</t>
    </rPh>
    <rPh sb="8" eb="10">
      <t>カモク</t>
    </rPh>
    <rPh sb="11" eb="13">
      <t>シンリン</t>
    </rPh>
    <rPh sb="13" eb="15">
      <t>ドボク</t>
    </rPh>
    <rPh sb="17" eb="18">
      <t>カギ</t>
    </rPh>
    <phoneticPr fontId="16"/>
  </si>
  <si>
    <t>水産部門　（選択科目「水産土木」に限る）</t>
    <rPh sb="0" eb="2">
      <t>スイサン</t>
    </rPh>
    <rPh sb="2" eb="4">
      <t>ブモン</t>
    </rPh>
    <rPh sb="6" eb="8">
      <t>センタク</t>
    </rPh>
    <rPh sb="8" eb="10">
      <t>カモク</t>
    </rPh>
    <rPh sb="11" eb="13">
      <t>スイサン</t>
    </rPh>
    <rPh sb="13" eb="15">
      <t>ドボク</t>
    </rPh>
    <rPh sb="17" eb="18">
      <t>カギ</t>
    </rPh>
    <phoneticPr fontId="16"/>
  </si>
  <si>
    <t>情報工学部門　（全選択科目）</t>
    <rPh sb="0" eb="2">
      <t>ジョウホウ</t>
    </rPh>
    <rPh sb="2" eb="4">
      <t>コウガク</t>
    </rPh>
    <rPh sb="4" eb="6">
      <t>ブモン</t>
    </rPh>
    <rPh sb="8" eb="9">
      <t>ゼン</t>
    </rPh>
    <rPh sb="9" eb="11">
      <t>センタク</t>
    </rPh>
    <rPh sb="11" eb="13">
      <t>カモク</t>
    </rPh>
    <phoneticPr fontId="16"/>
  </si>
  <si>
    <t>応用理学部門　（選択科目「地質」に限る）</t>
    <rPh sb="0" eb="2">
      <t>オウヨウ</t>
    </rPh>
    <rPh sb="2" eb="4">
      <t>リガク</t>
    </rPh>
    <rPh sb="4" eb="6">
      <t>ブモン</t>
    </rPh>
    <rPh sb="8" eb="10">
      <t>センタク</t>
    </rPh>
    <rPh sb="10" eb="12">
      <t>カモク</t>
    </rPh>
    <rPh sb="13" eb="15">
      <t>チシツ</t>
    </rPh>
    <rPh sb="17" eb="18">
      <t>カギ</t>
    </rPh>
    <phoneticPr fontId="16"/>
  </si>
  <si>
    <t>一級土木施工管理技士</t>
    <rPh sb="0" eb="2">
      <t>イッキュウ</t>
    </rPh>
    <rPh sb="2" eb="4">
      <t>ドボク</t>
    </rPh>
    <rPh sb="4" eb="6">
      <t>セコウ</t>
    </rPh>
    <rPh sb="6" eb="8">
      <t>カンリ</t>
    </rPh>
    <rPh sb="8" eb="10">
      <t>ギシ</t>
    </rPh>
    <phoneticPr fontId="16"/>
  </si>
  <si>
    <t>土木・２級等</t>
    <rPh sb="0" eb="2">
      <t>ドボク</t>
    </rPh>
    <rPh sb="4" eb="5">
      <t>キュウ</t>
    </rPh>
    <rPh sb="5" eb="6">
      <t>トウ</t>
    </rPh>
    <phoneticPr fontId="16"/>
  </si>
  <si>
    <t>環境計量士</t>
    <rPh sb="0" eb="2">
      <t>カンキョウ</t>
    </rPh>
    <rPh sb="2" eb="5">
      <t>ケイリョウシ</t>
    </rPh>
    <phoneticPr fontId="16"/>
  </si>
  <si>
    <t>第一種電気主任技術者</t>
    <rPh sb="0" eb="1">
      <t>ダイ</t>
    </rPh>
    <rPh sb="1" eb="2">
      <t>イチ</t>
    </rPh>
    <rPh sb="2" eb="3">
      <t>シュ</t>
    </rPh>
    <rPh sb="3" eb="5">
      <t>デンキ</t>
    </rPh>
    <rPh sb="5" eb="7">
      <t>シュニン</t>
    </rPh>
    <rPh sb="7" eb="10">
      <t>ギジュツシャ</t>
    </rPh>
    <phoneticPr fontId="16"/>
  </si>
  <si>
    <t>伝送交換主任技術者</t>
    <rPh sb="0" eb="2">
      <t>デンソウ</t>
    </rPh>
    <rPh sb="2" eb="4">
      <t>コウカン</t>
    </rPh>
    <rPh sb="4" eb="6">
      <t>シュニン</t>
    </rPh>
    <rPh sb="6" eb="9">
      <t>ギジュツシャ</t>
    </rPh>
    <phoneticPr fontId="16"/>
  </si>
  <si>
    <t>線路主任技術者</t>
    <rPh sb="0" eb="2">
      <t>センロ</t>
    </rPh>
    <rPh sb="2" eb="4">
      <t>シュニン</t>
    </rPh>
    <rPh sb="4" eb="7">
      <t>ギジュツシャ</t>
    </rPh>
    <phoneticPr fontId="16"/>
  </si>
  <si>
    <t>RCCM</t>
    <phoneticPr fontId="16"/>
  </si>
  <si>
    <t>一級建築士（構造設計一級建築士証又は設備設計一級建築士証の交付を受けている者を除く）</t>
    <rPh sb="0" eb="2">
      <t>イッキュウ</t>
    </rPh>
    <rPh sb="2" eb="5">
      <t>ケンチクシ</t>
    </rPh>
    <rPh sb="6" eb="8">
      <t>コウゾウ</t>
    </rPh>
    <rPh sb="8" eb="10">
      <t>セッケイ</t>
    </rPh>
    <rPh sb="10" eb="12">
      <t>イッキュウ</t>
    </rPh>
    <rPh sb="12" eb="15">
      <t>ケンチクシ</t>
    </rPh>
    <rPh sb="15" eb="16">
      <t>アカシ</t>
    </rPh>
    <rPh sb="16" eb="17">
      <t>マタ</t>
    </rPh>
    <rPh sb="18" eb="20">
      <t>セツビ</t>
    </rPh>
    <rPh sb="20" eb="22">
      <t>セッケイ</t>
    </rPh>
    <rPh sb="22" eb="24">
      <t>イッキュウ</t>
    </rPh>
    <rPh sb="24" eb="27">
      <t>ケンチクシ</t>
    </rPh>
    <rPh sb="27" eb="28">
      <t>アカシ</t>
    </rPh>
    <rPh sb="29" eb="31">
      <t>コウフ</t>
    </rPh>
    <rPh sb="32" eb="33">
      <t>ウ</t>
    </rPh>
    <rPh sb="37" eb="38">
      <t>モノ</t>
    </rPh>
    <rPh sb="39" eb="40">
      <t>ノゾ</t>
    </rPh>
    <phoneticPr fontId="16"/>
  </si>
  <si>
    <t>建築・設備
１級等</t>
    <rPh sb="0" eb="2">
      <t>ケンチク</t>
    </rPh>
    <rPh sb="3" eb="5">
      <t>セツビ</t>
    </rPh>
    <rPh sb="7" eb="8">
      <t>キュウ</t>
    </rPh>
    <rPh sb="8" eb="9">
      <t>トウ</t>
    </rPh>
    <phoneticPr fontId="16"/>
  </si>
  <si>
    <t>構造設計一級建築士</t>
    <rPh sb="0" eb="2">
      <t>コウゾウ</t>
    </rPh>
    <rPh sb="2" eb="4">
      <t>セッケイ</t>
    </rPh>
    <rPh sb="4" eb="6">
      <t>イッキュウ</t>
    </rPh>
    <rPh sb="6" eb="9">
      <t>ケンチクシ</t>
    </rPh>
    <phoneticPr fontId="16"/>
  </si>
  <si>
    <t>設備設計一級建築士</t>
    <rPh sb="0" eb="2">
      <t>セツビ</t>
    </rPh>
    <rPh sb="2" eb="4">
      <t>セッケイ</t>
    </rPh>
    <rPh sb="4" eb="6">
      <t>イッキュウ</t>
    </rPh>
    <rPh sb="6" eb="9">
      <t>ケンチクシ</t>
    </rPh>
    <phoneticPr fontId="16"/>
  </si>
  <si>
    <t>建築設備士</t>
    <rPh sb="0" eb="2">
      <t>ケンチク</t>
    </rPh>
    <rPh sb="2" eb="4">
      <t>セツビ</t>
    </rPh>
    <rPh sb="4" eb="5">
      <t>シ</t>
    </rPh>
    <phoneticPr fontId="16"/>
  </si>
  <si>
    <t>二級建築士</t>
    <rPh sb="0" eb="2">
      <t>ニキュウ</t>
    </rPh>
    <rPh sb="2" eb="5">
      <t>ケンチクシ</t>
    </rPh>
    <phoneticPr fontId="16"/>
  </si>
  <si>
    <t>建築・設備
２級等</t>
    <rPh sb="0" eb="2">
      <t>ケンチク</t>
    </rPh>
    <rPh sb="3" eb="5">
      <t>セツビ</t>
    </rPh>
    <rPh sb="7" eb="8">
      <t>キュウ</t>
    </rPh>
    <rPh sb="8" eb="9">
      <t>トウ</t>
    </rPh>
    <phoneticPr fontId="16"/>
  </si>
  <si>
    <t>建築積算士（建築積算資格者）</t>
    <rPh sb="0" eb="2">
      <t>ケンチク</t>
    </rPh>
    <rPh sb="2" eb="4">
      <t>セキサン</t>
    </rPh>
    <rPh sb="4" eb="5">
      <t>シ</t>
    </rPh>
    <rPh sb="6" eb="8">
      <t>ケンチク</t>
    </rPh>
    <rPh sb="8" eb="10">
      <t>セキサン</t>
    </rPh>
    <rPh sb="10" eb="13">
      <t>シカクシャ</t>
    </rPh>
    <phoneticPr fontId="16"/>
  </si>
  <si>
    <t>総合技術監理部門　（以下の選択科目に限る）</t>
    <rPh sb="0" eb="2">
      <t>ソウゴウ</t>
    </rPh>
    <rPh sb="2" eb="4">
      <t>ギジュツ</t>
    </rPh>
    <rPh sb="4" eb="6">
      <t>カンリ</t>
    </rPh>
    <rPh sb="6" eb="8">
      <t>ブモン</t>
    </rPh>
    <rPh sb="10" eb="12">
      <t>イカ</t>
    </rPh>
    <rPh sb="13" eb="17">
      <t>センタクカモク</t>
    </rPh>
    <rPh sb="18" eb="19">
      <t>カギ</t>
    </rPh>
    <phoneticPr fontId="16"/>
  </si>
  <si>
    <t>地質・１級等</t>
    <rPh sb="0" eb="2">
      <t>チシツ</t>
    </rPh>
    <rPh sb="4" eb="5">
      <t>キュウ</t>
    </rPh>
    <rPh sb="5" eb="6">
      <t>トウ</t>
    </rPh>
    <phoneticPr fontId="16"/>
  </si>
  <si>
    <t>建設部門　（選択科目「土質及び基礎」に限る）</t>
    <rPh sb="0" eb="2">
      <t>ケンセツ</t>
    </rPh>
    <rPh sb="2" eb="4">
      <t>ブモン</t>
    </rPh>
    <rPh sb="6" eb="10">
      <t>センタクカモク</t>
    </rPh>
    <rPh sb="11" eb="13">
      <t>ドシツ</t>
    </rPh>
    <rPh sb="13" eb="14">
      <t>オヨ</t>
    </rPh>
    <rPh sb="15" eb="17">
      <t>キソ</t>
    </rPh>
    <rPh sb="19" eb="20">
      <t>カギ</t>
    </rPh>
    <phoneticPr fontId="16"/>
  </si>
  <si>
    <t>応用理学部門（選択科目「地質」に限る）</t>
    <rPh sb="0" eb="2">
      <t>オウヨウ</t>
    </rPh>
    <rPh sb="2" eb="4">
      <t>リガク</t>
    </rPh>
    <rPh sb="4" eb="6">
      <t>ブモン</t>
    </rPh>
    <rPh sb="7" eb="9">
      <t>センタク</t>
    </rPh>
    <rPh sb="9" eb="11">
      <t>カモク</t>
    </rPh>
    <rPh sb="12" eb="14">
      <t>チシツ</t>
    </rPh>
    <rPh sb="16" eb="17">
      <t>カギ</t>
    </rPh>
    <phoneticPr fontId="16"/>
  </si>
  <si>
    <t>地質調査技士</t>
    <rPh sb="0" eb="2">
      <t>チシツ</t>
    </rPh>
    <rPh sb="2" eb="4">
      <t>チョウサ</t>
    </rPh>
    <rPh sb="4" eb="6">
      <t>ギシ</t>
    </rPh>
    <phoneticPr fontId="16"/>
  </si>
  <si>
    <t>地質・２級等</t>
    <rPh sb="0" eb="2">
      <t>チシツ</t>
    </rPh>
    <rPh sb="4" eb="5">
      <t>キュウ</t>
    </rPh>
    <rPh sb="5" eb="6">
      <t>トウ</t>
    </rPh>
    <phoneticPr fontId="16"/>
  </si>
  <si>
    <t>不動産鑑定士</t>
    <rPh sb="0" eb="3">
      <t>フドウサン</t>
    </rPh>
    <rPh sb="3" eb="6">
      <t>カンテイシ</t>
    </rPh>
    <phoneticPr fontId="16"/>
  </si>
  <si>
    <t>補償・２級等</t>
    <rPh sb="0" eb="2">
      <t>ホショウ</t>
    </rPh>
    <rPh sb="4" eb="5">
      <t>キュウ</t>
    </rPh>
    <rPh sb="5" eb="6">
      <t>トウ</t>
    </rPh>
    <phoneticPr fontId="16"/>
  </si>
  <si>
    <t>土地家屋調査士</t>
    <rPh sb="0" eb="2">
      <t>トチ</t>
    </rPh>
    <rPh sb="2" eb="4">
      <t>カオク</t>
    </rPh>
    <rPh sb="4" eb="7">
      <t>チョウサシ</t>
    </rPh>
    <phoneticPr fontId="16"/>
  </si>
  <si>
    <t>司法書士</t>
    <rPh sb="0" eb="4">
      <t>シホウショシ</t>
    </rPh>
    <phoneticPr fontId="16"/>
  </si>
  <si>
    <t>補償業務管理士</t>
    <rPh sb="0" eb="2">
      <t>ホショウ</t>
    </rPh>
    <rPh sb="2" eb="4">
      <t>ギョウム</t>
    </rPh>
    <rPh sb="4" eb="6">
      <t>カンリ</t>
    </rPh>
    <rPh sb="6" eb="7">
      <t>シ</t>
    </rPh>
    <phoneticPr fontId="16"/>
  </si>
  <si>
    <t>営業年数</t>
    <rPh sb="0" eb="2">
      <t>エイギョウ</t>
    </rPh>
    <rPh sb="2" eb="4">
      <t>ネンスウ</t>
    </rPh>
    <phoneticPr fontId="7"/>
  </si>
  <si>
    <t>(</t>
    <phoneticPr fontId="2"/>
  </si>
  <si>
    <t>上記①～⑥以外の業務高</t>
    <rPh sb="8" eb="10">
      <t>ギョウム</t>
    </rPh>
    <rPh sb="10" eb="11">
      <t>ダカ</t>
    </rPh>
    <phoneticPr fontId="16"/>
  </si>
  <si>
    <t>)</t>
    <phoneticPr fontId="2"/>
  </si>
  <si>
    <t>　この申請書記載の本店は、以下の事項を全て満たしていることを誓約します。</t>
    <rPh sb="3" eb="5">
      <t>シンセイ</t>
    </rPh>
    <phoneticPr fontId="7"/>
  </si>
  <si>
    <t>※以下、金沢市使用欄</t>
    <rPh sb="1" eb="3">
      <t>イカ</t>
    </rPh>
    <rPh sb="4" eb="7">
      <t>カナザワシ</t>
    </rPh>
    <rPh sb="7" eb="10">
      <t>シヨウラン</t>
    </rPh>
    <phoneticPr fontId="7"/>
  </si>
  <si>
    <t>審査</t>
    <rPh sb="0" eb="2">
      <t>シンサ</t>
    </rPh>
    <phoneticPr fontId="7"/>
  </si>
  <si>
    <t>直前１年度分決算(千円)</t>
    <phoneticPr fontId="16"/>
  </si>
  <si>
    <t>Ⅱ　直前２年度分決算</t>
    <phoneticPr fontId="16"/>
  </si>
  <si>
    <t>Ⅱ</t>
    <phoneticPr fontId="16"/>
  </si>
  <si>
    <t>直前２年度分決算(千円)</t>
    <phoneticPr fontId="16"/>
  </si>
  <si>
    <t>直前２年度分決算（千円）</t>
    <phoneticPr fontId="16"/>
  </si>
  <si>
    <t>※　別表③技術職員区分表を参照してください。</t>
    <rPh sb="2" eb="4">
      <t>ベッピョウ</t>
    </rPh>
    <rPh sb="5" eb="7">
      <t>ギジュツ</t>
    </rPh>
    <rPh sb="7" eb="9">
      <t>ショクイン</t>
    </rPh>
    <rPh sb="9" eb="11">
      <t>クブン</t>
    </rPh>
    <rPh sb="11" eb="12">
      <t>ヒョウ</t>
    </rPh>
    <rPh sb="13" eb="15">
      <t>サンショウ</t>
    </rPh>
    <phoneticPr fontId="16"/>
  </si>
  <si>
    <t>委 ・ 財 ・ 登 ・ 税 ・ 役 ・ 暴 ・ 営 ・ 契 ・ 建技 ・ コ技 ・ 取 ・ 許 ・ 経 ・ 現 ・ ダ ・ ザ</t>
    <rPh sb="4" eb="5">
      <t>ザイ</t>
    </rPh>
    <rPh sb="8" eb="9">
      <t>ノボル</t>
    </rPh>
    <rPh sb="12" eb="13">
      <t>ゼイ</t>
    </rPh>
    <rPh sb="16" eb="17">
      <t>ヤク</t>
    </rPh>
    <rPh sb="20" eb="21">
      <t>ボウ</t>
    </rPh>
    <rPh sb="24" eb="25">
      <t>エイ</t>
    </rPh>
    <rPh sb="28" eb="29">
      <t>チギリ</t>
    </rPh>
    <rPh sb="32" eb="33">
      <t>タ</t>
    </rPh>
    <rPh sb="33" eb="34">
      <t>ワザ</t>
    </rPh>
    <rPh sb="38" eb="39">
      <t>ワザ</t>
    </rPh>
    <rPh sb="42" eb="43">
      <t>トリ</t>
    </rPh>
    <rPh sb="46" eb="47">
      <t>キョ</t>
    </rPh>
    <rPh sb="50" eb="51">
      <t>ヘ</t>
    </rPh>
    <rPh sb="54" eb="55">
      <t>ゲン</t>
    </rPh>
    <phoneticPr fontId="16"/>
  </si>
  <si>
    <t>□</t>
  </si>
  <si>
    <t>年</t>
    <rPh sb="0" eb="1">
      <t>ネン</t>
    </rPh>
    <phoneticPr fontId="16"/>
  </si>
  <si>
    <t>日</t>
    <rPh sb="0" eb="1">
      <t>ニチ</t>
    </rPh>
    <phoneticPr fontId="16"/>
  </si>
  <si>
    <t>月</t>
    <rPh sb="0" eb="1">
      <t>ガツ</t>
    </rPh>
    <phoneticPr fontId="16"/>
  </si>
  <si>
    <t>令和</t>
    <rPh sb="0" eb="2">
      <t>レイワ</t>
    </rPh>
    <phoneticPr fontId="16"/>
  </si>
  <si>
    <t>※成績評点調書の写しの添付は不要
※平均点は小数点以下切り捨て　　　</t>
    <phoneticPr fontId="16"/>
  </si>
  <si>
    <t>～</t>
    <phoneticPr fontId="7"/>
  </si>
  <si>
    <t>↓6500～6950の合計の平均</t>
    <phoneticPr fontId="16"/>
  </si>
  <si>
    <t>申請業種に〇(主業種１つには◎)を付け右欄に業務実績等を記入</t>
    <rPh sb="17" eb="18">
      <t>ツ</t>
    </rPh>
    <rPh sb="19" eb="20">
      <t>ミギ</t>
    </rPh>
    <rPh sb="20" eb="21">
      <t>ラン</t>
    </rPh>
    <rPh sb="22" eb="24">
      <t>ギョウム</t>
    </rPh>
    <rPh sb="24" eb="26">
      <t>ジッセキ</t>
    </rPh>
    <rPh sb="26" eb="27">
      <t>トウ</t>
    </rPh>
    <rPh sb="28" eb="30">
      <t>キニュウ</t>
    </rPh>
    <phoneticPr fontId="7"/>
  </si>
  <si>
    <t>その他建設コンサルタント</t>
    <rPh sb="2" eb="3">
      <t>タ</t>
    </rPh>
    <rPh sb="3" eb="5">
      <t>ケンセツ</t>
    </rPh>
    <phoneticPr fontId="16"/>
  </si>
  <si>
    <t>合　　計</t>
    <rPh sb="0" eb="1">
      <t>ゴウ</t>
    </rPh>
    <rPh sb="3" eb="4">
      <t>ケイ</t>
    </rPh>
    <phoneticPr fontId="16"/>
  </si>
  <si>
    <t>　下記の事項について誓約及び同意したうえで、令和８・９年度における金沢市の物品購入等及び役務等に係る入札参加資格者の資格を得たいので関係書類を添えて申請します。</t>
    <rPh sb="4" eb="6">
      <t>ジコウ</t>
    </rPh>
    <rPh sb="10" eb="12">
      <t>セイヤク</t>
    </rPh>
    <rPh sb="12" eb="13">
      <t>オヨ</t>
    </rPh>
    <rPh sb="14" eb="16">
      <t>ドウイ</t>
    </rPh>
    <rPh sb="22" eb="24">
      <t>レイワ</t>
    </rPh>
    <rPh sb="27" eb="29">
      <t>ネンド</t>
    </rPh>
    <rPh sb="42" eb="43">
      <t>オヨ</t>
    </rPh>
    <rPh sb="44" eb="46">
      <t>エキム</t>
    </rPh>
    <rPh sb="46" eb="47">
      <t>トウ</t>
    </rPh>
    <rPh sb="56" eb="57">
      <t>シャ</t>
    </rPh>
    <rPh sb="58" eb="60">
      <t>シカク</t>
    </rPh>
    <rPh sb="61" eb="62">
      <t>エ</t>
    </rPh>
    <rPh sb="66" eb="68">
      <t>カンケイ</t>
    </rPh>
    <rPh sb="68" eb="70">
      <t>ショルイ</t>
    </rPh>
    <rPh sb="71" eb="72">
      <t>ソ</t>
    </rPh>
    <rPh sb="74" eb="76">
      <t>シンセイ</t>
    </rPh>
    <phoneticPr fontId="7"/>
  </si>
  <si>
    <r>
      <t>業務成績評点</t>
    </r>
    <r>
      <rPr>
        <sz val="9"/>
        <rFont val="ＭＳ ゴシック"/>
        <family val="3"/>
        <charset val="128"/>
      </rPr>
      <t>（R4.4.1～R7.12.31）</t>
    </r>
    <phoneticPr fontId="7"/>
  </si>
  <si>
    <r>
      <t xml:space="preserve">優良委託業務表彰
</t>
    </r>
    <r>
      <rPr>
        <sz val="9"/>
        <rFont val="ＭＳ ゴシック"/>
        <family val="3"/>
        <charset val="128"/>
      </rPr>
      <t>（R6.1.1～R7.12.31）</t>
    </r>
    <phoneticPr fontId="7"/>
  </si>
  <si>
    <r>
      <t>○有資格者数</t>
    </r>
    <r>
      <rPr>
        <sz val="11"/>
        <rFont val="ＭＳ Ｐ明朝"/>
        <family val="1"/>
        <charset val="128"/>
      </rPr>
      <t>（令和７年10月1日直前の営業年度終了日時点）</t>
    </r>
    <rPh sb="1" eb="5">
      <t>ユウシカクシャ</t>
    </rPh>
    <rPh sb="5" eb="6">
      <t>スウ</t>
    </rPh>
    <rPh sb="7" eb="9">
      <t>レイワ</t>
    </rPh>
    <rPh sb="10" eb="11">
      <t>ネン</t>
    </rPh>
    <phoneticPr fontId="16"/>
  </si>
  <si>
    <t>(令和７年10月1日直前の決算に係る）</t>
    <rPh sb="1" eb="3">
      <t>レイワ</t>
    </rPh>
    <rPh sb="4" eb="5">
      <t>ネン</t>
    </rPh>
    <rPh sb="7" eb="8">
      <t>ガツ</t>
    </rPh>
    <rPh sb="9" eb="10">
      <t>ニチ</t>
    </rPh>
    <rPh sb="10" eb="12">
      <t>チョクゼン</t>
    </rPh>
    <rPh sb="13" eb="15">
      <t>ケッサン</t>
    </rPh>
    <rPh sb="16" eb="17">
      <t>カカ</t>
    </rPh>
    <phoneticPr fontId="16"/>
  </si>
  <si>
    <t>業種名</t>
    <rPh sb="0" eb="2">
      <t>ギョウシュ</t>
    </rPh>
    <rPh sb="2" eb="3">
      <t>メイ</t>
    </rPh>
    <phoneticPr fontId="35"/>
  </si>
  <si>
    <t>業種
ｺｰﾄﾞ</t>
    <rPh sb="0" eb="2">
      <t>ギョウシュ</t>
    </rPh>
    <phoneticPr fontId="35"/>
  </si>
  <si>
    <t>事務用品</t>
    <rPh sb="0" eb="2">
      <t>ジム</t>
    </rPh>
    <rPh sb="2" eb="4">
      <t>ヨウヒン</t>
    </rPh>
    <phoneticPr fontId="7"/>
  </si>
  <si>
    <t>印章</t>
    <rPh sb="0" eb="2">
      <t>インショウ</t>
    </rPh>
    <phoneticPr fontId="7"/>
  </si>
  <si>
    <t>家具</t>
    <rPh sb="0" eb="2">
      <t>カグ</t>
    </rPh>
    <phoneticPr fontId="7"/>
  </si>
  <si>
    <t>室内装飾</t>
    <rPh sb="0" eb="2">
      <t>シツナイ</t>
    </rPh>
    <rPh sb="2" eb="4">
      <t>ソウショク</t>
    </rPh>
    <phoneticPr fontId="7"/>
  </si>
  <si>
    <t>ＯＡ機器</t>
    <rPh sb="2" eb="4">
      <t>キキ</t>
    </rPh>
    <phoneticPr fontId="7"/>
  </si>
  <si>
    <t>電気機器</t>
    <rPh sb="0" eb="2">
      <t>デンキ</t>
    </rPh>
    <rPh sb="2" eb="4">
      <t>キキ</t>
    </rPh>
    <phoneticPr fontId="7"/>
  </si>
  <si>
    <t>写真用品</t>
    <rPh sb="0" eb="2">
      <t>シャシン</t>
    </rPh>
    <rPh sb="2" eb="4">
      <t>ヨウヒン</t>
    </rPh>
    <phoneticPr fontId="7"/>
  </si>
  <si>
    <t>青焼き・大型ｺﾋﾟｰ</t>
  </si>
  <si>
    <t>清掃用品</t>
    <rPh sb="0" eb="2">
      <t>セイソウ</t>
    </rPh>
    <rPh sb="2" eb="4">
      <t>ヨウヒン</t>
    </rPh>
    <phoneticPr fontId="7"/>
  </si>
  <si>
    <t>荒物・金物</t>
    <rPh sb="0" eb="2">
      <t>アラモノ</t>
    </rPh>
    <rPh sb="3" eb="5">
      <t>カナモノ</t>
    </rPh>
    <phoneticPr fontId="7"/>
  </si>
  <si>
    <t>電動工具等</t>
  </si>
  <si>
    <t>産業機械</t>
    <rPh sb="0" eb="2">
      <t>サンギョウ</t>
    </rPh>
    <rPh sb="2" eb="4">
      <t>キカイ</t>
    </rPh>
    <phoneticPr fontId="16"/>
  </si>
  <si>
    <t>理科学機器</t>
    <rPh sb="0" eb="2">
      <t>リカ</t>
    </rPh>
    <rPh sb="2" eb="3">
      <t>ガク</t>
    </rPh>
    <rPh sb="3" eb="5">
      <t>キキ</t>
    </rPh>
    <phoneticPr fontId="16"/>
  </si>
  <si>
    <t>医療用機器</t>
    <rPh sb="0" eb="3">
      <t>イリョウヨウ</t>
    </rPh>
    <rPh sb="3" eb="5">
      <t>キキ</t>
    </rPh>
    <phoneticPr fontId="7"/>
  </si>
  <si>
    <t>厨房機器</t>
    <rPh sb="0" eb="2">
      <t>チュウボウ</t>
    </rPh>
    <rPh sb="2" eb="4">
      <t>キキ</t>
    </rPh>
    <phoneticPr fontId="7"/>
  </si>
  <si>
    <t>医薬品</t>
    <rPh sb="0" eb="3">
      <t>イヤクヒン</t>
    </rPh>
    <phoneticPr fontId="7"/>
  </si>
  <si>
    <t>その他薬品</t>
    <rPh sb="2" eb="3">
      <t>タ</t>
    </rPh>
    <rPh sb="3" eb="5">
      <t>ヤクヒン</t>
    </rPh>
    <phoneticPr fontId="16"/>
  </si>
  <si>
    <t>消防用品</t>
    <rPh sb="0" eb="2">
      <t>ショウボウ</t>
    </rPh>
    <rPh sb="2" eb="4">
      <t>ヨウヒン</t>
    </rPh>
    <phoneticPr fontId="7"/>
  </si>
  <si>
    <t>防災用品</t>
    <rPh sb="0" eb="2">
      <t>ボウサイ</t>
    </rPh>
    <rPh sb="2" eb="4">
      <t>ヨウヒン</t>
    </rPh>
    <phoneticPr fontId="7"/>
  </si>
  <si>
    <t>一般車輌</t>
    <rPh sb="0" eb="2">
      <t>イッパン</t>
    </rPh>
    <rPh sb="2" eb="4">
      <t>シャリョウ</t>
    </rPh>
    <phoneticPr fontId="7"/>
  </si>
  <si>
    <t>特殊車両</t>
    <rPh sb="0" eb="2">
      <t>トクシュ</t>
    </rPh>
    <rPh sb="2" eb="4">
      <t>シャリョウ</t>
    </rPh>
    <phoneticPr fontId="7"/>
  </si>
  <si>
    <t>二輪車</t>
    <rPh sb="0" eb="3">
      <t>ニリンシャ</t>
    </rPh>
    <phoneticPr fontId="7"/>
  </si>
  <si>
    <t>タイヤ</t>
  </si>
  <si>
    <t>教材</t>
    <rPh sb="0" eb="2">
      <t>キョウザイ</t>
    </rPh>
    <phoneticPr fontId="16"/>
  </si>
  <si>
    <t>楽器</t>
    <rPh sb="0" eb="2">
      <t>ガッキ</t>
    </rPh>
    <phoneticPr fontId="7"/>
  </si>
  <si>
    <t>書籍</t>
    <rPh sb="0" eb="2">
      <t>ショセキ</t>
    </rPh>
    <phoneticPr fontId="7"/>
  </si>
  <si>
    <t>美術用品</t>
    <rPh sb="0" eb="2">
      <t>ビジュツ</t>
    </rPh>
    <rPh sb="2" eb="4">
      <t>ヨウヒン</t>
    </rPh>
    <phoneticPr fontId="7"/>
  </si>
  <si>
    <t>茶道具・華道具</t>
    <rPh sb="0" eb="3">
      <t>チャドウグ</t>
    </rPh>
    <rPh sb="4" eb="6">
      <t>カドウ</t>
    </rPh>
    <rPh sb="6" eb="7">
      <t>グ</t>
    </rPh>
    <phoneticPr fontId="7"/>
  </si>
  <si>
    <t>スポーツ用品</t>
    <rPh sb="4" eb="6">
      <t>ヨウヒン</t>
    </rPh>
    <phoneticPr fontId="7"/>
  </si>
  <si>
    <t>被服・履物等</t>
    <rPh sb="0" eb="2">
      <t>ヒフク</t>
    </rPh>
    <rPh sb="3" eb="5">
      <t>ハキモノ</t>
    </rPh>
    <rPh sb="5" eb="6">
      <t>トウ</t>
    </rPh>
    <phoneticPr fontId="16"/>
  </si>
  <si>
    <t>寝具</t>
    <rPh sb="0" eb="2">
      <t>シング</t>
    </rPh>
    <phoneticPr fontId="7"/>
  </si>
  <si>
    <t>旗・染物</t>
  </si>
  <si>
    <t>記念品</t>
    <rPh sb="0" eb="3">
      <t>キネンヒン</t>
    </rPh>
    <phoneticPr fontId="7"/>
  </si>
  <si>
    <t>百貨</t>
    <rPh sb="0" eb="2">
      <t>ヒャッカ</t>
    </rPh>
    <phoneticPr fontId="7"/>
  </si>
  <si>
    <t>塗料</t>
    <rPh sb="0" eb="2">
      <t>トリョウ</t>
    </rPh>
    <phoneticPr fontId="16"/>
  </si>
  <si>
    <t>標識</t>
    <rPh sb="0" eb="2">
      <t>ヒョウシキ</t>
    </rPh>
    <phoneticPr fontId="7"/>
  </si>
  <si>
    <t>木材・竹材</t>
    <rPh sb="0" eb="2">
      <t>モクザイ</t>
    </rPh>
    <rPh sb="3" eb="4">
      <t>タケ</t>
    </rPh>
    <rPh sb="4" eb="5">
      <t>ザイ</t>
    </rPh>
    <phoneticPr fontId="7"/>
  </si>
  <si>
    <t>セメント</t>
  </si>
  <si>
    <t>砂利、土・砂</t>
    <rPh sb="0" eb="2">
      <t>ジャリ</t>
    </rPh>
    <rPh sb="3" eb="4">
      <t>ツチ</t>
    </rPh>
    <rPh sb="5" eb="6">
      <t>スナ</t>
    </rPh>
    <phoneticPr fontId="7"/>
  </si>
  <si>
    <t>合材</t>
    <rPh sb="0" eb="2">
      <t>ゴウザイ</t>
    </rPh>
    <phoneticPr fontId="7"/>
  </si>
  <si>
    <t>鋼管・メーター</t>
    <rPh sb="0" eb="2">
      <t>コウカン</t>
    </rPh>
    <phoneticPr fontId="16"/>
  </si>
  <si>
    <t>その他資材</t>
    <rPh sb="2" eb="3">
      <t>タ</t>
    </rPh>
    <rPh sb="3" eb="5">
      <t>シザイ</t>
    </rPh>
    <phoneticPr fontId="16"/>
  </si>
  <si>
    <t>種苗・肥料等</t>
    <rPh sb="0" eb="2">
      <t>シュビョウ</t>
    </rPh>
    <rPh sb="3" eb="5">
      <t>ヒリョウ</t>
    </rPh>
    <rPh sb="5" eb="6">
      <t>ナド</t>
    </rPh>
    <phoneticPr fontId="7"/>
  </si>
  <si>
    <t>燃料</t>
    <rPh sb="0" eb="2">
      <t>ネンリョウ</t>
    </rPh>
    <phoneticPr fontId="16"/>
  </si>
  <si>
    <t>電力</t>
    <rPh sb="0" eb="2">
      <t>デンリョク</t>
    </rPh>
    <phoneticPr fontId="16"/>
  </si>
  <si>
    <t>不用品</t>
    <rPh sb="0" eb="3">
      <t>フヨウヒン</t>
    </rPh>
    <phoneticPr fontId="7"/>
  </si>
  <si>
    <t>看板</t>
    <rPh sb="0" eb="2">
      <t>カンバン</t>
    </rPh>
    <phoneticPr fontId="7"/>
  </si>
  <si>
    <t>利用者ID</t>
  </si>
  <si>
    <t>連絡先</t>
  </si>
  <si>
    <t>整理番号</t>
  </si>
  <si>
    <t>氏名/法人名</t>
  </si>
  <si>
    <t>様式Ver</t>
  </si>
  <si>
    <t>様式ID</t>
  </si>
  <si>
    <t>様式名</t>
  </si>
  <si>
    <t>申込日時</t>
  </si>
  <si>
    <t>処理状況</t>
  </si>
  <si>
    <t>備考</t>
  </si>
  <si>
    <t>市内市外区分</t>
  </si>
  <si>
    <t>申請に関する誓約及び同意</t>
  </si>
  <si>
    <t>本店に関する誓約</t>
  </si>
  <si>
    <t>申請区分（物品）</t>
  </si>
  <si>
    <t>申請区分（コンサル）</t>
  </si>
  <si>
    <t>申請区分（建物管理）</t>
  </si>
  <si>
    <t>申請区分（樹木等管理）</t>
  </si>
  <si>
    <t>申請区分（賃貸借）</t>
  </si>
  <si>
    <t>申請区分（その他委託）</t>
  </si>
  <si>
    <t>申請業種区分（コンサル）</t>
  </si>
  <si>
    <t>申請業種区分（建物管理）</t>
  </si>
  <si>
    <t>申請業種区分（その他委託）</t>
  </si>
  <si>
    <t>商号又は名称</t>
  </si>
  <si>
    <t>商号又は名称（フリガナ）</t>
  </si>
  <si>
    <t>代表者職</t>
  </si>
  <si>
    <t>代表者氏名</t>
  </si>
  <si>
    <t>郵便番号</t>
  </si>
  <si>
    <t>本社所在地</t>
  </si>
  <si>
    <t>電話番号（本社）</t>
  </si>
  <si>
    <t>ＦＡＸ番号（本社）</t>
  </si>
  <si>
    <t>e-mail</t>
  </si>
  <si>
    <t>委任先名称</t>
  </si>
  <si>
    <t>委任先名称（フリガナ）</t>
  </si>
  <si>
    <t>委任先職</t>
  </si>
  <si>
    <t>委任先氏名</t>
  </si>
  <si>
    <t>委任先所在地</t>
  </si>
  <si>
    <t>電話番号（委任先）</t>
  </si>
  <si>
    <t>ＦＡＸ番号（委任先）</t>
  </si>
  <si>
    <t>e-mail（委任先）</t>
  </si>
  <si>
    <t>申請書作成者</t>
  </si>
  <si>
    <t>申請書作成者ＴＥＬ</t>
  </si>
  <si>
    <t>金沢市内事務所の有無</t>
  </si>
  <si>
    <t>委任代理人との同異</t>
  </si>
  <si>
    <t>設立（創業）年月日</t>
  </si>
  <si>
    <t>指名停止期間</t>
  </si>
  <si>
    <t>前々年度事業年度（始期）</t>
  </si>
  <si>
    <t>前々年度事業年度（終期）</t>
  </si>
  <si>
    <t>前年度事業年度（始期）</t>
  </si>
  <si>
    <t>前年度事業年度（終期）</t>
  </si>
  <si>
    <t>前年実績高（物品）</t>
  </si>
  <si>
    <t>前々年実績高（物品）</t>
  </si>
  <si>
    <t>前年実績高（清掃）</t>
  </si>
  <si>
    <t>前々年実績高（清掃）</t>
  </si>
  <si>
    <t>前年実績高（建物管理）</t>
  </si>
  <si>
    <t>前々年実績高（建物管理）</t>
  </si>
  <si>
    <t>前年実績高（樹木）</t>
  </si>
  <si>
    <t>前々年実績高（樹木）</t>
  </si>
  <si>
    <t>前年工事高（造園工事）</t>
  </si>
  <si>
    <t>前々年工事高（造園工事）</t>
  </si>
  <si>
    <t>年間平均工事高（造園工事）</t>
  </si>
  <si>
    <t>前年実績高（賃貸借）</t>
  </si>
  <si>
    <t>前々年実績高（賃貸借）</t>
  </si>
  <si>
    <t>前年実績高（その他）</t>
  </si>
  <si>
    <t>前々年実績高（その他）</t>
  </si>
  <si>
    <t>前年実績高（その他全体）</t>
  </si>
  <si>
    <t>前々年実績高（その他全体）</t>
  </si>
  <si>
    <t>前年実績高（コンサル）</t>
  </si>
  <si>
    <t>前々年実績高（コンサル）</t>
  </si>
  <si>
    <t>前年実績高（その他コンサル）</t>
  </si>
  <si>
    <t>前々年実績高（その他コンサル）</t>
  </si>
  <si>
    <t>前年実績高（コンサル全体）</t>
  </si>
  <si>
    <t>前々年実績高（コンサル全体）</t>
  </si>
  <si>
    <t>前年実績高（申請業務以外）</t>
  </si>
  <si>
    <t>前々年実績高（申請業務以外）</t>
  </si>
  <si>
    <t>前年実績高（年間総売上額）</t>
  </si>
  <si>
    <t>前々年実績高（年間総売上額）</t>
  </si>
  <si>
    <t>資格人数</t>
  </si>
  <si>
    <t>業者コード</t>
  </si>
  <si>
    <t>営業年数</t>
  </si>
  <si>
    <t>総従業員数</t>
  </si>
  <si>
    <t>自己資本額（千円）</t>
  </si>
  <si>
    <t>総資本（千円）</t>
  </si>
  <si>
    <t>流動資産（千円）</t>
  </si>
  <si>
    <t>流動負債（千円）</t>
  </si>
  <si>
    <t>品質管理</t>
  </si>
  <si>
    <t>環境保全活動</t>
  </si>
  <si>
    <t>次世代育成支援</t>
  </si>
  <si>
    <t>女性活躍推進</t>
  </si>
  <si>
    <t>障害者雇用</t>
  </si>
  <si>
    <t>防災協定</t>
  </si>
  <si>
    <t>災害時等協力</t>
  </si>
  <si>
    <t>消防団協力</t>
  </si>
  <si>
    <t>申請状況（物品）</t>
  </si>
  <si>
    <t>年間平均実績高（物品）</t>
  </si>
  <si>
    <t>指名停止期間（物品）</t>
  </si>
  <si>
    <t>申請状況（建物管理）</t>
  </si>
  <si>
    <t>指名停止期間（建物管理）</t>
  </si>
  <si>
    <t>申請状況（樹木）</t>
  </si>
  <si>
    <t>年間平均実績高（樹木）</t>
  </si>
  <si>
    <t>指名停止期間（樹木）</t>
  </si>
  <si>
    <t>総合評点（P）（樹木）</t>
  </si>
  <si>
    <t>成績評点（樹木）</t>
  </si>
  <si>
    <t>表彰（樹木）</t>
  </si>
  <si>
    <t>申請状況（賃貸借）</t>
  </si>
  <si>
    <t>年間平均実績高（賃貸借）</t>
  </si>
  <si>
    <t>指名停止期間（賃貸借）</t>
  </si>
  <si>
    <t>申請状況（その他）</t>
  </si>
  <si>
    <t>年間平均実績高（その他）</t>
  </si>
  <si>
    <t>指名停止期間（その他）</t>
  </si>
  <si>
    <t>申請状況（コンサル）</t>
  </si>
  <si>
    <t>年間平均実績高（コンサル全体）</t>
  </si>
  <si>
    <t>指名停止期間（コンサル）</t>
  </si>
  <si>
    <t>主従区分</t>
  </si>
  <si>
    <t>主業種ｺｰﾄﾞ（物品）</t>
  </si>
  <si>
    <t>業種ｺｰﾄﾞ（物品）</t>
  </si>
  <si>
    <t>業種ｺｰﾄﾞ（清掃）</t>
  </si>
  <si>
    <t>年間平均実績高（清掃）</t>
  </si>
  <si>
    <t>成績評点（清掃）</t>
  </si>
  <si>
    <t>表彰（清掃）</t>
  </si>
  <si>
    <t>業種ｺｰﾄﾞ（建物管理）</t>
  </si>
  <si>
    <t>年間平均実績高（建物管理）</t>
  </si>
  <si>
    <t>業種ｺｰﾄﾞ（樹木）</t>
  </si>
  <si>
    <t>業種ｺｰﾄﾞ（賃貸借）</t>
  </si>
  <si>
    <t>業種ｺｰﾄﾞ（その他）</t>
  </si>
  <si>
    <t>業種ｺｰﾄﾞ（コンサル）</t>
  </si>
  <si>
    <t>年間平均実績高（コンサル）</t>
  </si>
  <si>
    <t>１級技術者（コンサル）</t>
  </si>
  <si>
    <t>２級技術者（コンサル）</t>
  </si>
  <si>
    <t>成績評点（コンサル）</t>
  </si>
  <si>
    <t>表彰（コンサル）</t>
  </si>
  <si>
    <t>年間平均実績高（その他）内訳</t>
  </si>
  <si>
    <t>その他建物管理業務の申請業種内訳</t>
  </si>
  <si>
    <t>その他建物管理業務のその他記載</t>
  </si>
  <si>
    <t>その他の申請業種内訳</t>
  </si>
  <si>
    <t>その他のその他記載</t>
  </si>
  <si>
    <t>成績評点対象件数（樹木）</t>
  </si>
  <si>
    <t>成績評点対象件数（清掃）</t>
  </si>
  <si>
    <t>成績評点対象件数（コンサル）</t>
  </si>
  <si>
    <t>主観的事項に関する添付書類複数添付</t>
  </si>
  <si>
    <t>委任状添付</t>
  </si>
  <si>
    <t>財務諸表複数添付</t>
  </si>
  <si>
    <t>登記事項証明書（法人）or身分証明書（個人）添付</t>
  </si>
  <si>
    <t>国税に係る納税証明書（所得税又は法人税及び消費税）添付</t>
  </si>
  <si>
    <t>役員の兼務及び資本関係調書添付</t>
  </si>
  <si>
    <t>暴力団排除に関する誓約書兼照会承諾書添付</t>
  </si>
  <si>
    <t>営業品目調書複数添付</t>
  </si>
  <si>
    <t>契約実績調書複数添付</t>
  </si>
  <si>
    <t>技術職員名簿（建物管理）複数添付</t>
  </si>
  <si>
    <t>技術職員及び希望業務調査票（コンサルタント）添付</t>
  </si>
  <si>
    <t>取扱調査票複数添付</t>
  </si>
  <si>
    <t>営業・業務に係る許可等複数添付</t>
  </si>
  <si>
    <t>総合評定値通知書添付</t>
  </si>
  <si>
    <t>現況報告書複数添付</t>
  </si>
  <si>
    <t>該当</t>
    <rPh sb="0" eb="2">
      <t>ガイトウ</t>
    </rPh>
    <phoneticPr fontId="42"/>
  </si>
  <si>
    <t>■</t>
    <phoneticPr fontId="42"/>
  </si>
  <si>
    <t>□</t>
    <phoneticPr fontId="42"/>
  </si>
  <si>
    <t>■</t>
  </si>
  <si>
    <t>／</t>
    <phoneticPr fontId="7"/>
  </si>
  <si>
    <t>○</t>
    <phoneticPr fontId="42"/>
  </si>
  <si>
    <t>◎</t>
    <phoneticPr fontId="2"/>
  </si>
  <si>
    <t>主業種（コンサル）</t>
    <rPh sb="0" eb="3">
      <t>シュギョウシュ</t>
    </rPh>
    <phoneticPr fontId="42"/>
  </si>
  <si>
    <t>主業種（コンサル以外）</t>
    <phoneticPr fontId="42"/>
  </si>
  <si>
    <t>○</t>
    <phoneticPr fontId="2"/>
  </si>
  <si>
    <t>代表者職</t>
    <rPh sb="0" eb="1">
      <t>ダイ</t>
    </rPh>
    <rPh sb="1" eb="2">
      <t>ヒョウ</t>
    </rPh>
    <rPh sb="2" eb="3">
      <t>モノ</t>
    </rPh>
    <rPh sb="3" eb="4">
      <t>ショク</t>
    </rPh>
    <phoneticPr fontId="7"/>
  </si>
  <si>
    <t>－</t>
    <phoneticPr fontId="16"/>
  </si>
  <si>
    <t>（</t>
    <phoneticPr fontId="7"/>
  </si>
  <si>
    <t>）</t>
    <phoneticPr fontId="7"/>
  </si>
  <si>
    <t>役職</t>
    <rPh sb="0" eb="2">
      <t>ヤクショク</t>
    </rPh>
    <phoneticPr fontId="7"/>
  </si>
  <si>
    <t>氏名</t>
    <phoneticPr fontId="7"/>
  </si>
  <si>
    <t>e-mailｱﾄﾞﾚｽ</t>
    <phoneticPr fontId="16"/>
  </si>
  <si>
    <t>申請書作成者e-mail</t>
    <phoneticPr fontId="2"/>
  </si>
  <si>
    <t>機械部門　（選択科目「機械設計」、「流体機器」又は　「機構ダイナミクス・制御」に限る）</t>
    <rPh sb="0" eb="2">
      <t>キカイ</t>
    </rPh>
    <rPh sb="2" eb="4">
      <t>ブモン</t>
    </rPh>
    <rPh sb="6" eb="8">
      <t>センタク</t>
    </rPh>
    <rPh sb="8" eb="10">
      <t>カモク</t>
    </rPh>
    <rPh sb="11" eb="13">
      <t>キカイ</t>
    </rPh>
    <rPh sb="13" eb="15">
      <t>セッケイ</t>
    </rPh>
    <rPh sb="18" eb="20">
      <t>リュウタイ</t>
    </rPh>
    <rPh sb="20" eb="22">
      <t>キキ</t>
    </rPh>
    <rPh sb="23" eb="24">
      <t>マタ</t>
    </rPh>
    <rPh sb="27" eb="29">
      <t>キコウ</t>
    </rPh>
    <rPh sb="36" eb="38">
      <t>セイギョ</t>
    </rPh>
    <rPh sb="40" eb="41">
      <t>カギ</t>
    </rPh>
    <phoneticPr fontId="16"/>
  </si>
  <si>
    <t>支店・営業所名</t>
    <rPh sb="0" eb="2">
      <t>シテン</t>
    </rPh>
    <rPh sb="3" eb="6">
      <t>エイギョウショ</t>
    </rPh>
    <rPh sb="6" eb="7">
      <t>メイ</t>
    </rPh>
    <phoneticPr fontId="7"/>
  </si>
  <si>
    <t>■客観的事項</t>
    <rPh sb="1" eb="4">
      <t>キャッカンテキ</t>
    </rPh>
    <rPh sb="4" eb="6">
      <t>ジコウ</t>
    </rPh>
    <phoneticPr fontId="7"/>
  </si>
  <si>
    <t>■主観的事項</t>
    <rPh sb="1" eb="4">
      <t>シュカンテキ</t>
    </rPh>
    <rPh sb="4" eb="6">
      <t>ジコウ</t>
    </rPh>
    <phoneticPr fontId="7"/>
  </si>
  <si>
    <r>
      <t>６　年間平均販売高</t>
    </r>
    <r>
      <rPr>
        <b/>
        <sz val="10"/>
        <color rgb="FFFF0000"/>
        <rFont val="ＭＳ ゴシック"/>
        <family val="3"/>
        <charset val="128"/>
      </rPr>
      <t>【物品のみ】</t>
    </r>
    <rPh sb="8" eb="9">
      <t>ダカ</t>
    </rPh>
    <rPh sb="10" eb="12">
      <t>ブッピン</t>
    </rPh>
    <phoneticPr fontId="7"/>
  </si>
  <si>
    <t>（令和７年10月１日の前日までの満年数）</t>
    <rPh sb="1" eb="3">
      <t>レイワ</t>
    </rPh>
    <rPh sb="4" eb="5">
      <t>ネン</t>
    </rPh>
    <rPh sb="7" eb="8">
      <t>ツキ</t>
    </rPh>
    <rPh sb="9" eb="10">
      <t>ヒ</t>
    </rPh>
    <rPh sb="11" eb="13">
      <t>ゼンジツ</t>
    </rPh>
    <rPh sb="16" eb="17">
      <t>マン</t>
    </rPh>
    <rPh sb="17" eb="19">
      <t>ネンスウ</t>
    </rPh>
    <phoneticPr fontId="16"/>
  </si>
  <si>
    <t>【↓本店の所在地が金沢市外の方のみ記入】</t>
    <rPh sb="2" eb="4">
      <t>ホンテン</t>
    </rPh>
    <rPh sb="5" eb="8">
      <t>ショザイチ</t>
    </rPh>
    <rPh sb="9" eb="11">
      <t>カナザワ</t>
    </rPh>
    <rPh sb="11" eb="13">
      <t>シガイ</t>
    </rPh>
    <rPh sb="14" eb="15">
      <t>カタ</t>
    </rPh>
    <rPh sb="17" eb="19">
      <t>キニュウ</t>
    </rPh>
    <phoneticPr fontId="7"/>
  </si>
  <si>
    <t>代表者氏名</t>
    <rPh sb="0" eb="1">
      <t>ダイ</t>
    </rPh>
    <rPh sb="1" eb="2">
      <t>ヒョウ</t>
    </rPh>
    <rPh sb="2" eb="3">
      <t>モノ</t>
    </rPh>
    <rPh sb="3" eb="4">
      <t>シ</t>
    </rPh>
    <rPh sb="4" eb="5">
      <t>メイ</t>
    </rPh>
    <phoneticPr fontId="7"/>
  </si>
  <si>
    <t>　附記：上記事項について実態調査を行うことがあります。</t>
    <phoneticPr fontId="7"/>
  </si>
  <si>
    <t>本市の登録事務に関する営業を行うための専用スペースを有し、常時、実態的に契約に関する書類文書の作成、</t>
    <phoneticPr fontId="7"/>
  </si>
  <si>
    <t>保管等を行える状態にある。（単なる取次ぎ場所となっていない。）</t>
    <phoneticPr fontId="7"/>
  </si>
  <si>
    <t>電話、郵便、ＦＡＸ等が確実に届く状態である。</t>
    <phoneticPr fontId="7"/>
  </si>
  <si>
    <t>（電話やＦＡＸが常に転送状態になっていない。郵便物が転送されていない。）</t>
    <phoneticPr fontId="7"/>
  </si>
  <si>
    <r>
      <t>（本店に関する誓約）　</t>
    </r>
    <r>
      <rPr>
        <b/>
        <sz val="8.5"/>
        <color rgb="FFFF0000"/>
        <rFont val="ＭＳ ゴシック"/>
        <family val="3"/>
        <charset val="128"/>
      </rPr>
      <t>※金沢市内に本店がある方のみ　</t>
    </r>
    <rPh sb="22" eb="23">
      <t>カタ</t>
    </rPh>
    <phoneticPr fontId="7"/>
  </si>
  <si>
    <t>※委任代理人を選定する場合は、委任状を提出して
　ください。(行政書士への委任は該当しません。)
　なお、委任代理人は１事業者につき１人です。</t>
    <rPh sb="53" eb="58">
      <t>イニンダイリニン</t>
    </rPh>
    <rPh sb="60" eb="63">
      <t>ジギョウシャ</t>
    </rPh>
    <rPh sb="67" eb="68">
      <t>ニン</t>
    </rPh>
    <phoneticPr fontId="7"/>
  </si>
  <si>
    <t>※これ以下の部分は、金沢市内に本店がある方のみ記入してください。</t>
    <rPh sb="3" eb="5">
      <t>イカ</t>
    </rPh>
    <rPh sb="6" eb="8">
      <t>ブブン</t>
    </rPh>
    <rPh sb="20" eb="21">
      <t>カタ</t>
    </rPh>
    <phoneticPr fontId="7"/>
  </si>
  <si>
    <t>審査基準日：令和７年10月１日</t>
    <rPh sb="6" eb="8">
      <t>レイワ</t>
    </rPh>
    <rPh sb="9" eb="10">
      <t>ネン</t>
    </rPh>
    <rPh sb="12" eb="13">
      <t>ガツ</t>
    </rPh>
    <rPh sb="14" eb="15">
      <t>ニチ</t>
    </rPh>
    <phoneticPr fontId="7"/>
  </si>
  <si>
    <t>審査基準日（令和７年10月１日）直前の決算済み２事業年度の実績</t>
    <phoneticPr fontId="7"/>
  </si>
  <si>
    <t>障害者雇用率に相当する人数を超えて常時雇用の有無（常用労働者数40人以上）</t>
    <phoneticPr fontId="7"/>
  </si>
  <si>
    <t>障害者雇用率に相当する人数を超えて常時雇用の有無（常用労働者数40人未満）</t>
    <rPh sb="34" eb="36">
      <t>ミマン</t>
    </rPh>
    <phoneticPr fontId="7"/>
  </si>
  <si>
    <t>※「有」の場合は、その事実が確認できる書類を添付してください。
（ただし、７・14・15については確認書類の添付不要。詳細は申請の手引き参照)</t>
    <rPh sb="49" eb="53">
      <t>カクニンショルイ</t>
    </rPh>
    <rPh sb="54" eb="56">
      <t>テンプ</t>
    </rPh>
    <rPh sb="56" eb="58">
      <t>フヨウ</t>
    </rPh>
    <rPh sb="59" eb="61">
      <t>ショウサイ</t>
    </rPh>
    <rPh sb="62" eb="64">
      <t>シンセイ</t>
    </rPh>
    <rPh sb="65" eb="67">
      <t>テビ</t>
    </rPh>
    <phoneticPr fontId="7"/>
  </si>
  <si>
    <r>
      <rPr>
        <sz val="10"/>
        <color theme="1"/>
        <rFont val="ＭＳ 明朝"/>
        <family val="1"/>
        <charset val="128"/>
      </rPr>
      <t>16　</t>
    </r>
    <r>
      <rPr>
        <sz val="10"/>
        <rFont val="ＭＳ 明朝"/>
        <family val="1"/>
        <charset val="128"/>
      </rPr>
      <t>業務成績評点及び優良委託業務表彰</t>
    </r>
    <r>
      <rPr>
        <b/>
        <sz val="10"/>
        <color rgb="FFFF0000"/>
        <rFont val="ＭＳ ゴシック"/>
        <family val="3"/>
        <charset val="128"/>
      </rPr>
      <t>【役務のみ】</t>
    </r>
    <rPh sb="3" eb="5">
      <t>ギョウム</t>
    </rPh>
    <rPh sb="5" eb="7">
      <t>セイセキ</t>
    </rPh>
    <rPh sb="7" eb="9">
      <t>ヒョウテン</t>
    </rPh>
    <rPh sb="9" eb="10">
      <t>オヨ</t>
    </rPh>
    <rPh sb="11" eb="13">
      <t>ユウリョウ</t>
    </rPh>
    <rPh sb="13" eb="15">
      <t>イタク</t>
    </rPh>
    <rPh sb="15" eb="17">
      <t>ギョウム</t>
    </rPh>
    <rPh sb="17" eb="19">
      <t>ヒョウショウ</t>
    </rPh>
    <rPh sb="20" eb="22">
      <t>エキム</t>
    </rPh>
    <phoneticPr fontId="7"/>
  </si>
  <si>
    <t>審査基準日（令和７年10月１日）直前の決算済み２事業年度の実績</t>
    <rPh sb="0" eb="2">
      <t>シンサ</t>
    </rPh>
    <rPh sb="2" eb="5">
      <t>キジュンビ</t>
    </rPh>
    <rPh sb="6" eb="8">
      <t>レイワ</t>
    </rPh>
    <rPh sb="9" eb="10">
      <t>ネン</t>
    </rPh>
    <rPh sb="12" eb="13">
      <t>ガツ</t>
    </rPh>
    <rPh sb="14" eb="15">
      <t>ニチ</t>
    </rPh>
    <rPh sb="16" eb="18">
      <t>チョクゼン</t>
    </rPh>
    <rPh sb="19" eb="21">
      <t>ケッサン</t>
    </rPh>
    <rPh sb="21" eb="22">
      <t>ズ</t>
    </rPh>
    <rPh sb="24" eb="26">
      <t>ジギョウ</t>
    </rPh>
    <rPh sb="26" eb="28">
      <t>ネンド</t>
    </rPh>
    <rPh sb="29" eb="31">
      <t>ジッセキ</t>
    </rPh>
    <phoneticPr fontId="16"/>
  </si>
  <si>
    <t>その他（下記に申請する業務内容を記載）</t>
    <rPh sb="2" eb="3">
      <t>タ</t>
    </rPh>
    <rPh sb="4" eb="6">
      <t>カキ</t>
    </rPh>
    <rPh sb="7" eb="9">
      <t>シンセイ</t>
    </rPh>
    <rPh sb="11" eb="13">
      <t>ギョウム</t>
    </rPh>
    <rPh sb="13" eb="15">
      <t>ナイヨウ</t>
    </rPh>
    <rPh sb="16" eb="18">
      <t>キサイ</t>
    </rPh>
    <phoneticPr fontId="7"/>
  </si>
  <si>
    <t>その他（下記に申請する業務内容を記載）</t>
    <rPh sb="2" eb="3">
      <t>タ</t>
    </rPh>
    <rPh sb="11" eb="13">
      <t>ギョウム</t>
    </rPh>
    <rPh sb="13" eb="15">
      <t>ナイヨウ</t>
    </rPh>
    <phoneticPr fontId="7"/>
  </si>
  <si>
    <r>
      <t>○業務実績高　　</t>
    </r>
    <r>
      <rPr>
        <sz val="11"/>
        <rFont val="ＭＳ Ｐ明朝"/>
        <family val="1"/>
        <charset val="128"/>
      </rPr>
      <t>審査基準日（令和７年10月1日）直前の決算済み２事業年度の実績</t>
    </r>
    <rPh sb="1" eb="3">
      <t>ギョウム</t>
    </rPh>
    <rPh sb="3" eb="5">
      <t>ジッセキ</t>
    </rPh>
    <rPh sb="5" eb="6">
      <t>ダカ</t>
    </rPh>
    <rPh sb="8" eb="10">
      <t>シンサ</t>
    </rPh>
    <rPh sb="10" eb="13">
      <t>キジュンビ</t>
    </rPh>
    <rPh sb="14" eb="16">
      <t>レイワ</t>
    </rPh>
    <rPh sb="17" eb="18">
      <t>ネン</t>
    </rPh>
    <rPh sb="20" eb="21">
      <t>ガツ</t>
    </rPh>
    <rPh sb="22" eb="23">
      <t>ニチ</t>
    </rPh>
    <rPh sb="24" eb="26">
      <t>チョクゼン</t>
    </rPh>
    <rPh sb="27" eb="29">
      <t>ケッサン</t>
    </rPh>
    <rPh sb="29" eb="30">
      <t>ズ</t>
    </rPh>
    <rPh sb="32" eb="34">
      <t>ジギョウ</t>
    </rPh>
    <rPh sb="34" eb="36">
      <t>ネンド</t>
    </rPh>
    <rPh sb="37" eb="39">
      <t>ジッセキ</t>
    </rPh>
    <phoneticPr fontId="16"/>
  </si>
  <si>
    <t>審査基準日：令和７年12月31日</t>
    <rPh sb="6" eb="8">
      <t>レイワ</t>
    </rPh>
    <rPh sb="9" eb="10">
      <t>ネン</t>
    </rPh>
    <rPh sb="12" eb="13">
      <t>ガツ</t>
    </rPh>
    <rPh sb="15" eb="16">
      <t>ニチ</t>
    </rPh>
    <phoneticPr fontId="7"/>
  </si>
  <si>
    <t>←令和６年１月１日から令和７年12月31日までの間に指名停止措置の始期が含まれる場合に、期間の累計を記入（※指名停止期間の合計が１か月未満の場合は「１」、１か月以上の場合は１か月に満たない日数を切り捨て）</t>
    <rPh sb="50" eb="52">
      <t>キニュウ</t>
    </rPh>
    <phoneticPr fontId="16"/>
  </si>
  <si>
    <t>本店市内業者のみ記載</t>
    <phoneticPr fontId="16"/>
  </si>
  <si>
    <t>□</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</si>
</sst>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Red]\-#,##0\ "/>
    <numFmt numFmtId="179" formatCode="#,##0;&quot;△ &quot;#,##0"/>
    <numFmt numFmtId="180" formatCode="0;&quot;▲ &quot;0"/>
    <numFmt numFmtId="181" formatCode="yyyy&quot;年&quot;m&quot;月&quot;d&quot;日&quot;;@"/>
  </numFmts>
  <fonts count="7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0"/>
      <color rgb="FFFF0000"/>
      <name val="ＭＳ ゴシック"/>
      <family val="3"/>
      <charset val="128"/>
    </font>
    <font>
      <b/>
      <sz val="10"/>
      <name val="ＭＳ ゴシック"/>
      <family val="3"/>
      <charset val="128"/>
    </font>
    <font>
      <sz val="10"/>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1"/>
      <name val="ＭＳ 明朝"/>
      <family val="1"/>
      <charset val="128"/>
    </font>
    <font>
      <sz val="9"/>
      <name val="ＭＳ 明朝"/>
      <family val="1"/>
      <charset val="128"/>
    </font>
    <font>
      <sz val="11"/>
      <name val="ＭＳ Ｐゴシック"/>
      <family val="3"/>
      <charset val="128"/>
    </font>
    <font>
      <sz val="8.5"/>
      <name val="ＭＳ Ｐゴシック"/>
      <family val="3"/>
      <charset val="128"/>
    </font>
    <font>
      <sz val="9"/>
      <name val="ＭＳ Ｐゴシック"/>
      <family val="3"/>
      <charset val="128"/>
    </font>
    <font>
      <sz val="10"/>
      <name val="ＭＳ Ｐゴシック"/>
      <family val="3"/>
      <charset val="128"/>
    </font>
    <font>
      <sz val="8"/>
      <name val="ＭＳ 明朝"/>
      <family val="1"/>
      <charset val="128"/>
    </font>
    <font>
      <sz val="6"/>
      <name val="ＭＳ Ｐゴシック"/>
      <family val="3"/>
      <charset val="128"/>
    </font>
    <font>
      <sz val="6"/>
      <name val="ＭＳ 明朝"/>
      <family val="1"/>
      <charset val="128"/>
    </font>
    <font>
      <sz val="16"/>
      <name val="ＭＳ 明朝"/>
      <family val="1"/>
      <charset val="128"/>
    </font>
    <font>
      <sz val="8"/>
      <name val="ＭＳ ゴシック"/>
      <family val="3"/>
      <charset val="128"/>
    </font>
    <font>
      <sz val="9"/>
      <name val="ＭＳ ゴシック"/>
      <family val="3"/>
      <charset val="128"/>
    </font>
    <font>
      <sz val="11"/>
      <name val="ＭＳ ゴシック"/>
      <family val="3"/>
      <charset val="128"/>
    </font>
    <font>
      <sz val="14"/>
      <name val="ＭＳ Ｐ明朝"/>
      <family val="1"/>
      <charset val="128"/>
    </font>
    <font>
      <sz val="14"/>
      <color rgb="FFFF0000"/>
      <name val="ＭＳ Ｐ明朝"/>
      <family val="1"/>
      <charset val="128"/>
    </font>
    <font>
      <sz val="16"/>
      <name val="ＭＳ Ｐ明朝"/>
      <family val="1"/>
      <charset val="128"/>
    </font>
    <font>
      <sz val="11"/>
      <name val="ＭＳ Ｐ明朝"/>
      <family val="1"/>
      <charset val="128"/>
    </font>
    <font>
      <sz val="10"/>
      <name val="ＭＳ Ｐ明朝"/>
      <family val="1"/>
      <charset val="128"/>
    </font>
    <font>
      <b/>
      <sz val="9"/>
      <name val="ＭＳ 明朝"/>
      <family val="1"/>
      <charset val="128"/>
    </font>
    <font>
      <b/>
      <sz val="8"/>
      <name val="ＭＳ ゴシック"/>
      <family val="3"/>
      <charset val="128"/>
    </font>
    <font>
      <b/>
      <sz val="10"/>
      <name val="ＭＳ 明朝"/>
      <family val="1"/>
      <charset val="128"/>
    </font>
    <font>
      <sz val="9"/>
      <name val="ＭＳ Ｐ明朝"/>
      <family val="1"/>
      <charset val="128"/>
    </font>
    <font>
      <b/>
      <sz val="11"/>
      <name val="ＭＳ Ｐゴシック"/>
      <family val="3"/>
      <charset val="128"/>
    </font>
    <font>
      <sz val="8"/>
      <name val="ＭＳ Ｐ明朝"/>
      <family val="1"/>
      <charset val="128"/>
    </font>
    <font>
      <b/>
      <sz val="8"/>
      <name val="ＭＳ Ｐゴシック"/>
      <family val="3"/>
      <charset val="128"/>
    </font>
    <font>
      <b/>
      <sz val="9"/>
      <color rgb="FFFF0000"/>
      <name val="ＭＳ Ｐゴシック"/>
      <family val="3"/>
      <charset val="128"/>
    </font>
    <font>
      <sz val="8.5"/>
      <name val="ＭＳ 明朝"/>
      <family val="1"/>
      <charset val="128"/>
    </font>
    <font>
      <sz val="8"/>
      <color theme="1"/>
      <name val="ＭＳ 明朝"/>
      <family val="1"/>
      <charset val="128"/>
    </font>
    <font>
      <sz val="10"/>
      <color theme="1"/>
      <name val="ＭＳ Ｐゴシック"/>
      <family val="3"/>
      <charset val="128"/>
    </font>
    <font>
      <sz val="11"/>
      <color theme="1"/>
      <name val="ＭＳ Ｐゴシック"/>
      <family val="2"/>
      <scheme val="minor"/>
    </font>
    <font>
      <b/>
      <u/>
      <sz val="10"/>
      <name val="ＭＳ ゴシック"/>
      <family val="3"/>
      <charset val="128"/>
    </font>
    <font>
      <sz val="8"/>
      <color rgb="FFFF0000"/>
      <name val="ＭＳ 明朝"/>
      <family val="1"/>
      <charset val="128"/>
    </font>
    <font>
      <sz val="12"/>
      <name val="ＭＳ ゴシック"/>
      <family val="3"/>
      <charset val="128"/>
    </font>
    <font>
      <sz val="6"/>
      <name val="Meiryo UI"/>
      <family val="2"/>
      <charset val="128"/>
    </font>
    <font>
      <sz val="10"/>
      <color theme="1"/>
      <name val="Meiryo UI"/>
      <family val="2"/>
      <charset val="128"/>
    </font>
    <font>
      <b/>
      <sz val="9"/>
      <color indexed="81"/>
      <name val="MS P ゴシック"/>
      <family val="3"/>
      <charset val="128"/>
    </font>
    <font>
      <sz val="10"/>
      <color theme="1"/>
      <name val="ＭＳ 明朝"/>
      <family val="1"/>
      <charset val="128"/>
    </font>
    <font>
      <u/>
      <sz val="11"/>
      <color theme="10"/>
      <name val="ＭＳ Ｐゴシック"/>
      <family val="2"/>
      <scheme val="minor"/>
    </font>
    <font>
      <sz val="11"/>
      <color theme="1"/>
      <name val="Yu Gothic UI"/>
      <family val="3"/>
      <charset val="128"/>
    </font>
    <font>
      <sz val="11"/>
      <color rgb="FFFF0000"/>
      <name val="Yu Gothic UI"/>
      <family val="3"/>
      <charset val="128"/>
    </font>
    <font>
      <sz val="10"/>
      <color theme="1"/>
      <name val="Yu Gothic UI"/>
      <family val="3"/>
      <charset val="128"/>
    </font>
    <font>
      <sz val="10.5"/>
      <color theme="1"/>
      <name val="Yu Gothic UI"/>
      <family val="3"/>
      <charset val="128"/>
    </font>
    <font>
      <sz val="10"/>
      <name val="Yu Gothic UI"/>
      <family val="3"/>
      <charset val="128"/>
    </font>
    <font>
      <sz val="9"/>
      <color theme="1"/>
      <name val="ＭＳ ゴシック"/>
      <family val="3"/>
      <charset val="128"/>
    </font>
    <font>
      <b/>
      <sz val="12"/>
      <name val="ＭＳ ゴシック"/>
      <family val="3"/>
      <charset val="128"/>
    </font>
    <font>
      <b/>
      <sz val="12"/>
      <color rgb="FF0070C0"/>
      <name val="ＭＳ ゴシック"/>
      <family val="3"/>
      <charset val="128"/>
    </font>
    <font>
      <sz val="9"/>
      <color indexed="81"/>
      <name val="MS P ゴシック"/>
      <family val="3"/>
      <charset val="128"/>
    </font>
    <font>
      <sz val="10"/>
      <color theme="0"/>
      <name val="ＭＳ ゴシック"/>
      <family val="3"/>
      <charset val="128"/>
    </font>
    <font>
      <sz val="9.5"/>
      <name val="ＭＳ 明朝"/>
      <family val="1"/>
      <charset val="128"/>
    </font>
    <font>
      <b/>
      <sz val="12"/>
      <color theme="1"/>
      <name val="ＭＳ ゴシック"/>
      <family val="3"/>
      <charset val="128"/>
    </font>
    <font>
      <sz val="10"/>
      <color theme="1"/>
      <name val="ＭＳ ゴシック"/>
      <family val="3"/>
      <charset val="128"/>
    </font>
    <font>
      <b/>
      <sz val="10"/>
      <name val="Yu Gothic UI"/>
      <family val="3"/>
      <charset val="128"/>
    </font>
    <font>
      <sz val="9"/>
      <name val="Yu Gothic UI"/>
      <family val="3"/>
      <charset val="128"/>
    </font>
    <font>
      <b/>
      <sz val="10"/>
      <color rgb="FFFF0000"/>
      <name val="Yu Gothic UI"/>
      <family val="3"/>
      <charset val="128"/>
    </font>
    <font>
      <sz val="9"/>
      <color indexed="10"/>
      <name val="MS P ゴシック"/>
      <family val="3"/>
      <charset val="128"/>
    </font>
    <font>
      <b/>
      <sz val="8.5"/>
      <color rgb="FFFF0000"/>
      <name val="ＭＳ ゴシック"/>
      <family val="3"/>
      <charset val="128"/>
    </font>
    <font>
      <sz val="10"/>
      <color theme="1"/>
      <name val="ＭＳ Ｐ明朝"/>
      <family val="1"/>
      <charset val="128"/>
    </font>
    <font>
      <sz val="9"/>
      <color theme="1"/>
      <name val="ＭＳ 明朝"/>
      <family val="1"/>
      <charset val="128"/>
    </font>
    <font>
      <sz val="8.5"/>
      <color theme="1"/>
      <name val="ＭＳ ゴシック"/>
      <family val="3"/>
      <charset val="128"/>
    </font>
    <font>
      <sz val="8.5"/>
      <color theme="1"/>
      <name val="ＭＳ 明朝"/>
      <family val="1"/>
      <charset val="128"/>
    </font>
    <font>
      <sz val="8.5"/>
      <color rgb="FFFF0000"/>
      <name val="ＭＳ ゴシック"/>
      <family val="3"/>
      <charset val="128"/>
    </font>
    <font>
      <sz val="9.5"/>
      <color theme="1"/>
      <name val="ＭＳ 明朝"/>
      <family val="1"/>
      <charset val="128"/>
    </font>
    <font>
      <b/>
      <sz val="10.5"/>
      <color theme="1"/>
      <name val="ＭＳ ゴシック"/>
      <family val="3"/>
      <charset val="128"/>
    </font>
    <font>
      <sz val="10.5"/>
      <color theme="1"/>
      <name val="ＭＳ ゴシック"/>
      <family val="3"/>
      <charset val="128"/>
    </font>
    <font>
      <b/>
      <sz val="10"/>
      <name val="Meiryo UI"/>
      <family val="3"/>
      <charset val="128"/>
    </font>
    <font>
      <sz val="9"/>
      <name val="Meiryo UI"/>
      <family val="3"/>
      <charset val="128"/>
    </font>
    <font>
      <b/>
      <sz val="10"/>
      <color theme="1"/>
      <name val="Yu Gothic UI"/>
      <family val="3"/>
      <charset val="128"/>
    </font>
  </fonts>
  <fills count="12">
    <fill>
      <patternFill patternType="none"/>
    </fill>
    <fill>
      <patternFill patternType="gray125"/>
    </fill>
    <fill>
      <patternFill patternType="none">
        <fgColor rgb="FFBFBFBF"/>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EBFF"/>
        <bgColor indexed="64"/>
      </patternFill>
    </fill>
    <fill>
      <patternFill patternType="solid">
        <fgColor rgb="FFE5FFFF"/>
        <bgColor indexed="64"/>
      </patternFill>
    </fill>
    <fill>
      <patternFill patternType="solid">
        <fgColor rgb="FFD1FFD1"/>
        <bgColor indexed="64"/>
      </patternFill>
    </fill>
    <fill>
      <patternFill patternType="solid">
        <fgColor rgb="FFFFFFD5"/>
        <bgColor indexed="64"/>
      </patternFill>
    </fill>
    <fill>
      <patternFill patternType="solid">
        <fgColor theme="8" tint="0.79998168889431442"/>
        <bgColor indexed="64"/>
      </patternFill>
    </fill>
  </fills>
  <borders count="124">
    <border>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medium">
        <color indexed="64"/>
      </top>
      <bottom/>
      <diagonal/>
    </border>
    <border>
      <left/>
      <right/>
      <top style="dotted">
        <color theme="1"/>
      </top>
      <bottom/>
      <diagonal/>
    </border>
    <border>
      <left style="hair">
        <color indexed="64"/>
      </left>
      <right/>
      <top style="thin">
        <color indexed="64"/>
      </top>
      <bottom/>
      <diagonal/>
    </border>
    <border>
      <left/>
      <right style="hair">
        <color indexed="64"/>
      </right>
      <top style="thin">
        <color indexed="64"/>
      </top>
      <bottom/>
      <diagonal/>
    </border>
    <border diagonalUp="1">
      <left style="medium">
        <color indexed="64"/>
      </left>
      <right/>
      <top style="thin">
        <color indexed="64"/>
      </top>
      <bottom style="medium">
        <color indexed="64"/>
      </bottom>
      <diagonal style="thin">
        <color indexed="64"/>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1" fillId="2" borderId="0"/>
    <xf numFmtId="0" fontId="5" fillId="2" borderId="0"/>
    <xf numFmtId="0" fontId="21" fillId="2" borderId="0"/>
    <xf numFmtId="38" fontId="21" fillId="2" borderId="0" applyFont="0" applyFill="0" applyBorder="0" applyAlignment="0" applyProtection="0"/>
    <xf numFmtId="0" fontId="11" fillId="2" borderId="0"/>
    <xf numFmtId="0" fontId="38" fillId="2" borderId="0"/>
    <xf numFmtId="0" fontId="11" fillId="2" borderId="0"/>
    <xf numFmtId="0" fontId="43" fillId="2" borderId="0">
      <alignment vertical="center"/>
    </xf>
    <xf numFmtId="0" fontId="1" fillId="2" borderId="0">
      <alignment vertical="center"/>
    </xf>
    <xf numFmtId="0" fontId="46" fillId="0" borderId="0" applyNumberFormat="0" applyFill="0" applyBorder="0" applyAlignment="0" applyProtection="0"/>
    <xf numFmtId="0" fontId="38" fillId="2" borderId="0"/>
  </cellStyleXfs>
  <cellXfs count="1112">
    <xf numFmtId="0" fontId="0" fillId="0" borderId="0" xfId="0"/>
    <xf numFmtId="0" fontId="6" fillId="0" borderId="0" xfId="3" applyFont="1" applyFill="1" applyAlignment="1">
      <alignment vertical="center"/>
    </xf>
    <xf numFmtId="0" fontId="5" fillId="0" borderId="0" xfId="3" applyFont="1" applyFill="1" applyAlignment="1">
      <alignment vertical="center"/>
    </xf>
    <xf numFmtId="0" fontId="5" fillId="0" borderId="0" xfId="3" applyFont="1" applyFill="1" applyAlignment="1"/>
    <xf numFmtId="0" fontId="5" fillId="0" borderId="0" xfId="3"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3" applyFont="1" applyFill="1" applyBorder="1" applyAlignment="1">
      <alignment vertical="center"/>
    </xf>
    <xf numFmtId="0" fontId="5" fillId="0" borderId="0" xfId="0" applyFont="1" applyFill="1" applyAlignment="1">
      <alignment vertical="center"/>
    </xf>
    <xf numFmtId="0" fontId="8" fillId="0" borderId="0" xfId="3" applyFont="1" applyFill="1" applyAlignment="1">
      <alignment horizontal="center" vertical="center" shrinkToFit="1"/>
    </xf>
    <xf numFmtId="0" fontId="8" fillId="0" borderId="0" xfId="3" applyFont="1" applyFill="1" applyAlignment="1">
      <alignment vertical="center"/>
    </xf>
    <xf numFmtId="0" fontId="9" fillId="0" borderId="0" xfId="3" applyFont="1" applyFill="1" applyBorder="1" applyAlignment="1">
      <alignment vertical="center"/>
    </xf>
    <xf numFmtId="0" fontId="6" fillId="0" borderId="0" xfId="3" applyFont="1" applyFill="1" applyBorder="1" applyAlignment="1">
      <alignment vertical="center" shrinkToFit="1"/>
    </xf>
    <xf numFmtId="0" fontId="6" fillId="0" borderId="0" xfId="3" applyFont="1" applyFill="1" applyBorder="1" applyAlignment="1">
      <alignment vertical="center"/>
    </xf>
    <xf numFmtId="177" fontId="21" fillId="0" borderId="0" xfId="3" applyNumberFormat="1" applyFont="1" applyFill="1" applyAlignment="1">
      <alignment vertical="center"/>
    </xf>
    <xf numFmtId="0" fontId="21" fillId="0" borderId="0" xfId="3" applyFont="1" applyFill="1" applyAlignment="1">
      <alignment vertical="center"/>
    </xf>
    <xf numFmtId="0" fontId="5" fillId="0" borderId="0" xfId="3" applyFont="1" applyFill="1" applyBorder="1" applyAlignment="1">
      <alignment horizontal="center" vertical="distributed" textRotation="255"/>
    </xf>
    <xf numFmtId="0" fontId="5" fillId="0" borderId="0" xfId="3" applyFont="1" applyFill="1" applyBorder="1" applyAlignment="1">
      <alignment horizontal="distributed" vertical="center"/>
    </xf>
    <xf numFmtId="0" fontId="10" fillId="0" borderId="0" xfId="0" applyFont="1" applyFill="1" applyAlignment="1">
      <alignment vertical="center"/>
    </xf>
    <xf numFmtId="0" fontId="10" fillId="0" borderId="0" xfId="0"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0" fontId="35" fillId="0" borderId="0" xfId="0" applyFont="1" applyFill="1" applyAlignment="1">
      <alignment vertical="center" wrapText="1"/>
    </xf>
    <xf numFmtId="0" fontId="35" fillId="0" borderId="87" xfId="0" applyFont="1" applyFill="1" applyBorder="1" applyAlignment="1">
      <alignment vertical="center" wrapText="1"/>
    </xf>
    <xf numFmtId="0" fontId="35" fillId="0" borderId="39" xfId="0" applyFont="1" applyFill="1" applyBorder="1" applyAlignment="1">
      <alignment vertical="center" wrapText="1"/>
    </xf>
    <xf numFmtId="0" fontId="35" fillId="0" borderId="48" xfId="0" applyFont="1" applyFill="1" applyBorder="1" applyAlignment="1">
      <alignment vertical="center" wrapText="1"/>
    </xf>
    <xf numFmtId="0" fontId="35" fillId="0" borderId="93" xfId="0" applyFont="1" applyFill="1" applyBorder="1" applyAlignment="1">
      <alignment vertical="center"/>
    </xf>
    <xf numFmtId="0" fontId="35" fillId="0" borderId="0" xfId="0" applyFont="1" applyFill="1" applyBorder="1" applyAlignment="1">
      <alignment vertical="center"/>
    </xf>
    <xf numFmtId="0" fontId="35" fillId="0" borderId="0" xfId="0" quotePrefix="1" applyFont="1" applyFill="1" applyBorder="1" applyAlignment="1">
      <alignment vertical="center"/>
    </xf>
    <xf numFmtId="0" fontId="35" fillId="0" borderId="0" xfId="0" quotePrefix="1"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12" fillId="0" borderId="93" xfId="0" applyFont="1" applyFill="1" applyBorder="1" applyAlignment="1">
      <alignment vertical="center"/>
    </xf>
    <xf numFmtId="0" fontId="12" fillId="0" borderId="0" xfId="0" applyFont="1" applyFill="1" applyBorder="1" applyAlignment="1">
      <alignment vertical="center"/>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vertical="center"/>
    </xf>
    <xf numFmtId="0" fontId="12" fillId="0" borderId="0" xfId="0" applyFont="1" applyFill="1" applyBorder="1" applyAlignment="1">
      <alignment horizontal="left" vertical="center"/>
    </xf>
    <xf numFmtId="0" fontId="13" fillId="0" borderId="0" xfId="0" applyFont="1" applyFill="1" applyBorder="1" applyAlignment="1">
      <alignment vertical="center"/>
    </xf>
    <xf numFmtId="177" fontId="11" fillId="0" borderId="0" xfId="0" applyNumberFormat="1" applyFont="1" applyFill="1" applyAlignment="1">
      <alignment vertical="center"/>
    </xf>
    <xf numFmtId="0" fontId="11"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0" xfId="0" applyFont="1" applyFill="1" applyBorder="1" applyAlignment="1">
      <alignment vertical="center"/>
    </xf>
    <xf numFmtId="0" fontId="17" fillId="0" borderId="27" xfId="0" applyFont="1" applyFill="1" applyBorder="1" applyAlignment="1">
      <alignment vertical="center" wrapText="1"/>
    </xf>
    <xf numFmtId="0" fontId="17" fillId="0" borderId="27" xfId="0" applyFont="1" applyFill="1" applyBorder="1" applyAlignment="1">
      <alignment vertical="center"/>
    </xf>
    <xf numFmtId="0" fontId="6" fillId="0" borderId="27" xfId="0" applyFont="1" applyFill="1" applyBorder="1" applyAlignment="1">
      <alignment vertical="center" shrinkToFit="1"/>
    </xf>
    <xf numFmtId="0" fontId="20" fillId="0" borderId="0" xfId="5" quotePrefix="1" applyFont="1" applyFill="1" applyBorder="1" applyAlignment="1">
      <alignment vertical="center" wrapText="1"/>
    </xf>
    <xf numFmtId="0" fontId="5" fillId="2" borderId="0" xfId="3" applyFont="1" applyFill="1" applyAlignment="1">
      <alignment vertical="center"/>
    </xf>
    <xf numFmtId="0" fontId="20" fillId="2" borderId="0" xfId="5" applyFont="1" applyFill="1" applyBorder="1" applyAlignment="1">
      <alignment vertical="center" wrapText="1"/>
    </xf>
    <xf numFmtId="0" fontId="5" fillId="2" borderId="0" xfId="3" applyFont="1" applyFill="1" applyBorder="1" applyAlignment="1">
      <alignment vertical="center"/>
    </xf>
    <xf numFmtId="0" fontId="15" fillId="2" borderId="0" xfId="3" applyFont="1" applyFill="1" applyAlignment="1">
      <alignment horizontal="right" vertical="center"/>
    </xf>
    <xf numFmtId="0" fontId="15" fillId="2" borderId="0" xfId="3" quotePrefix="1" applyFont="1" applyFill="1" applyAlignment="1">
      <alignment vertical="center"/>
    </xf>
    <xf numFmtId="0" fontId="15" fillId="2" borderId="0" xfId="3" applyFont="1" applyFill="1" applyAlignment="1">
      <alignment vertical="center"/>
    </xf>
    <xf numFmtId="0" fontId="17" fillId="2" borderId="0" xfId="3" quotePrefix="1" applyFont="1" applyFill="1" applyBorder="1" applyAlignment="1"/>
    <xf numFmtId="176" fontId="15" fillId="2" borderId="0" xfId="3" applyNumberFormat="1" applyFont="1" applyFill="1" applyBorder="1" applyAlignment="1">
      <alignment vertical="center"/>
    </xf>
    <xf numFmtId="0" fontId="15" fillId="2" borderId="0" xfId="3" applyFont="1" applyFill="1" applyBorder="1" applyAlignment="1">
      <alignment vertical="center"/>
    </xf>
    <xf numFmtId="0" fontId="5" fillId="0" borderId="0" xfId="3" applyFont="1" applyFill="1" applyBorder="1" applyAlignment="1" applyProtection="1">
      <alignment vertical="center" shrinkToFit="1"/>
    </xf>
    <xf numFmtId="0" fontId="5" fillId="2" borderId="0" xfId="3" applyFont="1" applyFill="1" applyBorder="1" applyAlignment="1" applyProtection="1">
      <alignment vertical="center"/>
    </xf>
    <xf numFmtId="0" fontId="7" fillId="2" borderId="0" xfId="3" applyFont="1" applyFill="1" applyBorder="1" applyAlignment="1" applyProtection="1">
      <alignment wrapText="1"/>
    </xf>
    <xf numFmtId="0" fontId="7" fillId="2" borderId="0" xfId="3" applyFont="1" applyFill="1" applyBorder="1" applyAlignment="1">
      <alignment wrapText="1"/>
    </xf>
    <xf numFmtId="0" fontId="6" fillId="2" borderId="0" xfId="3" applyFont="1" applyFill="1" applyAlignment="1">
      <alignment vertical="center"/>
    </xf>
    <xf numFmtId="0" fontId="21" fillId="2" borderId="0" xfId="3" applyFont="1" applyFill="1" applyAlignment="1">
      <alignment vertical="center"/>
    </xf>
    <xf numFmtId="0" fontId="6" fillId="2" borderId="0" xfId="3" applyFont="1" applyFill="1" applyBorder="1" applyAlignment="1">
      <alignment horizontal="center" vertical="center"/>
    </xf>
    <xf numFmtId="0" fontId="39" fillId="2" borderId="0" xfId="3" applyFont="1" applyFill="1" applyBorder="1" applyAlignment="1" applyProtection="1">
      <alignment vertical="center"/>
    </xf>
    <xf numFmtId="0" fontId="5" fillId="2" borderId="0" xfId="3" applyFont="1" applyFill="1" applyBorder="1" applyAlignment="1">
      <alignment horizontal="center" vertical="center"/>
    </xf>
    <xf numFmtId="0" fontId="5" fillId="2" borderId="0" xfId="3" applyFont="1" applyFill="1" applyBorder="1" applyAlignment="1" applyProtection="1">
      <alignment horizontal="center" vertical="center"/>
    </xf>
    <xf numFmtId="0" fontId="7" fillId="2" borderId="0" xfId="3" quotePrefix="1" applyFont="1" applyFill="1" applyBorder="1" applyAlignment="1"/>
    <xf numFmtId="0" fontId="7" fillId="2" borderId="0" xfId="3" quotePrefix="1" applyFont="1" applyFill="1" applyBorder="1" applyAlignment="1" applyProtection="1"/>
    <xf numFmtId="0" fontId="5" fillId="2" borderId="0" xfId="3" applyFont="1" applyFill="1" applyAlignment="1" applyProtection="1">
      <alignment vertical="center"/>
    </xf>
    <xf numFmtId="176" fontId="5" fillId="2" borderId="0" xfId="3" applyNumberFormat="1" applyFont="1" applyFill="1" applyAlignment="1">
      <alignment vertical="center"/>
    </xf>
    <xf numFmtId="177" fontId="5" fillId="2" borderId="0" xfId="3" applyNumberFormat="1" applyFont="1" applyFill="1" applyBorder="1" applyAlignment="1" applyProtection="1">
      <alignment vertical="center"/>
    </xf>
    <xf numFmtId="176" fontId="5" fillId="2" borderId="0" xfId="3" applyNumberFormat="1" applyFont="1" applyFill="1" applyAlignment="1" applyProtection="1">
      <alignment vertical="center"/>
    </xf>
    <xf numFmtId="0" fontId="19" fillId="2" borderId="0" xfId="3" applyFont="1" applyFill="1" applyAlignment="1">
      <alignment vertical="center"/>
    </xf>
    <xf numFmtId="176" fontId="19" fillId="2" borderId="0" xfId="3" applyNumberFormat="1" applyFont="1" applyFill="1" applyBorder="1" applyAlignment="1" applyProtection="1">
      <alignment vertical="center"/>
    </xf>
    <xf numFmtId="0" fontId="19" fillId="2" borderId="0" xfId="3" applyFont="1" applyFill="1" applyBorder="1" applyAlignment="1" applyProtection="1">
      <alignment vertical="center"/>
    </xf>
    <xf numFmtId="0" fontId="19" fillId="2" borderId="0" xfId="3" applyFont="1" applyFill="1" applyBorder="1" applyAlignment="1">
      <alignment vertical="center"/>
    </xf>
    <xf numFmtId="181" fontId="5" fillId="2" borderId="0" xfId="3" applyNumberFormat="1" applyFont="1" applyFill="1" applyBorder="1" applyAlignment="1" applyProtection="1">
      <alignment vertical="center"/>
    </xf>
    <xf numFmtId="177" fontId="19" fillId="2" borderId="0" xfId="3" applyNumberFormat="1" applyFont="1" applyFill="1" applyBorder="1" applyAlignment="1" applyProtection="1">
      <alignment vertical="center"/>
    </xf>
    <xf numFmtId="49" fontId="5" fillId="2" borderId="0" xfId="3" applyNumberFormat="1" applyFont="1" applyFill="1" applyBorder="1" applyAlignment="1" applyProtection="1">
      <alignment vertical="center"/>
    </xf>
    <xf numFmtId="178" fontId="5" fillId="2" borderId="0" xfId="3" applyNumberFormat="1" applyFont="1" applyFill="1" applyBorder="1" applyAlignment="1" applyProtection="1">
      <alignment vertical="center"/>
    </xf>
    <xf numFmtId="0" fontId="7" fillId="2" borderId="0" xfId="3" applyFont="1" applyFill="1" applyBorder="1" applyAlignment="1"/>
    <xf numFmtId="0" fontId="7" fillId="2" borderId="0" xfId="3" applyFont="1" applyFill="1" applyBorder="1" applyAlignment="1" applyProtection="1"/>
    <xf numFmtId="0" fontId="5" fillId="2" borderId="35" xfId="3" applyFont="1" applyFill="1" applyBorder="1" applyAlignment="1" applyProtection="1">
      <alignment vertical="center"/>
    </xf>
    <xf numFmtId="0" fontId="15" fillId="2" borderId="35" xfId="3" applyFont="1" applyFill="1" applyBorder="1" applyAlignment="1" applyProtection="1">
      <alignment vertical="center"/>
    </xf>
    <xf numFmtId="0" fontId="5" fillId="2" borderId="0" xfId="3" applyFont="1" applyFill="1" applyBorder="1" applyAlignment="1" applyProtection="1">
      <alignment vertical="center" wrapText="1"/>
    </xf>
    <xf numFmtId="0" fontId="7" fillId="2" borderId="0" xfId="3" quotePrefix="1" applyFont="1" applyFill="1" applyBorder="1" applyAlignment="1" applyProtection="1">
      <alignment vertical="center"/>
    </xf>
    <xf numFmtId="0" fontId="5" fillId="2" borderId="1" xfId="3" applyFont="1" applyFill="1" applyBorder="1" applyAlignment="1" applyProtection="1">
      <alignment vertical="center"/>
    </xf>
    <xf numFmtId="0" fontId="6" fillId="2" borderId="9" xfId="3" applyFont="1" applyFill="1" applyBorder="1" applyAlignment="1" applyProtection="1">
      <alignment vertical="center" shrinkToFit="1"/>
    </xf>
    <xf numFmtId="0" fontId="6" fillId="2" borderId="10" xfId="3" applyFont="1" applyFill="1" applyBorder="1" applyAlignment="1" applyProtection="1">
      <alignment vertical="center" shrinkToFit="1"/>
    </xf>
    <xf numFmtId="0" fontId="5" fillId="2" borderId="8" xfId="3" applyFont="1" applyFill="1" applyBorder="1" applyAlignment="1" applyProtection="1">
      <alignment vertical="center"/>
    </xf>
    <xf numFmtId="0" fontId="7" fillId="2" borderId="0" xfId="3" applyFont="1" applyFill="1" applyBorder="1" applyAlignment="1" applyProtection="1">
      <alignment vertical="top"/>
    </xf>
    <xf numFmtId="0" fontId="5" fillId="2" borderId="0" xfId="3" applyFont="1" applyFill="1" applyBorder="1" applyAlignment="1">
      <alignment vertical="top"/>
    </xf>
    <xf numFmtId="0" fontId="5" fillId="2" borderId="5" xfId="3" applyFont="1" applyFill="1" applyBorder="1" applyAlignment="1" applyProtection="1">
      <alignment vertical="center"/>
    </xf>
    <xf numFmtId="0" fontId="7" fillId="2" borderId="0" xfId="3" quotePrefix="1" applyFont="1" applyFill="1" applyBorder="1" applyAlignment="1" applyProtection="1">
      <alignment horizontal="center"/>
    </xf>
    <xf numFmtId="0" fontId="7" fillId="2" borderId="0" xfId="3" applyFont="1" applyFill="1" applyBorder="1" applyAlignment="1" applyProtection="1">
      <alignment horizontal="center" vertical="top"/>
    </xf>
    <xf numFmtId="0" fontId="5" fillId="2" borderId="0" xfId="3" applyFont="1" applyFill="1" applyBorder="1" applyAlignment="1">
      <alignment horizontal="center" vertical="top"/>
    </xf>
    <xf numFmtId="0" fontId="5" fillId="2" borderId="10" xfId="3" applyFont="1" applyFill="1" applyBorder="1" applyAlignment="1" applyProtection="1">
      <alignment vertical="center"/>
    </xf>
    <xf numFmtId="0" fontId="6" fillId="2" borderId="8" xfId="3" applyFont="1" applyFill="1" applyBorder="1" applyAlignment="1" applyProtection="1">
      <alignment vertical="center"/>
    </xf>
    <xf numFmtId="0" fontId="7" fillId="2" borderId="0" xfId="3" applyFont="1" applyFill="1" applyBorder="1" applyAlignment="1">
      <alignment vertical="center"/>
    </xf>
    <xf numFmtId="0" fontId="7" fillId="2" borderId="0" xfId="3" applyFont="1" applyFill="1" applyBorder="1" applyAlignment="1" applyProtection="1">
      <alignment vertical="center"/>
    </xf>
    <xf numFmtId="0" fontId="6" fillId="2" borderId="0" xfId="3" applyFont="1" applyFill="1" applyBorder="1" applyAlignment="1">
      <alignment vertical="center"/>
    </xf>
    <xf numFmtId="0" fontId="6" fillId="2" borderId="0" xfId="3" applyFont="1" applyFill="1" applyBorder="1" applyAlignment="1" applyProtection="1">
      <alignment vertical="center"/>
    </xf>
    <xf numFmtId="0" fontId="6" fillId="2" borderId="35" xfId="3" applyFont="1" applyFill="1" applyBorder="1" applyAlignment="1" applyProtection="1">
      <alignment vertical="center"/>
    </xf>
    <xf numFmtId="0" fontId="6" fillId="2" borderId="35" xfId="3" applyFont="1" applyFill="1" applyBorder="1" applyAlignment="1" applyProtection="1">
      <alignment vertical="center" shrinkToFit="1"/>
    </xf>
    <xf numFmtId="0" fontId="9" fillId="2" borderId="35" xfId="3" applyFont="1" applyFill="1" applyBorder="1" applyAlignment="1" applyProtection="1">
      <alignment vertical="center"/>
    </xf>
    <xf numFmtId="0" fontId="5" fillId="2" borderId="13" xfId="3" applyFont="1" applyFill="1" applyBorder="1" applyAlignment="1" applyProtection="1">
      <alignment vertical="center"/>
    </xf>
    <xf numFmtId="0" fontId="25" fillId="2" borderId="0" xfId="2" applyFont="1" applyFill="1" applyAlignment="1">
      <alignment vertical="center"/>
    </xf>
    <xf numFmtId="0" fontId="21" fillId="2" borderId="0" xfId="2" applyFont="1" applyFill="1" applyAlignment="1" applyProtection="1">
      <alignment vertical="center"/>
    </xf>
    <xf numFmtId="0" fontId="25" fillId="2" borderId="0" xfId="2" applyFont="1" applyFill="1" applyAlignment="1" applyProtection="1">
      <alignment vertical="center"/>
    </xf>
    <xf numFmtId="0" fontId="24" fillId="2" borderId="0" xfId="2" applyFont="1" applyFill="1" applyAlignment="1">
      <alignment vertical="center"/>
    </xf>
    <xf numFmtId="0" fontId="26" fillId="2" borderId="0" xfId="2" applyFont="1" applyFill="1" applyBorder="1" applyAlignment="1">
      <alignment vertical="center"/>
    </xf>
    <xf numFmtId="0" fontId="26" fillId="2" borderId="0" xfId="2" applyFont="1" applyFill="1" applyBorder="1" applyAlignment="1">
      <alignment horizontal="center" vertical="center"/>
    </xf>
    <xf numFmtId="180" fontId="10" fillId="2" borderId="0" xfId="2" applyNumberFormat="1" applyFont="1" applyFill="1" applyAlignment="1" applyProtection="1">
      <alignment vertical="center"/>
    </xf>
    <xf numFmtId="180" fontId="5" fillId="2" borderId="0" xfId="2" applyNumberFormat="1" applyFont="1" applyFill="1" applyAlignment="1" applyProtection="1"/>
    <xf numFmtId="180" fontId="0" fillId="2" borderId="0" xfId="2" applyNumberFormat="1" applyFont="1" applyFill="1" applyAlignment="1" applyProtection="1"/>
    <xf numFmtId="180" fontId="10" fillId="2" borderId="0" xfId="2" applyNumberFormat="1" applyFont="1" applyFill="1" applyAlignment="1" applyProtection="1"/>
    <xf numFmtId="180" fontId="27" fillId="2" borderId="0" xfId="2" applyNumberFormat="1" applyFont="1" applyFill="1" applyAlignment="1" applyProtection="1"/>
    <xf numFmtId="180" fontId="10" fillId="2" borderId="0" xfId="2" applyNumberFormat="1" applyFont="1" applyFill="1" applyBorder="1" applyAlignment="1" applyProtection="1">
      <alignment horizontal="center"/>
    </xf>
    <xf numFmtId="180" fontId="10" fillId="2" borderId="0" xfId="2" applyNumberFormat="1" applyFont="1" applyFill="1" applyAlignment="1" applyProtection="1">
      <alignment horizontal="right"/>
    </xf>
    <xf numFmtId="180" fontId="20" fillId="2" borderId="0" xfId="2" applyNumberFormat="1" applyFont="1" applyFill="1" applyAlignment="1" applyProtection="1">
      <alignment vertical="center"/>
    </xf>
    <xf numFmtId="180" fontId="10" fillId="2" borderId="0" xfId="2" applyNumberFormat="1" applyFont="1" applyFill="1" applyBorder="1" applyAlignment="1" applyProtection="1">
      <alignment horizontal="center" vertical="center"/>
    </xf>
    <xf numFmtId="180" fontId="6" fillId="2" borderId="20" xfId="2" applyNumberFormat="1" applyFont="1" applyFill="1" applyBorder="1" applyAlignment="1" applyProtection="1">
      <alignment horizontal="left" vertical="center"/>
    </xf>
    <xf numFmtId="180" fontId="10" fillId="2" borderId="20" xfId="2" applyNumberFormat="1" applyFont="1" applyFill="1" applyBorder="1" applyAlignment="1" applyProtection="1">
      <alignment vertical="center" shrinkToFit="1"/>
    </xf>
    <xf numFmtId="180" fontId="6" fillId="2" borderId="45" xfId="2" applyNumberFormat="1" applyFont="1" applyFill="1" applyBorder="1" applyAlignment="1" applyProtection="1">
      <alignment horizontal="left" vertical="center"/>
    </xf>
    <xf numFmtId="180" fontId="6" fillId="2" borderId="19" xfId="2" applyNumberFormat="1" applyFont="1" applyFill="1" applyBorder="1" applyAlignment="1" applyProtection="1">
      <alignment vertical="center"/>
    </xf>
    <xf numFmtId="180" fontId="6" fillId="2" borderId="20" xfId="2" applyNumberFormat="1" applyFont="1" applyFill="1" applyBorder="1" applyAlignment="1" applyProtection="1">
      <alignment vertical="center"/>
    </xf>
    <xf numFmtId="180" fontId="6" fillId="2" borderId="19" xfId="2" applyNumberFormat="1" applyFont="1" applyFill="1" applyBorder="1" applyAlignment="1" applyProtection="1">
      <alignment horizontal="left" vertical="center"/>
    </xf>
    <xf numFmtId="0" fontId="5" fillId="2" borderId="20" xfId="2" applyNumberFormat="1" applyFont="1" applyFill="1" applyBorder="1" applyAlignment="1" applyProtection="1">
      <alignment horizontal="left" vertical="center"/>
    </xf>
    <xf numFmtId="0" fontId="5" fillId="2" borderId="22" xfId="2" applyNumberFormat="1" applyFont="1" applyFill="1" applyBorder="1" applyAlignment="1" applyProtection="1">
      <alignment horizontal="left" vertical="center"/>
    </xf>
    <xf numFmtId="0" fontId="6" fillId="2" borderId="23" xfId="2" applyNumberFormat="1" applyFont="1" applyFill="1" applyBorder="1" applyAlignment="1" applyProtection="1">
      <alignment horizontal="left" vertical="center"/>
    </xf>
    <xf numFmtId="180" fontId="6" fillId="2" borderId="0" xfId="2" applyNumberFormat="1" applyFont="1" applyFill="1" applyAlignment="1" applyProtection="1">
      <alignment vertical="center"/>
    </xf>
    <xf numFmtId="180" fontId="5" fillId="2" borderId="0" xfId="2" applyNumberFormat="1" applyFont="1" applyFill="1" applyAlignment="1" applyProtection="1">
      <alignment vertical="center"/>
    </xf>
    <xf numFmtId="180" fontId="6" fillId="2" borderId="0" xfId="2" applyNumberFormat="1" applyFont="1" applyFill="1" applyAlignment="1">
      <alignment vertical="center"/>
    </xf>
    <xf numFmtId="180" fontId="6" fillId="2" borderId="44" xfId="2" applyNumberFormat="1" applyFont="1" applyFill="1" applyBorder="1" applyAlignment="1" applyProtection="1">
      <alignment horizontal="left" vertical="center"/>
    </xf>
    <xf numFmtId="0" fontId="5" fillId="2" borderId="45" xfId="2" applyNumberFormat="1" applyFont="1" applyFill="1" applyBorder="1" applyAlignment="1">
      <alignment horizontal="left" vertical="center"/>
    </xf>
    <xf numFmtId="0" fontId="5" fillId="2" borderId="59" xfId="2" applyNumberFormat="1" applyFont="1" applyFill="1" applyBorder="1" applyAlignment="1">
      <alignment horizontal="left" vertical="center"/>
    </xf>
    <xf numFmtId="0" fontId="6" fillId="2" borderId="46" xfId="2" applyNumberFormat="1" applyFont="1" applyFill="1" applyBorder="1" applyAlignment="1">
      <alignment horizontal="left" vertical="center"/>
    </xf>
    <xf numFmtId="0" fontId="6" fillId="2" borderId="44" xfId="2" applyNumberFormat="1" applyFont="1" applyFill="1" applyBorder="1" applyAlignment="1">
      <alignment horizontal="left" vertical="center"/>
    </xf>
    <xf numFmtId="0" fontId="6" fillId="2" borderId="45" xfId="2" applyNumberFormat="1" applyFont="1" applyFill="1" applyBorder="1" applyAlignment="1">
      <alignment horizontal="left" vertical="center"/>
    </xf>
    <xf numFmtId="0" fontId="5" fillId="2" borderId="0" xfId="3" applyNumberFormat="1" applyFont="1" applyFill="1" applyBorder="1" applyAlignment="1" applyProtection="1">
      <alignment vertical="top"/>
    </xf>
    <xf numFmtId="0" fontId="5" fillId="2" borderId="0" xfId="3" applyNumberFormat="1" applyFont="1" applyFill="1" applyBorder="1" applyAlignment="1">
      <alignment vertical="top"/>
    </xf>
    <xf numFmtId="180" fontId="6" fillId="2" borderId="0" xfId="2" applyNumberFormat="1" applyFont="1" applyFill="1" applyBorder="1" applyAlignment="1">
      <alignment vertical="center"/>
    </xf>
    <xf numFmtId="180" fontId="6" fillId="2" borderId="60" xfId="2" applyNumberFormat="1" applyFont="1" applyFill="1" applyBorder="1" applyAlignment="1" applyProtection="1">
      <alignment horizontal="left" vertical="center"/>
    </xf>
    <xf numFmtId="180" fontId="6" fillId="2" borderId="61" xfId="2" applyNumberFormat="1" applyFont="1" applyFill="1" applyBorder="1" applyAlignment="1" applyProtection="1">
      <alignment horizontal="left" vertical="center"/>
    </xf>
    <xf numFmtId="0" fontId="5" fillId="2" borderId="61" xfId="2" applyNumberFormat="1" applyFont="1" applyFill="1" applyBorder="1" applyAlignment="1">
      <alignment horizontal="left" vertical="center"/>
    </xf>
    <xf numFmtId="0" fontId="5" fillId="2" borderId="65" xfId="2" applyNumberFormat="1" applyFont="1" applyFill="1" applyBorder="1" applyAlignment="1">
      <alignment horizontal="left" vertical="center"/>
    </xf>
    <xf numFmtId="0" fontId="6" fillId="2" borderId="64" xfId="2" applyNumberFormat="1" applyFont="1" applyFill="1" applyBorder="1" applyAlignment="1">
      <alignment horizontal="left" vertical="center"/>
    </xf>
    <xf numFmtId="0" fontId="6" fillId="2" borderId="60" xfId="2" applyNumberFormat="1" applyFont="1" applyFill="1" applyBorder="1" applyAlignment="1">
      <alignment horizontal="left" vertical="center"/>
    </xf>
    <xf numFmtId="0" fontId="6" fillId="2" borderId="61" xfId="2" applyNumberFormat="1" applyFont="1" applyFill="1" applyBorder="1" applyAlignment="1">
      <alignment horizontal="left" vertical="center"/>
    </xf>
    <xf numFmtId="180" fontId="6" fillId="2" borderId="39" xfId="2" applyNumberFormat="1" applyFont="1" applyFill="1" applyBorder="1" applyAlignment="1" applyProtection="1">
      <alignment horizontal="left" vertical="center"/>
    </xf>
    <xf numFmtId="0" fontId="5" fillId="2" borderId="39" xfId="2" applyNumberFormat="1" applyFont="1" applyFill="1" applyBorder="1" applyAlignment="1">
      <alignment horizontal="left" vertical="center"/>
    </xf>
    <xf numFmtId="0" fontId="6" fillId="2" borderId="47" xfId="2" applyNumberFormat="1" applyFont="1" applyFill="1" applyBorder="1" applyAlignment="1">
      <alignment horizontal="left" vertical="center"/>
    </xf>
    <xf numFmtId="0" fontId="6" fillId="2" borderId="39" xfId="2" applyNumberFormat="1" applyFont="1" applyFill="1" applyBorder="1" applyAlignment="1">
      <alignment horizontal="left" vertical="center"/>
    </xf>
    <xf numFmtId="0" fontId="6" fillId="2" borderId="82" xfId="2" applyNumberFormat="1" applyFont="1" applyFill="1" applyBorder="1" applyAlignment="1">
      <alignment horizontal="left" vertical="center"/>
    </xf>
    <xf numFmtId="180" fontId="6" fillId="2" borderId="1" xfId="2" applyNumberFormat="1" applyFont="1" applyFill="1" applyBorder="1" applyAlignment="1">
      <alignment vertical="center"/>
    </xf>
    <xf numFmtId="180" fontId="6" fillId="2" borderId="68" xfId="2" applyNumberFormat="1" applyFont="1" applyFill="1" applyBorder="1" applyAlignment="1">
      <alignment horizontal="left" vertical="center"/>
    </xf>
    <xf numFmtId="180" fontId="6" fillId="2" borderId="1" xfId="2" applyNumberFormat="1" applyFont="1" applyFill="1" applyBorder="1" applyAlignment="1">
      <alignment horizontal="left" vertical="center"/>
    </xf>
    <xf numFmtId="0" fontId="5" fillId="2" borderId="1" xfId="2" applyNumberFormat="1" applyFont="1" applyFill="1" applyBorder="1" applyAlignment="1">
      <alignment horizontal="left" vertical="center"/>
    </xf>
    <xf numFmtId="0" fontId="5" fillId="2" borderId="37" xfId="2" applyNumberFormat="1" applyFont="1" applyFill="1" applyBorder="1" applyAlignment="1">
      <alignment horizontal="left" vertical="center"/>
    </xf>
    <xf numFmtId="0" fontId="6" fillId="2" borderId="70" xfId="2" applyNumberFormat="1" applyFont="1" applyFill="1" applyBorder="1" applyAlignment="1">
      <alignment horizontal="left" vertical="center"/>
    </xf>
    <xf numFmtId="180" fontId="6" fillId="2" borderId="0" xfId="2" applyNumberFormat="1" applyFont="1" applyFill="1" applyBorder="1" applyAlignment="1" applyProtection="1">
      <alignment vertical="center"/>
    </xf>
    <xf numFmtId="180" fontId="6" fillId="2" borderId="56" xfId="2" applyNumberFormat="1" applyFont="1" applyFill="1" applyBorder="1" applyAlignment="1">
      <alignment horizontal="left" vertical="center"/>
    </xf>
    <xf numFmtId="180" fontId="6" fillId="2" borderId="71" xfId="2" applyNumberFormat="1" applyFont="1" applyFill="1" applyBorder="1" applyAlignment="1">
      <alignment horizontal="left" vertical="center"/>
    </xf>
    <xf numFmtId="180" fontId="6" fillId="2" borderId="55" xfId="2" applyNumberFormat="1" applyFont="1" applyFill="1" applyBorder="1" applyAlignment="1">
      <alignment horizontal="left" vertical="center"/>
    </xf>
    <xf numFmtId="0" fontId="5" fillId="2" borderId="56" xfId="2" applyNumberFormat="1" applyFont="1" applyFill="1" applyBorder="1" applyAlignment="1">
      <alignment horizontal="left" vertical="center"/>
    </xf>
    <xf numFmtId="0" fontId="5" fillId="2" borderId="72" xfId="2" applyNumberFormat="1" applyFont="1" applyFill="1" applyBorder="1" applyAlignment="1">
      <alignment horizontal="left" vertical="center"/>
    </xf>
    <xf numFmtId="0" fontId="6" fillId="2" borderId="71" xfId="2" applyNumberFormat="1" applyFont="1" applyFill="1" applyBorder="1" applyAlignment="1">
      <alignment horizontal="left" vertical="center"/>
    </xf>
    <xf numFmtId="0" fontId="6" fillId="2" borderId="66" xfId="2" applyNumberFormat="1" applyFont="1" applyFill="1" applyBorder="1" applyAlignment="1">
      <alignment horizontal="left" vertical="center"/>
    </xf>
    <xf numFmtId="0" fontId="6" fillId="2" borderId="67" xfId="2" applyNumberFormat="1" applyFont="1" applyFill="1" applyBorder="1" applyAlignment="1">
      <alignment horizontal="left" vertical="center"/>
    </xf>
    <xf numFmtId="0" fontId="6" fillId="2" borderId="118" xfId="2" applyNumberFormat="1" applyFont="1" applyFill="1" applyBorder="1" applyAlignment="1">
      <alignment horizontal="left" vertical="center"/>
    </xf>
    <xf numFmtId="180" fontId="6" fillId="2" borderId="8" xfId="2" applyNumberFormat="1" applyFont="1" applyFill="1" applyBorder="1" applyAlignment="1">
      <alignment vertical="center"/>
    </xf>
    <xf numFmtId="180" fontId="6" fillId="2" borderId="75" xfId="2" applyNumberFormat="1" applyFont="1" applyFill="1" applyBorder="1" applyAlignment="1">
      <alignment horizontal="left" vertical="center"/>
    </xf>
    <xf numFmtId="180" fontId="6" fillId="2" borderId="10" xfId="2" applyNumberFormat="1" applyFont="1" applyFill="1" applyBorder="1" applyAlignment="1">
      <alignment horizontal="left" vertical="center"/>
    </xf>
    <xf numFmtId="0" fontId="5" fillId="2" borderId="10" xfId="2" applyNumberFormat="1" applyFont="1" applyFill="1" applyBorder="1" applyAlignment="1">
      <alignment horizontal="left" vertical="center"/>
    </xf>
    <xf numFmtId="0" fontId="5" fillId="2" borderId="9" xfId="2" applyNumberFormat="1" applyFont="1" applyFill="1" applyBorder="1" applyAlignment="1">
      <alignment horizontal="left" vertical="center"/>
    </xf>
    <xf numFmtId="0" fontId="6" fillId="2" borderId="76" xfId="2" applyNumberFormat="1" applyFont="1" applyFill="1" applyBorder="1" applyAlignment="1">
      <alignment horizontal="left" vertical="center"/>
    </xf>
    <xf numFmtId="0" fontId="6" fillId="2" borderId="75" xfId="2" applyNumberFormat="1" applyFont="1" applyFill="1" applyBorder="1" applyAlignment="1">
      <alignment horizontal="left" vertical="center"/>
    </xf>
    <xf numFmtId="0" fontId="6" fillId="2" borderId="10" xfId="2" applyNumberFormat="1" applyFont="1" applyFill="1" applyBorder="1" applyAlignment="1">
      <alignment horizontal="left" vertical="center"/>
    </xf>
    <xf numFmtId="180" fontId="6" fillId="2" borderId="78" xfId="2" applyNumberFormat="1" applyFont="1" applyFill="1" applyBorder="1" applyAlignment="1">
      <alignment horizontal="left" vertical="center"/>
    </xf>
    <xf numFmtId="180" fontId="6" fillId="2" borderId="79" xfId="2" applyNumberFormat="1" applyFont="1" applyFill="1" applyBorder="1" applyAlignment="1">
      <alignment horizontal="left" vertical="center"/>
    </xf>
    <xf numFmtId="0" fontId="5" fillId="2" borderId="79" xfId="2" applyNumberFormat="1" applyFont="1" applyFill="1" applyBorder="1" applyAlignment="1">
      <alignment horizontal="left" vertical="center"/>
    </xf>
    <xf numFmtId="0" fontId="5" fillId="2" borderId="80" xfId="2" applyNumberFormat="1" applyFont="1" applyFill="1" applyBorder="1" applyAlignment="1">
      <alignment horizontal="left" vertical="center"/>
    </xf>
    <xf numFmtId="0" fontId="6" fillId="2" borderId="81" xfId="2" applyNumberFormat="1" applyFont="1" applyFill="1" applyBorder="1" applyAlignment="1">
      <alignment horizontal="left" vertical="center"/>
    </xf>
    <xf numFmtId="180" fontId="6" fillId="2" borderId="44" xfId="2" applyNumberFormat="1" applyFont="1" applyFill="1" applyBorder="1" applyAlignment="1">
      <alignment horizontal="left" vertical="center"/>
    </xf>
    <xf numFmtId="180" fontId="6" fillId="2" borderId="45" xfId="2" applyNumberFormat="1" applyFont="1" applyFill="1" applyBorder="1" applyAlignment="1">
      <alignment horizontal="left" vertical="center"/>
    </xf>
    <xf numFmtId="0" fontId="6" fillId="2" borderId="91" xfId="2" applyNumberFormat="1" applyFont="1" applyFill="1" applyBorder="1" applyAlignment="1">
      <alignment horizontal="left" vertical="center"/>
    </xf>
    <xf numFmtId="0" fontId="6" fillId="2" borderId="0" xfId="2" applyNumberFormat="1" applyFont="1" applyFill="1" applyBorder="1" applyAlignment="1">
      <alignment horizontal="left" vertical="center"/>
    </xf>
    <xf numFmtId="0" fontId="6" fillId="2" borderId="90" xfId="2" applyNumberFormat="1" applyFont="1" applyFill="1" applyBorder="1" applyAlignment="1">
      <alignment horizontal="left" vertical="center"/>
    </xf>
    <xf numFmtId="0" fontId="6" fillId="2" borderId="55" xfId="2" applyNumberFormat="1" applyFont="1" applyFill="1" applyBorder="1" applyAlignment="1">
      <alignment horizontal="left" vertical="center"/>
    </xf>
    <xf numFmtId="0" fontId="6" fillId="2" borderId="56" xfId="2" applyNumberFormat="1" applyFont="1" applyFill="1" applyBorder="1" applyAlignment="1">
      <alignment horizontal="left" vertical="center"/>
    </xf>
    <xf numFmtId="180" fontId="6" fillId="2" borderId="60" xfId="2" applyNumberFormat="1" applyFont="1" applyFill="1" applyBorder="1" applyAlignment="1">
      <alignment horizontal="left" vertical="center"/>
    </xf>
    <xf numFmtId="180" fontId="6" fillId="2" borderId="61" xfId="2" applyNumberFormat="1" applyFont="1" applyFill="1" applyBorder="1" applyAlignment="1">
      <alignment horizontal="left" vertical="center"/>
    </xf>
    <xf numFmtId="180" fontId="6" fillId="2" borderId="47" xfId="2" applyNumberFormat="1" applyFont="1" applyFill="1" applyBorder="1" applyAlignment="1">
      <alignment horizontal="left" vertical="center"/>
    </xf>
    <xf numFmtId="180" fontId="6" fillId="2" borderId="39" xfId="2" applyNumberFormat="1" applyFont="1" applyFill="1" applyBorder="1" applyAlignment="1">
      <alignment horizontal="left" vertical="center"/>
    </xf>
    <xf numFmtId="0" fontId="5" fillId="2" borderId="38" xfId="2" applyNumberFormat="1" applyFont="1" applyFill="1" applyBorder="1" applyAlignment="1">
      <alignment horizontal="left" vertical="center"/>
    </xf>
    <xf numFmtId="180" fontId="6" fillId="2" borderId="39" xfId="2" applyNumberFormat="1" applyFont="1" applyFill="1" applyBorder="1" applyAlignment="1" applyProtection="1">
      <alignment vertical="center"/>
    </xf>
    <xf numFmtId="180" fontId="6" fillId="2" borderId="82" xfId="2" applyNumberFormat="1" applyFont="1" applyFill="1" applyBorder="1" applyAlignment="1" applyProtection="1">
      <alignment vertical="center"/>
    </xf>
    <xf numFmtId="180" fontId="6" fillId="2" borderId="47" xfId="2" applyNumberFormat="1" applyFont="1" applyFill="1" applyBorder="1" applyAlignment="1" applyProtection="1">
      <alignment horizontal="left" vertical="center"/>
    </xf>
    <xf numFmtId="0" fontId="5" fillId="2" borderId="39" xfId="2" applyNumberFormat="1" applyFont="1" applyFill="1" applyBorder="1" applyAlignment="1" applyProtection="1">
      <alignment horizontal="left" vertical="center"/>
    </xf>
    <xf numFmtId="0" fontId="5" fillId="2" borderId="38" xfId="2" applyNumberFormat="1" applyFont="1" applyFill="1" applyBorder="1" applyAlignment="1" applyProtection="1">
      <alignment horizontal="left" vertical="center"/>
    </xf>
    <xf numFmtId="0" fontId="6" fillId="2" borderId="82" xfId="2" applyNumberFormat="1" applyFont="1" applyFill="1" applyBorder="1" applyAlignment="1" applyProtection="1">
      <alignment horizontal="left" vertical="center"/>
    </xf>
    <xf numFmtId="0" fontId="6" fillId="2" borderId="19" xfId="2" applyNumberFormat="1" applyFont="1" applyFill="1" applyBorder="1" applyAlignment="1" applyProtection="1">
      <alignment horizontal="left" vertical="center"/>
    </xf>
    <xf numFmtId="0" fontId="6" fillId="2" borderId="20" xfId="2" applyNumberFormat="1" applyFont="1" applyFill="1" applyBorder="1" applyAlignment="1" applyProtection="1">
      <alignment horizontal="left" vertical="center"/>
    </xf>
    <xf numFmtId="0" fontId="8" fillId="2" borderId="0" xfId="2" applyFont="1" applyFill="1" applyAlignment="1">
      <alignment vertical="center"/>
    </xf>
    <xf numFmtId="0" fontId="41" fillId="2" borderId="0" xfId="2" applyFont="1" applyFill="1" applyAlignment="1" applyProtection="1">
      <alignment vertical="center"/>
    </xf>
    <xf numFmtId="0" fontId="8" fillId="2" borderId="0" xfId="2" applyFont="1" applyFill="1" applyAlignment="1" applyProtection="1">
      <alignment vertical="center"/>
    </xf>
    <xf numFmtId="0" fontId="8" fillId="2" borderId="0" xfId="2" applyFont="1" applyFill="1" applyBorder="1" applyAlignment="1" applyProtection="1">
      <alignment vertical="center"/>
    </xf>
    <xf numFmtId="0" fontId="8" fillId="2" borderId="0" xfId="2" applyFont="1" applyFill="1" applyBorder="1" applyAlignment="1">
      <alignment vertical="center"/>
    </xf>
    <xf numFmtId="0" fontId="6" fillId="2" borderId="0" xfId="2" applyFont="1" applyFill="1" applyAlignment="1">
      <alignment vertical="center"/>
    </xf>
    <xf numFmtId="0" fontId="5" fillId="2" borderId="0" xfId="2" applyFont="1" applyFill="1" applyAlignment="1" applyProtection="1">
      <alignment vertical="center"/>
    </xf>
    <xf numFmtId="0" fontId="6" fillId="2" borderId="0" xfId="2" applyFont="1" applyFill="1" applyAlignment="1" applyProtection="1">
      <alignment vertical="center"/>
    </xf>
    <xf numFmtId="0" fontId="6" fillId="2" borderId="0" xfId="2" applyFont="1" applyFill="1" applyBorder="1" applyAlignment="1" applyProtection="1">
      <alignment vertical="center"/>
    </xf>
    <xf numFmtId="0" fontId="6" fillId="2" borderId="0" xfId="2" applyFont="1" applyFill="1" applyBorder="1" applyAlignment="1">
      <alignment vertical="center"/>
    </xf>
    <xf numFmtId="0" fontId="6" fillId="2" borderId="2" xfId="2" applyFont="1" applyFill="1" applyBorder="1" applyAlignment="1">
      <alignment vertical="center"/>
    </xf>
    <xf numFmtId="0" fontId="6" fillId="2" borderId="1" xfId="2" applyFont="1" applyFill="1" applyBorder="1" applyAlignment="1">
      <alignment vertical="center"/>
    </xf>
    <xf numFmtId="0" fontId="6" fillId="2" borderId="35" xfId="2" applyFont="1" applyFill="1" applyBorder="1" applyAlignment="1">
      <alignment vertical="center"/>
    </xf>
    <xf numFmtId="0" fontId="8" fillId="2" borderId="35" xfId="2" applyFont="1" applyFill="1" applyBorder="1" applyAlignment="1">
      <alignment vertical="center"/>
    </xf>
    <xf numFmtId="0" fontId="8" fillId="2" borderId="13" xfId="2" applyFont="1" applyFill="1" applyBorder="1" applyAlignment="1">
      <alignment vertical="center"/>
    </xf>
    <xf numFmtId="0" fontId="6" fillId="2" borderId="14" xfId="2" applyFont="1" applyFill="1" applyBorder="1" applyAlignment="1">
      <alignment vertical="center"/>
    </xf>
    <xf numFmtId="0" fontId="6" fillId="2" borderId="15" xfId="2" applyFont="1" applyFill="1" applyBorder="1" applyAlignment="1">
      <alignment vertical="center"/>
    </xf>
    <xf numFmtId="0" fontId="5" fillId="2" borderId="0" xfId="2" applyFont="1" applyFill="1" applyBorder="1" applyAlignment="1" applyProtection="1">
      <alignment vertical="center"/>
    </xf>
    <xf numFmtId="0" fontId="8" fillId="2" borderId="14" xfId="2" applyFont="1" applyFill="1" applyBorder="1" applyAlignment="1">
      <alignment vertical="center"/>
    </xf>
    <xf numFmtId="0" fontId="8" fillId="2" borderId="15" xfId="2" applyFont="1" applyFill="1" applyBorder="1" applyAlignment="1">
      <alignment vertical="center"/>
    </xf>
    <xf numFmtId="0" fontId="41" fillId="2" borderId="0" xfId="2" applyFont="1" applyFill="1" applyBorder="1" applyAlignment="1" applyProtection="1">
      <alignment vertical="center"/>
    </xf>
    <xf numFmtId="0" fontId="8" fillId="2" borderId="9" xfId="2" applyFont="1" applyFill="1" applyBorder="1" applyAlignment="1">
      <alignment vertical="center"/>
    </xf>
    <xf numFmtId="0" fontId="8" fillId="2" borderId="10" xfId="2" applyFont="1" applyFill="1" applyBorder="1" applyAlignment="1">
      <alignment vertical="center"/>
    </xf>
    <xf numFmtId="0" fontId="8" fillId="2" borderId="12" xfId="2" applyFont="1" applyFill="1" applyBorder="1" applyAlignment="1">
      <alignment vertical="center"/>
    </xf>
    <xf numFmtId="0" fontId="22" fillId="2" borderId="0" xfId="3" applyFont="1" applyFill="1" applyAlignment="1">
      <alignment vertical="center"/>
    </xf>
    <xf numFmtId="0" fontId="24" fillId="2" borderId="0" xfId="3" applyFont="1" applyFill="1" applyAlignment="1">
      <alignment vertical="center"/>
    </xf>
    <xf numFmtId="0" fontId="25" fillId="2" borderId="0" xfId="3" applyFont="1" applyFill="1" applyAlignment="1">
      <alignment vertical="center"/>
    </xf>
    <xf numFmtId="0" fontId="21" fillId="2" borderId="0" xfId="3" applyFont="1" applyFill="1" applyAlignment="1" applyProtection="1">
      <alignment vertical="center"/>
    </xf>
    <xf numFmtId="0" fontId="25" fillId="2" borderId="0" xfId="3" applyFont="1" applyFill="1" applyAlignment="1" applyProtection="1">
      <alignment vertical="center"/>
    </xf>
    <xf numFmtId="0" fontId="21" fillId="2" borderId="0" xfId="3" applyFont="1" applyFill="1" applyBorder="1" applyAlignment="1" applyProtection="1">
      <alignment vertical="center"/>
    </xf>
    <xf numFmtId="0" fontId="25" fillId="2" borderId="0" xfId="3" applyFont="1" applyFill="1" applyBorder="1" applyAlignment="1" applyProtection="1">
      <alignment vertical="center"/>
    </xf>
    <xf numFmtId="0" fontId="25" fillId="2" borderId="0" xfId="3" applyFont="1" applyFill="1" applyBorder="1" applyAlignment="1">
      <alignment vertical="center"/>
    </xf>
    <xf numFmtId="0" fontId="25" fillId="2" borderId="0" xfId="3" applyFont="1" applyFill="1" applyAlignment="1"/>
    <xf numFmtId="0" fontId="25" fillId="2" borderId="0" xfId="3" applyFont="1" applyFill="1" applyBorder="1" applyAlignment="1">
      <alignment horizontal="center" vertical="center"/>
    </xf>
    <xf numFmtId="0" fontId="30" fillId="2" borderId="0" xfId="3" applyFont="1" applyFill="1" applyAlignment="1">
      <alignment horizontal="right"/>
    </xf>
    <xf numFmtId="0" fontId="21" fillId="2" borderId="0" xfId="3" applyFont="1" applyFill="1" applyAlignment="1" applyProtection="1"/>
    <xf numFmtId="0" fontId="25" fillId="2" borderId="0" xfId="3" applyFont="1" applyFill="1" applyAlignment="1" applyProtection="1"/>
    <xf numFmtId="0" fontId="21" fillId="2" borderId="0" xfId="3" applyFont="1" applyFill="1" applyBorder="1" applyAlignment="1" applyProtection="1"/>
    <xf numFmtId="0" fontId="25" fillId="2" borderId="0" xfId="3" applyFont="1" applyFill="1" applyBorder="1" applyAlignment="1" applyProtection="1"/>
    <xf numFmtId="0" fontId="25" fillId="2" borderId="0" xfId="3" applyFont="1" applyFill="1" applyBorder="1" applyAlignment="1"/>
    <xf numFmtId="0" fontId="26" fillId="2" borderId="17" xfId="3" applyFont="1" applyFill="1" applyBorder="1" applyAlignment="1">
      <alignment horizontal="center" vertical="center" shrinkToFit="1"/>
    </xf>
    <xf numFmtId="178" fontId="25" fillId="2" borderId="0" xfId="3" applyNumberFormat="1" applyFont="1" applyFill="1" applyBorder="1" applyAlignment="1" applyProtection="1"/>
    <xf numFmtId="0" fontId="26" fillId="2" borderId="0" xfId="3" applyFont="1" applyFill="1" applyAlignment="1"/>
    <xf numFmtId="0" fontId="3" fillId="2" borderId="114" xfId="3" applyFont="1" applyFill="1" applyBorder="1" applyAlignment="1"/>
    <xf numFmtId="0" fontId="26" fillId="2" borderId="114" xfId="3" applyFont="1" applyFill="1" applyBorder="1" applyAlignment="1"/>
    <xf numFmtId="0" fontId="25" fillId="2" borderId="114" xfId="3" applyFont="1" applyFill="1" applyBorder="1" applyAlignment="1"/>
    <xf numFmtId="0" fontId="26" fillId="2" borderId="0" xfId="3" applyFont="1" applyFill="1" applyBorder="1" applyAlignment="1">
      <alignment horizontal="center" vertical="center"/>
    </xf>
    <xf numFmtId="0" fontId="5" fillId="2" borderId="0" xfId="3" applyFont="1" applyFill="1" applyAlignment="1" applyProtection="1"/>
    <xf numFmtId="0" fontId="26" fillId="2" borderId="0" xfId="3" applyFont="1" applyFill="1" applyAlignment="1" applyProtection="1"/>
    <xf numFmtId="0" fontId="26" fillId="2" borderId="0" xfId="3" applyFont="1" applyFill="1" applyBorder="1" applyAlignment="1" applyProtection="1"/>
    <xf numFmtId="0" fontId="26" fillId="2" borderId="0" xfId="3" applyFont="1" applyFill="1" applyBorder="1" applyAlignment="1"/>
    <xf numFmtId="0" fontId="26" fillId="2" borderId="77" xfId="3" applyFont="1" applyFill="1" applyBorder="1" applyAlignment="1">
      <alignment vertical="center"/>
    </xf>
    <xf numFmtId="0" fontId="26" fillId="2" borderId="17" xfId="3" applyFont="1" applyFill="1" applyBorder="1" applyAlignment="1">
      <alignment vertical="center"/>
    </xf>
    <xf numFmtId="0" fontId="26" fillId="2" borderId="69" xfId="3" applyFont="1" applyFill="1" applyBorder="1" applyAlignment="1">
      <alignment vertical="center"/>
    </xf>
    <xf numFmtId="0" fontId="26" fillId="2" borderId="0" xfId="3" applyFont="1" applyFill="1" applyBorder="1" applyAlignment="1">
      <alignment horizontal="right" vertical="center"/>
    </xf>
    <xf numFmtId="0" fontId="30" fillId="2" borderId="0" xfId="3" applyFont="1" applyFill="1" applyAlignment="1"/>
    <xf numFmtId="0" fontId="20" fillId="2" borderId="0" xfId="3" applyFont="1" applyFill="1" applyAlignment="1" applyProtection="1"/>
    <xf numFmtId="0" fontId="30" fillId="2" borderId="0" xfId="3" applyFont="1" applyFill="1" applyAlignment="1" applyProtection="1"/>
    <xf numFmtId="0" fontId="30" fillId="2" borderId="0" xfId="3" applyFont="1" applyFill="1" applyBorder="1" applyAlignment="1" applyProtection="1"/>
    <xf numFmtId="0" fontId="30" fillId="2" borderId="0" xfId="3" applyFont="1" applyFill="1" applyBorder="1" applyAlignment="1"/>
    <xf numFmtId="0" fontId="31" fillId="2" borderId="0" xfId="3" applyFont="1" applyFill="1" applyAlignment="1"/>
    <xf numFmtId="0" fontId="25" fillId="2" borderId="0" xfId="3" applyFont="1" applyFill="1" applyAlignment="1">
      <alignment horizontal="right"/>
    </xf>
    <xf numFmtId="0" fontId="26" fillId="2" borderId="95" xfId="3" applyNumberFormat="1" applyFont="1" applyFill="1" applyBorder="1" applyAlignment="1">
      <alignment horizontal="left" vertical="center" indent="1"/>
    </xf>
    <xf numFmtId="0" fontId="26" fillId="2" borderId="25" xfId="3" applyNumberFormat="1" applyFont="1" applyFill="1" applyBorder="1" applyAlignment="1">
      <alignment horizontal="left" vertical="center" indent="1"/>
    </xf>
    <xf numFmtId="0" fontId="26" fillId="2" borderId="25" xfId="3" applyFont="1" applyFill="1" applyBorder="1" applyAlignment="1"/>
    <xf numFmtId="0" fontId="26" fillId="2" borderId="98" xfId="3" applyFont="1" applyFill="1" applyBorder="1" applyAlignment="1"/>
    <xf numFmtId="0" fontId="26" fillId="2" borderId="68" xfId="3" applyNumberFormat="1" applyFont="1" applyFill="1" applyBorder="1" applyAlignment="1">
      <alignment horizontal="left" vertical="center" indent="1"/>
    </xf>
    <xf numFmtId="0" fontId="26" fillId="2" borderId="1" xfId="3" applyNumberFormat="1" applyFont="1" applyFill="1" applyBorder="1" applyAlignment="1">
      <alignment horizontal="left" vertical="center" indent="1"/>
    </xf>
    <xf numFmtId="0" fontId="26" fillId="2" borderId="1" xfId="3" applyFont="1" applyFill="1" applyBorder="1" applyAlignment="1"/>
    <xf numFmtId="0" fontId="26" fillId="2" borderId="17" xfId="3" applyFont="1" applyFill="1" applyBorder="1" applyAlignment="1"/>
    <xf numFmtId="0" fontId="26" fillId="2" borderId="69" xfId="3" applyFont="1" applyFill="1" applyBorder="1" applyAlignment="1"/>
    <xf numFmtId="0" fontId="26" fillId="2" borderId="44" xfId="3" applyNumberFormat="1" applyFont="1" applyFill="1" applyBorder="1" applyAlignment="1">
      <alignment horizontal="left" vertical="center" indent="1"/>
    </xf>
    <xf numFmtId="0" fontId="26" fillId="2" borderId="45" xfId="3" applyNumberFormat="1" applyFont="1" applyFill="1" applyBorder="1" applyAlignment="1">
      <alignment horizontal="left" vertical="center" indent="1"/>
    </xf>
    <xf numFmtId="0" fontId="26" fillId="2" borderId="45" xfId="3" applyFont="1" applyFill="1" applyBorder="1" applyAlignment="1"/>
    <xf numFmtId="0" fontId="26" fillId="2" borderId="90" xfId="3" applyFont="1" applyFill="1" applyBorder="1" applyAlignment="1"/>
    <xf numFmtId="0" fontId="26" fillId="2" borderId="61" xfId="3" applyFont="1" applyFill="1" applyBorder="1" applyAlignment="1">
      <alignment horizontal="left" vertical="center" indent="1"/>
    </xf>
    <xf numFmtId="0" fontId="26" fillId="2" borderId="61" xfId="3" applyFont="1" applyFill="1" applyBorder="1" applyAlignment="1"/>
    <xf numFmtId="0" fontId="26" fillId="2" borderId="64" xfId="3" applyFont="1" applyFill="1" applyBorder="1" applyAlignment="1"/>
    <xf numFmtId="0" fontId="26" fillId="2" borderId="39" xfId="3" applyFont="1" applyFill="1" applyBorder="1" applyAlignment="1">
      <alignment horizontal="left" vertical="center" indent="1"/>
    </xf>
    <xf numFmtId="0" fontId="26" fillId="2" borderId="39" xfId="3" applyFont="1" applyFill="1" applyBorder="1" applyAlignment="1"/>
    <xf numFmtId="0" fontId="26" fillId="2" borderId="111" xfId="3" applyFont="1" applyFill="1" applyBorder="1" applyAlignment="1">
      <alignment horizontal="left" indent="1"/>
    </xf>
    <xf numFmtId="0" fontId="26" fillId="2" borderId="5" xfId="3" applyFont="1" applyFill="1" applyBorder="1" applyAlignment="1">
      <alignment horizontal="left" indent="1"/>
    </xf>
    <xf numFmtId="0" fontId="26" fillId="2" borderId="5" xfId="3" applyFont="1" applyFill="1" applyBorder="1" applyAlignment="1"/>
    <xf numFmtId="0" fontId="26" fillId="2" borderId="112" xfId="3" applyFont="1" applyFill="1" applyBorder="1" applyAlignment="1"/>
    <xf numFmtId="0" fontId="26" fillId="2" borderId="60" xfId="3" applyFont="1" applyFill="1" applyBorder="1" applyAlignment="1">
      <alignment horizontal="left" indent="1"/>
    </xf>
    <xf numFmtId="0" fontId="26" fillId="2" borderId="61" xfId="3" applyFont="1" applyFill="1" applyBorder="1" applyAlignment="1">
      <alignment horizontal="left" indent="1"/>
    </xf>
    <xf numFmtId="0" fontId="26" fillId="2" borderId="83" xfId="3" applyFont="1" applyFill="1" applyBorder="1" applyAlignment="1">
      <alignment horizontal="left" indent="1"/>
    </xf>
    <xf numFmtId="0" fontId="26" fillId="2" borderId="50" xfId="3" applyFont="1" applyFill="1" applyBorder="1" applyAlignment="1">
      <alignment horizontal="left" indent="1"/>
    </xf>
    <xf numFmtId="0" fontId="26" fillId="2" borderId="50" xfId="3" applyFont="1" applyFill="1" applyBorder="1" applyAlignment="1"/>
    <xf numFmtId="0" fontId="26" fillId="2" borderId="51" xfId="3" applyFont="1" applyFill="1" applyBorder="1" applyAlignment="1"/>
    <xf numFmtId="0" fontId="26" fillId="2" borderId="91" xfId="3" applyFont="1" applyFill="1" applyBorder="1" applyAlignment="1">
      <alignment horizontal="left" indent="1"/>
    </xf>
    <xf numFmtId="0" fontId="26" fillId="2" borderId="0" xfId="3" applyFont="1" applyFill="1" applyBorder="1" applyAlignment="1">
      <alignment horizontal="left" indent="1"/>
    </xf>
    <xf numFmtId="0" fontId="26" fillId="2" borderId="73" xfId="3" applyFont="1" applyFill="1" applyBorder="1" applyAlignment="1">
      <alignment horizontal="left" indent="1"/>
    </xf>
    <xf numFmtId="0" fontId="26" fillId="2" borderId="39" xfId="3" applyFont="1" applyFill="1" applyBorder="1" applyAlignment="1">
      <alignment horizontal="left" indent="1"/>
    </xf>
    <xf numFmtId="0" fontId="26" fillId="2" borderId="82" xfId="3" applyFont="1" applyFill="1" applyBorder="1" applyAlignment="1"/>
    <xf numFmtId="0" fontId="26" fillId="2" borderId="1" xfId="3" applyFont="1" applyFill="1" applyBorder="1" applyAlignment="1">
      <alignment horizontal="left" indent="1"/>
    </xf>
    <xf numFmtId="0" fontId="26" fillId="2" borderId="70" xfId="3" applyFont="1" applyFill="1" applyBorder="1" applyAlignment="1"/>
    <xf numFmtId="0" fontId="26" fillId="2" borderId="45" xfId="3" applyFont="1" applyFill="1" applyBorder="1" applyAlignment="1">
      <alignment horizontal="left" indent="1"/>
    </xf>
    <xf numFmtId="0" fontId="26" fillId="2" borderId="56" xfId="3" applyFont="1" applyFill="1" applyBorder="1" applyAlignment="1"/>
    <xf numFmtId="0" fontId="26" fillId="2" borderId="46" xfId="3" applyFont="1" applyFill="1" applyBorder="1" applyAlignment="1"/>
    <xf numFmtId="0" fontId="26" fillId="2" borderId="10" xfId="3" applyFont="1" applyFill="1" applyBorder="1" applyAlignment="1">
      <alignment horizontal="left" indent="1"/>
    </xf>
    <xf numFmtId="0" fontId="26" fillId="2" borderId="10" xfId="3" applyFont="1" applyFill="1" applyBorder="1" applyAlignment="1"/>
    <xf numFmtId="0" fontId="26" fillId="2" borderId="8" xfId="3" applyFont="1" applyFill="1" applyBorder="1" applyAlignment="1"/>
    <xf numFmtId="0" fontId="26" fillId="2" borderId="76" xfId="3" applyFont="1" applyFill="1" applyBorder="1" applyAlignment="1"/>
    <xf numFmtId="0" fontId="26" fillId="2" borderId="78" xfId="3" applyFont="1" applyFill="1" applyBorder="1" applyAlignment="1">
      <alignment horizontal="left" indent="1"/>
    </xf>
    <xf numFmtId="0" fontId="26" fillId="2" borderId="79" xfId="3" applyFont="1" applyFill="1" applyBorder="1" applyAlignment="1">
      <alignment horizontal="left" indent="1"/>
    </xf>
    <xf numFmtId="0" fontId="26" fillId="2" borderId="79" xfId="3" applyFont="1" applyFill="1" applyBorder="1" applyAlignment="1"/>
    <xf numFmtId="0" fontId="26" fillId="2" borderId="81" xfId="3" applyFont="1" applyFill="1" applyBorder="1" applyAlignment="1"/>
    <xf numFmtId="0" fontId="26" fillId="2" borderId="67" xfId="3" applyFont="1" applyFill="1" applyBorder="1" applyAlignment="1"/>
    <xf numFmtId="0" fontId="5" fillId="0" borderId="1" xfId="3" applyFont="1" applyFill="1" applyBorder="1" applyAlignment="1">
      <alignment vertical="center"/>
    </xf>
    <xf numFmtId="0" fontId="5" fillId="0" borderId="36" xfId="3" applyFont="1" applyFill="1" applyBorder="1" applyAlignment="1">
      <alignment vertical="center"/>
    </xf>
    <xf numFmtId="0" fontId="47" fillId="0" borderId="0" xfId="0" applyFont="1"/>
    <xf numFmtId="0" fontId="47" fillId="6" borderId="0" xfId="0" applyFont="1" applyFill="1"/>
    <xf numFmtId="0" fontId="47" fillId="5" borderId="0" xfId="0" applyFont="1" applyFill="1"/>
    <xf numFmtId="0" fontId="47" fillId="0" borderId="0" xfId="0" applyFont="1" applyFill="1"/>
    <xf numFmtId="0" fontId="47" fillId="0" borderId="0" xfId="0" applyFont="1" applyAlignment="1">
      <alignment vertical="center"/>
    </xf>
    <xf numFmtId="49" fontId="47" fillId="0" borderId="0" xfId="0" applyNumberFormat="1" applyFont="1"/>
    <xf numFmtId="0" fontId="49" fillId="0" borderId="0" xfId="8" applyFont="1" applyFill="1">
      <alignment vertical="center"/>
    </xf>
    <xf numFmtId="0" fontId="50" fillId="2" borderId="3" xfId="6" applyFont="1" applyFill="1" applyBorder="1" applyAlignment="1">
      <alignment horizontal="center" vertical="center"/>
    </xf>
    <xf numFmtId="0" fontId="47" fillId="2" borderId="0" xfId="6" applyFont="1"/>
    <xf numFmtId="0" fontId="50" fillId="2" borderId="3" xfId="6" applyFont="1" applyBorder="1"/>
    <xf numFmtId="0" fontId="50" fillId="2" borderId="0" xfId="6" applyFont="1"/>
    <xf numFmtId="0" fontId="51" fillId="0" borderId="0" xfId="3" applyFont="1" applyFill="1" applyBorder="1" applyAlignment="1">
      <alignment vertical="center"/>
    </xf>
    <xf numFmtId="0" fontId="15" fillId="0" borderId="5" xfId="3" applyFont="1" applyFill="1" applyBorder="1" applyAlignment="1" applyProtection="1">
      <alignment vertical="center"/>
    </xf>
    <xf numFmtId="0" fontId="15" fillId="0" borderId="10" xfId="3" applyFont="1" applyFill="1" applyBorder="1" applyAlignment="1" applyProtection="1">
      <alignment vertical="center"/>
    </xf>
    <xf numFmtId="0" fontId="15" fillId="0" borderId="8" xfId="3" applyFont="1" applyFill="1" applyBorder="1" applyAlignment="1" applyProtection="1">
      <alignment vertical="center"/>
    </xf>
    <xf numFmtId="0" fontId="41" fillId="2" borderId="0" xfId="3" applyFont="1" applyFill="1" applyAlignment="1">
      <alignment vertical="center"/>
    </xf>
    <xf numFmtId="0" fontId="41" fillId="2" borderId="0" xfId="3" quotePrefix="1" applyFont="1" applyFill="1" applyBorder="1" applyAlignment="1"/>
    <xf numFmtId="0" fontId="41" fillId="2" borderId="0" xfId="3" quotePrefix="1" applyFont="1" applyFill="1" applyBorder="1" applyAlignment="1" applyProtection="1"/>
    <xf numFmtId="0" fontId="41" fillId="2" borderId="0" xfId="3" applyFont="1" applyFill="1" applyAlignment="1" applyProtection="1">
      <alignment vertical="center"/>
    </xf>
    <xf numFmtId="0" fontId="41" fillId="2" borderId="0" xfId="3" applyFont="1" applyFill="1" applyBorder="1" applyAlignment="1" applyProtection="1">
      <alignment vertical="center"/>
    </xf>
    <xf numFmtId="0" fontId="41" fillId="2" borderId="0" xfId="3" applyFont="1" applyFill="1" applyBorder="1" applyAlignment="1">
      <alignment vertical="center"/>
    </xf>
    <xf numFmtId="0" fontId="56" fillId="2" borderId="0" xfId="3" applyFont="1" applyFill="1" applyBorder="1" applyAlignment="1" applyProtection="1">
      <alignment vertical="center"/>
    </xf>
    <xf numFmtId="0" fontId="56" fillId="5" borderId="120" xfId="3" applyFont="1" applyFill="1" applyBorder="1" applyAlignment="1" applyProtection="1">
      <alignment vertical="center"/>
    </xf>
    <xf numFmtId="0" fontId="56" fillId="2" borderId="120" xfId="3" applyFont="1" applyFill="1" applyBorder="1" applyAlignment="1" applyProtection="1">
      <alignment vertical="center"/>
    </xf>
    <xf numFmtId="0" fontId="30" fillId="2" borderId="0" xfId="3" applyFont="1" applyFill="1" applyAlignment="1">
      <alignment shrinkToFit="1"/>
    </xf>
    <xf numFmtId="0" fontId="6" fillId="0" borderId="88" xfId="0" applyFont="1" applyFill="1" applyBorder="1" applyAlignment="1">
      <alignment vertical="center"/>
    </xf>
    <xf numFmtId="0" fontId="10" fillId="0" borderId="67" xfId="0" applyFont="1" applyFill="1" applyBorder="1" applyAlignment="1">
      <alignment vertical="center"/>
    </xf>
    <xf numFmtId="0" fontId="10" fillId="0" borderId="67" xfId="0" quotePrefix="1" applyFont="1" applyFill="1" applyBorder="1" applyAlignment="1">
      <alignment horizontal="right" vertical="center" wrapText="1"/>
    </xf>
    <xf numFmtId="0" fontId="10" fillId="0" borderId="67" xfId="1" applyFont="1" applyFill="1" applyBorder="1" applyAlignment="1">
      <alignment horizontal="left" vertical="center" shrinkToFit="1"/>
    </xf>
    <xf numFmtId="0" fontId="10" fillId="0" borderId="89" xfId="1" applyFont="1" applyFill="1" applyBorder="1" applyAlignment="1">
      <alignment horizontal="left" vertical="center" shrinkToFit="1"/>
    </xf>
    <xf numFmtId="0" fontId="59" fillId="2" borderId="0" xfId="3" applyFont="1" applyAlignment="1">
      <alignment vertical="center"/>
    </xf>
    <xf numFmtId="0" fontId="45" fillId="2" borderId="0" xfId="0" applyFont="1" applyFill="1" applyAlignment="1">
      <alignment vertical="center"/>
    </xf>
    <xf numFmtId="0" fontId="35" fillId="0" borderId="92" xfId="0" applyFont="1" applyFill="1" applyBorder="1" applyAlignment="1">
      <alignment vertical="center"/>
    </xf>
    <xf numFmtId="0" fontId="35" fillId="0" borderId="0" xfId="0" quotePrefix="1" applyFont="1" applyFill="1" applyBorder="1" applyAlignment="1">
      <alignment vertical="top" wrapText="1"/>
    </xf>
    <xf numFmtId="0" fontId="35" fillId="0" borderId="0" xfId="0" quotePrefix="1" applyFont="1" applyFill="1" applyBorder="1" applyAlignment="1">
      <alignment horizontal="right" vertical="center"/>
    </xf>
    <xf numFmtId="0" fontId="12" fillId="0" borderId="92" xfId="0" applyFont="1" applyFill="1" applyBorder="1" applyAlignment="1">
      <alignment horizontal="left" vertical="center"/>
    </xf>
    <xf numFmtId="0" fontId="64" fillId="0" borderId="0" xfId="0" applyFont="1" applyFill="1" applyBorder="1" applyAlignment="1">
      <alignment vertical="center"/>
    </xf>
    <xf numFmtId="0" fontId="68" fillId="2" borderId="93" xfId="0" applyFont="1" applyFill="1" applyBorder="1" applyAlignment="1">
      <alignment vertical="center"/>
    </xf>
    <xf numFmtId="0" fontId="68" fillId="2" borderId="0" xfId="0" applyFont="1" applyFill="1" applyAlignment="1">
      <alignment vertical="center"/>
    </xf>
    <xf numFmtId="0" fontId="68" fillId="2" borderId="0" xfId="0" applyFont="1" applyFill="1" applyAlignment="1">
      <alignment horizontal="right" vertical="center"/>
    </xf>
    <xf numFmtId="0" fontId="68" fillId="2" borderId="0" xfId="0" quotePrefix="1" applyFont="1" applyFill="1" applyAlignment="1">
      <alignment horizontal="right" vertical="center" wrapText="1"/>
    </xf>
    <xf numFmtId="0" fontId="69" fillId="0" borderId="0" xfId="3" applyFont="1" applyFill="1" applyBorder="1" applyAlignment="1"/>
    <xf numFmtId="0" fontId="59" fillId="2" borderId="10" xfId="3" applyFont="1" applyBorder="1" applyAlignment="1">
      <alignment vertical="center"/>
    </xf>
    <xf numFmtId="0" fontId="6" fillId="0" borderId="0" xfId="3" applyFont="1" applyFill="1" applyBorder="1" applyAlignment="1">
      <alignment horizontal="center" vertical="center"/>
    </xf>
    <xf numFmtId="0" fontId="51" fillId="0" borderId="0" xfId="3" applyFont="1" applyFill="1" applyAlignment="1" applyProtection="1">
      <alignment vertical="center"/>
    </xf>
    <xf numFmtId="38" fontId="5" fillId="0" borderId="0" xfId="4" applyFont="1" applyFill="1" applyBorder="1" applyAlignment="1" applyProtection="1">
      <alignment horizontal="center" vertical="center" shrinkToFit="1"/>
      <protection locked="0"/>
    </xf>
    <xf numFmtId="0" fontId="5" fillId="0" borderId="0" xfId="3" applyFont="1" applyFill="1" applyBorder="1" applyAlignment="1" applyProtection="1">
      <alignment horizontal="center" vertical="center" shrinkToFit="1"/>
      <protection locked="0"/>
    </xf>
    <xf numFmtId="0" fontId="15" fillId="0" borderId="0" xfId="3" applyFont="1" applyFill="1" applyBorder="1" applyAlignment="1">
      <alignment vertical="center"/>
    </xf>
    <xf numFmtId="0" fontId="6" fillId="0" borderId="0" xfId="3" applyFont="1" applyFill="1" applyBorder="1" applyAlignment="1" applyProtection="1">
      <alignment horizontal="center" vertical="center" shrinkToFit="1"/>
      <protection locked="0"/>
    </xf>
    <xf numFmtId="0" fontId="6" fillId="0" borderId="0" xfId="3" applyFont="1" applyFill="1" applyBorder="1" applyAlignment="1" applyProtection="1">
      <alignment horizontal="center" vertical="center"/>
    </xf>
    <xf numFmtId="0" fontId="6" fillId="0" borderId="0" xfId="3" applyFont="1" applyFill="1" applyBorder="1" applyAlignment="1" applyProtection="1">
      <alignment vertical="center"/>
    </xf>
    <xf numFmtId="0" fontId="9"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47" fillId="11" borderId="0" xfId="0" applyFont="1" applyFill="1"/>
    <xf numFmtId="0" fontId="48" fillId="11" borderId="0" xfId="0" applyFont="1" applyFill="1"/>
    <xf numFmtId="0" fontId="74" fillId="0" borderId="0" xfId="3" applyFont="1" applyFill="1" applyAlignment="1">
      <alignment vertical="center" wrapText="1"/>
    </xf>
    <xf numFmtId="0" fontId="10" fillId="2" borderId="0" xfId="3" applyFont="1" applyBorder="1" applyAlignment="1">
      <alignment vertical="center"/>
    </xf>
    <xf numFmtId="0" fontId="21" fillId="2" borderId="0" xfId="3" applyFont="1" applyFill="1" applyAlignment="1" applyProtection="1">
      <alignment wrapText="1"/>
    </xf>
    <xf numFmtId="0" fontId="5" fillId="2" borderId="0" xfId="2" applyFont="1" applyFill="1" applyAlignment="1" applyProtection="1">
      <alignment vertical="center" wrapText="1"/>
    </xf>
    <xf numFmtId="0" fontId="6" fillId="0" borderId="14" xfId="2" applyFont="1" applyFill="1" applyBorder="1" applyAlignment="1">
      <alignment vertical="center"/>
    </xf>
    <xf numFmtId="0" fontId="8" fillId="0" borderId="14" xfId="2" applyFont="1" applyFill="1" applyBorder="1" applyAlignment="1">
      <alignment vertical="center"/>
    </xf>
    <xf numFmtId="0" fontId="18" fillId="2" borderId="0" xfId="3" applyFont="1" applyFill="1" applyAlignment="1" applyProtection="1">
      <alignment vertical="center"/>
    </xf>
    <xf numFmtId="0" fontId="6" fillId="2" borderId="0" xfId="3" applyFont="1" applyFill="1" applyAlignment="1" applyProtection="1">
      <alignment vertical="center"/>
    </xf>
    <xf numFmtId="0" fontId="4" fillId="2" borderId="0" xfId="3" applyFont="1" applyFill="1" applyAlignment="1" applyProtection="1">
      <alignment vertical="center"/>
    </xf>
    <xf numFmtId="0" fontId="6" fillId="2" borderId="0" xfId="3" applyFont="1" applyFill="1" applyBorder="1" applyAlignment="1" applyProtection="1">
      <alignment horizontal="center" vertical="center"/>
    </xf>
    <xf numFmtId="0" fontId="6" fillId="2" borderId="0" xfId="3" applyFont="1" applyFill="1" applyBorder="1" applyAlignment="1" applyProtection="1">
      <alignment horizontal="distributed" vertical="center"/>
    </xf>
    <xf numFmtId="0" fontId="53" fillId="2" borderId="0" xfId="3" applyFont="1" applyFill="1" applyAlignment="1" applyProtection="1">
      <alignment vertical="center"/>
    </xf>
    <xf numFmtId="0" fontId="58" fillId="2" borderId="10" xfId="3" applyFont="1" applyFill="1" applyBorder="1" applyAlignment="1" applyProtection="1">
      <alignment vertical="center"/>
    </xf>
    <xf numFmtId="0" fontId="53" fillId="2" borderId="10" xfId="3" applyFont="1" applyFill="1" applyBorder="1" applyAlignment="1" applyProtection="1">
      <alignment vertical="center"/>
    </xf>
    <xf numFmtId="176" fontId="54" fillId="2" borderId="10" xfId="3" applyNumberFormat="1" applyFont="1" applyFill="1" applyBorder="1" applyAlignment="1" applyProtection="1">
      <alignment vertical="center" shrinkToFit="1"/>
    </xf>
    <xf numFmtId="0" fontId="10" fillId="2" borderId="37" xfId="3" applyFont="1" applyFill="1" applyBorder="1" applyAlignment="1" applyProtection="1">
      <alignment vertical="center" shrinkToFit="1"/>
    </xf>
    <xf numFmtId="0" fontId="5" fillId="2" borderId="36" xfId="3" applyFont="1" applyFill="1" applyBorder="1" applyAlignment="1" applyProtection="1">
      <alignment vertical="center"/>
    </xf>
    <xf numFmtId="0" fontId="10" fillId="2" borderId="9" xfId="3" applyFont="1" applyFill="1" applyBorder="1" applyAlignment="1" applyProtection="1">
      <alignment vertical="center"/>
    </xf>
    <xf numFmtId="0" fontId="10" fillId="2" borderId="10" xfId="3" applyFont="1" applyFill="1" applyBorder="1" applyAlignment="1" applyProtection="1">
      <alignment vertical="center"/>
    </xf>
    <xf numFmtId="0" fontId="10" fillId="2" borderId="10" xfId="3" applyFont="1" applyFill="1" applyBorder="1" applyAlignment="1" applyProtection="1">
      <alignment horizontal="right" vertical="center"/>
    </xf>
    <xf numFmtId="0" fontId="6" fillId="2" borderId="10" xfId="3" applyFont="1" applyFill="1" applyBorder="1" applyAlignment="1" applyProtection="1">
      <alignment vertical="center"/>
    </xf>
    <xf numFmtId="0" fontId="5" fillId="2" borderId="12" xfId="3" applyFont="1" applyFill="1" applyBorder="1" applyAlignment="1" applyProtection="1">
      <alignment vertical="center"/>
    </xf>
    <xf numFmtId="0" fontId="19" fillId="2" borderId="0" xfId="3" quotePrefix="1" applyFont="1" applyFill="1" applyAlignment="1" applyProtection="1">
      <alignment vertical="center"/>
    </xf>
    <xf numFmtId="0" fontId="19" fillId="2" borderId="0" xfId="3" applyFont="1" applyFill="1" applyAlignment="1" applyProtection="1">
      <alignment vertical="center"/>
    </xf>
    <xf numFmtId="0" fontId="15" fillId="2" borderId="0" xfId="3" applyFont="1" applyFill="1" applyAlignment="1" applyProtection="1">
      <alignment horizontal="right" vertical="center"/>
    </xf>
    <xf numFmtId="0" fontId="5" fillId="2" borderId="0" xfId="3" quotePrefix="1" applyFont="1" applyFill="1" applyAlignment="1" applyProtection="1">
      <alignment vertical="center"/>
    </xf>
    <xf numFmtId="0" fontId="15" fillId="2" borderId="0" xfId="3" applyFont="1" applyFill="1" applyBorder="1" applyAlignment="1" applyProtection="1">
      <alignment horizontal="right" vertical="center"/>
    </xf>
    <xf numFmtId="0" fontId="5" fillId="2" borderId="37" xfId="3" applyFont="1" applyFill="1" applyBorder="1" applyAlignment="1" applyProtection="1">
      <alignment vertical="center"/>
    </xf>
    <xf numFmtId="179" fontId="19" fillId="2" borderId="0" xfId="3" applyNumberFormat="1" applyFont="1" applyFill="1" applyBorder="1" applyAlignment="1" applyProtection="1">
      <alignment vertical="center"/>
    </xf>
    <xf numFmtId="0" fontId="19" fillId="2" borderId="0" xfId="3" applyNumberFormat="1" applyFont="1" applyFill="1" applyBorder="1" applyAlignment="1" applyProtection="1">
      <alignment vertical="center"/>
    </xf>
    <xf numFmtId="179" fontId="19" fillId="2" borderId="0" xfId="3" applyNumberFormat="1" applyFont="1" applyFill="1" applyBorder="1" applyAlignment="1" applyProtection="1">
      <alignment vertical="center" shrinkToFit="1"/>
    </xf>
    <xf numFmtId="179" fontId="5" fillId="2" borderId="0" xfId="3" applyNumberFormat="1" applyFont="1" applyFill="1" applyBorder="1" applyAlignment="1" applyProtection="1">
      <alignment horizontal="center" vertical="center" shrinkToFit="1"/>
    </xf>
    <xf numFmtId="179" fontId="5" fillId="2" borderId="0" xfId="3" applyNumberFormat="1" applyFont="1" applyFill="1" applyBorder="1" applyAlignment="1" applyProtection="1">
      <alignment horizontal="center" vertical="center"/>
    </xf>
    <xf numFmtId="0" fontId="36" fillId="2" borderId="8" xfId="1" applyFont="1" applyFill="1" applyBorder="1" applyAlignment="1" applyProtection="1">
      <alignment vertical="center" shrinkToFit="1"/>
    </xf>
    <xf numFmtId="0" fontId="5" fillId="2" borderId="2" xfId="3" applyFont="1" applyFill="1" applyBorder="1" applyAlignment="1" applyProtection="1">
      <alignment vertical="center"/>
    </xf>
    <xf numFmtId="0" fontId="10" fillId="2" borderId="35" xfId="3" applyFont="1" applyFill="1" applyBorder="1" applyAlignment="1" applyProtection="1">
      <alignment vertical="center"/>
    </xf>
    <xf numFmtId="0" fontId="5" fillId="2" borderId="35" xfId="3" applyFont="1" applyFill="1" applyBorder="1" applyAlignment="1" applyProtection="1">
      <alignment vertical="center" shrinkToFit="1"/>
    </xf>
    <xf numFmtId="0" fontId="5" fillId="2" borderId="2" xfId="3" applyFont="1" applyFill="1" applyBorder="1" applyAlignment="1" applyProtection="1">
      <alignment vertical="center" shrinkToFit="1"/>
    </xf>
    <xf numFmtId="176" fontId="58" fillId="2" borderId="10" xfId="3" applyNumberFormat="1" applyFont="1" applyFill="1" applyBorder="1" applyAlignment="1" applyProtection="1">
      <alignment vertical="center" shrinkToFit="1"/>
    </xf>
    <xf numFmtId="0" fontId="6" fillId="2" borderId="1" xfId="3" applyFont="1" applyFill="1" applyBorder="1" applyAlignment="1" applyProtection="1">
      <alignment vertical="center"/>
    </xf>
    <xf numFmtId="0" fontId="6" fillId="2" borderId="115" xfId="3" applyFont="1" applyFill="1" applyBorder="1" applyAlignment="1" applyProtection="1">
      <alignment vertical="center"/>
    </xf>
    <xf numFmtId="0" fontId="10" fillId="2" borderId="1" xfId="3" applyFont="1" applyFill="1" applyBorder="1" applyAlignment="1" applyProtection="1">
      <alignment vertical="center"/>
    </xf>
    <xf numFmtId="0" fontId="10" fillId="2" borderId="116" xfId="3" applyFont="1" applyFill="1" applyBorder="1" applyAlignment="1" applyProtection="1">
      <alignment vertical="center"/>
    </xf>
    <xf numFmtId="0" fontId="6" fillId="2" borderId="35" xfId="3" applyFont="1" applyFill="1" applyBorder="1" applyAlignment="1" applyProtection="1">
      <alignment vertical="center" wrapText="1"/>
    </xf>
    <xf numFmtId="0" fontId="6" fillId="2" borderId="10" xfId="3" applyFont="1" applyFill="1" applyBorder="1" applyAlignment="1" applyProtection="1">
      <alignment vertical="center" wrapText="1"/>
    </xf>
    <xf numFmtId="0" fontId="15" fillId="2" borderId="10" xfId="3" applyFont="1" applyFill="1" applyBorder="1" applyAlignment="1" applyProtection="1">
      <alignment vertical="center"/>
    </xf>
    <xf numFmtId="0" fontId="15" fillId="2" borderId="1" xfId="3" applyFont="1" applyFill="1" applyBorder="1" applyAlignment="1" applyProtection="1">
      <alignment vertical="center"/>
    </xf>
    <xf numFmtId="0" fontId="19" fillId="2" borderId="0" xfId="3" applyFont="1" applyFill="1" applyAlignment="1" applyProtection="1">
      <alignment horizontal="center" vertical="center"/>
    </xf>
    <xf numFmtId="0" fontId="6" fillId="2" borderId="13" xfId="3" applyFont="1" applyFill="1" applyBorder="1" applyAlignment="1" applyProtection="1">
      <alignment vertical="center"/>
    </xf>
    <xf numFmtId="0" fontId="6" fillId="2" borderId="43" xfId="3" applyFont="1" applyFill="1" applyBorder="1" applyAlignment="1" applyProtection="1">
      <alignment vertical="center"/>
    </xf>
    <xf numFmtId="0" fontId="15" fillId="2" borderId="13" xfId="3" applyFont="1" applyFill="1" applyBorder="1" applyAlignment="1" applyProtection="1">
      <alignment vertical="center"/>
    </xf>
    <xf numFmtId="0" fontId="5" fillId="0" borderId="35" xfId="3" applyFont="1" applyFill="1" applyBorder="1" applyAlignment="1" applyProtection="1">
      <alignment vertical="center" shrinkToFit="1"/>
    </xf>
    <xf numFmtId="0" fontId="5" fillId="0" borderId="13" xfId="3" applyFont="1" applyFill="1" applyBorder="1" applyAlignment="1" applyProtection="1">
      <alignment vertical="center" shrinkToFit="1"/>
    </xf>
    <xf numFmtId="0" fontId="71" fillId="0" borderId="0" xfId="3" applyFont="1" applyFill="1" applyBorder="1" applyAlignment="1" applyProtection="1">
      <alignment vertical="center"/>
    </xf>
    <xf numFmtId="0" fontId="6" fillId="2" borderId="0" xfId="3" applyFont="1" applyAlignment="1" applyProtection="1">
      <alignment vertical="center"/>
    </xf>
    <xf numFmtId="0" fontId="5" fillId="2" borderId="0" xfId="3" applyFont="1" applyAlignment="1" applyProtection="1">
      <alignment vertical="center" shrinkToFit="1"/>
    </xf>
    <xf numFmtId="0" fontId="6" fillId="0" borderId="0" xfId="3" applyFont="1" applyFill="1" applyAlignment="1" applyProtection="1">
      <alignment vertical="center"/>
    </xf>
    <xf numFmtId="0" fontId="5" fillId="0" borderId="0" xfId="3" applyFont="1" applyFill="1" applyAlignment="1" applyProtection="1">
      <alignment vertical="center" shrinkToFit="1"/>
    </xf>
    <xf numFmtId="0" fontId="72" fillId="0" borderId="0" xfId="3" applyFont="1" applyFill="1" applyAlignment="1" applyProtection="1">
      <alignment vertical="center"/>
    </xf>
    <xf numFmtId="0" fontId="71" fillId="0" borderId="0" xfId="3" applyFont="1" applyFill="1" applyAlignment="1" applyProtection="1">
      <alignment vertical="center"/>
    </xf>
    <xf numFmtId="0" fontId="71" fillId="0" borderId="14" xfId="3" applyFont="1" applyFill="1" applyBorder="1" applyAlignment="1" applyProtection="1">
      <alignment vertical="center"/>
    </xf>
    <xf numFmtId="0" fontId="72" fillId="0" borderId="14" xfId="3" applyFont="1" applyFill="1" applyBorder="1" applyAlignment="1" applyProtection="1">
      <alignment vertical="center"/>
    </xf>
    <xf numFmtId="0" fontId="15" fillId="0" borderId="1" xfId="3" applyFont="1" applyFill="1" applyBorder="1" applyAlignment="1" applyProtection="1">
      <alignment vertical="center"/>
    </xf>
    <xf numFmtId="0" fontId="47" fillId="0" borderId="0" xfId="0" applyFont="1" applyBorder="1"/>
    <xf numFmtId="0" fontId="60" fillId="0" borderId="0" xfId="3" applyFont="1" applyFill="1" applyBorder="1" applyAlignment="1">
      <alignment vertical="center"/>
    </xf>
    <xf numFmtId="0" fontId="75" fillId="0" borderId="0" xfId="3" applyFont="1" applyFill="1" applyBorder="1" applyAlignment="1">
      <alignment horizontal="center" vertical="center"/>
    </xf>
    <xf numFmtId="0" fontId="62" fillId="0" borderId="0" xfId="3" applyFont="1" applyFill="1" applyBorder="1" applyAlignment="1">
      <alignment vertical="center"/>
    </xf>
    <xf numFmtId="0" fontId="61" fillId="0" borderId="0" xfId="3" applyFont="1" applyFill="1" applyBorder="1" applyAlignment="1">
      <alignment vertical="center"/>
    </xf>
    <xf numFmtId="0" fontId="51" fillId="0" borderId="0" xfId="3" applyFont="1" applyFill="1" applyBorder="1" applyAlignment="1" applyProtection="1">
      <alignment vertical="center"/>
    </xf>
    <xf numFmtId="0" fontId="73" fillId="0" borderId="0" xfId="3" applyFont="1" applyFill="1" applyBorder="1" applyAlignment="1">
      <alignment vertical="center"/>
    </xf>
    <xf numFmtId="0" fontId="10" fillId="0" borderId="0" xfId="3" applyFont="1" applyFill="1" applyBorder="1" applyAlignment="1">
      <alignment vertical="center"/>
    </xf>
    <xf numFmtId="0" fontId="60" fillId="0" borderId="0" xfId="3" applyFont="1" applyFill="1" applyBorder="1" applyAlignment="1">
      <alignment horizontal="center" vertical="center"/>
    </xf>
    <xf numFmtId="0" fontId="51" fillId="0" borderId="0" xfId="3" applyFont="1" applyFill="1" applyBorder="1" applyAlignment="1">
      <alignment vertical="center" wrapText="1"/>
    </xf>
    <xf numFmtId="180" fontId="6" fillId="2" borderId="55" xfId="2" applyNumberFormat="1" applyFont="1" applyFill="1" applyBorder="1" applyAlignment="1" applyProtection="1">
      <alignment horizontal="center" vertical="center" shrinkToFit="1"/>
    </xf>
    <xf numFmtId="180" fontId="6" fillId="2" borderId="56" xfId="2" applyNumberFormat="1" applyFont="1" applyFill="1" applyBorder="1" applyAlignment="1" applyProtection="1">
      <alignment horizontal="center" vertical="center" shrinkToFit="1"/>
    </xf>
    <xf numFmtId="180" fontId="6" fillId="2" borderId="60" xfId="2" applyNumberFormat="1" applyFont="1" applyFill="1" applyBorder="1" applyAlignment="1" applyProtection="1">
      <alignment horizontal="center" vertical="center" shrinkToFit="1"/>
    </xf>
    <xf numFmtId="180" fontId="6" fillId="2" borderId="61" xfId="2" applyNumberFormat="1" applyFont="1" applyFill="1" applyBorder="1" applyAlignment="1" applyProtection="1">
      <alignment horizontal="center" vertical="center" shrinkToFit="1"/>
    </xf>
    <xf numFmtId="180" fontId="6" fillId="2" borderId="62" xfId="2" applyNumberFormat="1" applyFont="1" applyFill="1" applyBorder="1" applyAlignment="1" applyProtection="1">
      <alignment horizontal="left" vertical="center" shrinkToFit="1"/>
    </xf>
    <xf numFmtId="180" fontId="6" fillId="2" borderId="61" xfId="2" applyNumberFormat="1" applyFont="1" applyFill="1" applyBorder="1" applyAlignment="1" applyProtection="1">
      <alignment horizontal="left" vertical="center" shrinkToFit="1"/>
    </xf>
    <xf numFmtId="180" fontId="6" fillId="2" borderId="64" xfId="2" applyNumberFormat="1" applyFont="1" applyFill="1" applyBorder="1" applyAlignment="1" applyProtection="1">
      <alignment horizontal="left" vertical="center" shrinkToFit="1"/>
    </xf>
    <xf numFmtId="178" fontId="5" fillId="4" borderId="61" xfId="4" applyNumberFormat="1" applyFont="1" applyFill="1" applyBorder="1" applyAlignment="1">
      <alignment horizontal="right" vertical="center" shrinkToFit="1"/>
    </xf>
    <xf numFmtId="180" fontId="6" fillId="2" borderId="73" xfId="2" applyNumberFormat="1" applyFont="1" applyFill="1" applyBorder="1" applyAlignment="1">
      <alignment horizontal="center" vertical="center"/>
    </xf>
    <xf numFmtId="180" fontId="6" fillId="2" borderId="8" xfId="2" applyNumberFormat="1" applyFont="1" applyFill="1" applyBorder="1" applyAlignment="1">
      <alignment horizontal="center" vertical="center"/>
    </xf>
    <xf numFmtId="0" fontId="6" fillId="2" borderId="8" xfId="2" applyFont="1" applyFill="1" applyBorder="1" applyAlignment="1">
      <alignment horizontal="center" vertical="center"/>
    </xf>
    <xf numFmtId="178" fontId="5" fillId="8" borderId="10" xfId="4" applyNumberFormat="1" applyFont="1" applyFill="1" applyBorder="1" applyAlignment="1" applyProtection="1">
      <alignment horizontal="right" vertical="center" shrinkToFit="1"/>
      <protection locked="0"/>
    </xf>
    <xf numFmtId="180" fontId="6" fillId="2" borderId="60" xfId="2" applyNumberFormat="1" applyFont="1" applyFill="1" applyBorder="1" applyAlignment="1">
      <alignment horizontal="center" vertical="center" shrinkToFit="1"/>
    </xf>
    <xf numFmtId="180" fontId="6" fillId="2" borderId="61" xfId="2" applyNumberFormat="1" applyFont="1" applyFill="1" applyBorder="1" applyAlignment="1">
      <alignment horizontal="center" vertical="center" shrinkToFit="1"/>
    </xf>
    <xf numFmtId="180" fontId="5" fillId="8" borderId="62" xfId="2" applyNumberFormat="1" applyFill="1" applyBorder="1" applyAlignment="1" applyProtection="1">
      <alignment horizontal="center" vertical="center"/>
      <protection locked="0"/>
    </xf>
    <xf numFmtId="180" fontId="5" fillId="8" borderId="63" xfId="2" applyNumberFormat="1" applyFill="1" applyBorder="1" applyAlignment="1" applyProtection="1">
      <alignment horizontal="center" vertical="center"/>
      <protection locked="0"/>
    </xf>
    <xf numFmtId="0" fontId="26" fillId="2" borderId="95" xfId="3" applyFont="1" applyFill="1" applyBorder="1" applyAlignment="1">
      <alignment horizontal="center" vertical="center" wrapText="1"/>
    </xf>
    <xf numFmtId="0" fontId="26" fillId="2" borderId="25" xfId="3" applyFont="1" applyFill="1" applyBorder="1" applyAlignment="1">
      <alignment horizontal="center" vertical="center" wrapText="1"/>
    </xf>
    <xf numFmtId="0" fontId="26" fillId="2" borderId="98" xfId="3" applyFont="1" applyFill="1" applyBorder="1" applyAlignment="1">
      <alignment horizontal="center" vertical="center" wrapText="1"/>
    </xf>
    <xf numFmtId="0" fontId="26" fillId="2" borderId="99" xfId="3" applyFont="1" applyFill="1" applyBorder="1" applyAlignment="1">
      <alignment horizontal="center" vertical="center" wrapText="1"/>
    </xf>
    <xf numFmtId="0" fontId="26" fillId="2" borderId="35" xfId="3" applyFont="1" applyFill="1" applyBorder="1" applyAlignment="1">
      <alignment horizontal="center" vertical="center" wrapText="1"/>
    </xf>
    <xf numFmtId="0" fontId="26" fillId="2" borderId="100" xfId="3" applyFont="1" applyFill="1" applyBorder="1" applyAlignment="1">
      <alignment horizontal="center" vertical="center" wrapText="1"/>
    </xf>
    <xf numFmtId="0" fontId="26" fillId="2" borderId="68"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70" xfId="3" applyFont="1" applyFill="1" applyBorder="1" applyAlignment="1">
      <alignment horizontal="center" vertical="center" wrapText="1"/>
    </xf>
    <xf numFmtId="38" fontId="5" fillId="4" borderId="73" xfId="4" applyFont="1" applyFill="1" applyBorder="1" applyAlignment="1" applyProtection="1">
      <alignment horizontal="center" vertical="center" shrinkToFit="1"/>
    </xf>
    <xf numFmtId="38" fontId="5" fillId="4" borderId="8" xfId="4" applyFont="1" applyFill="1" applyBorder="1" applyAlignment="1" applyProtection="1">
      <alignment horizontal="center" vertical="center" shrinkToFit="1"/>
    </xf>
    <xf numFmtId="38" fontId="5" fillId="4" borderId="74" xfId="4" applyFont="1" applyFill="1" applyBorder="1" applyAlignment="1" applyProtection="1">
      <alignment horizontal="center" vertical="center" shrinkToFit="1"/>
    </xf>
    <xf numFmtId="178" fontId="5" fillId="2" borderId="39" xfId="4" applyNumberFormat="1" applyFont="1" applyFill="1" applyBorder="1" applyAlignment="1" applyProtection="1">
      <alignment horizontal="right" vertical="center" shrinkToFit="1"/>
    </xf>
    <xf numFmtId="178" fontId="5" fillId="2" borderId="50" xfId="4" applyNumberFormat="1" applyFont="1" applyFill="1" applyBorder="1" applyAlignment="1" applyProtection="1">
      <alignment horizontal="right" vertical="center" shrinkToFit="1"/>
    </xf>
    <xf numFmtId="178" fontId="5" fillId="4" borderId="20" xfId="4" applyNumberFormat="1" applyFont="1" applyFill="1" applyBorder="1" applyAlignment="1" applyProtection="1">
      <alignment horizontal="right" vertical="center" shrinkToFit="1"/>
    </xf>
    <xf numFmtId="178" fontId="5" fillId="4" borderId="45" xfId="4" applyNumberFormat="1" applyFont="1" applyFill="1" applyBorder="1" applyAlignment="1">
      <alignment horizontal="right" vertical="center" shrinkToFit="1"/>
    </xf>
    <xf numFmtId="178" fontId="5" fillId="2" borderId="78" xfId="4" applyNumberFormat="1" applyFont="1" applyFill="1" applyBorder="1" applyAlignment="1">
      <alignment horizontal="center" vertical="center" shrinkToFit="1"/>
    </xf>
    <xf numFmtId="178" fontId="5" fillId="2" borderId="79" xfId="4" applyNumberFormat="1" applyFont="1" applyFill="1" applyBorder="1" applyAlignment="1">
      <alignment horizontal="center" vertical="center" shrinkToFit="1"/>
    </xf>
    <xf numFmtId="178" fontId="5" fillId="2" borderId="81" xfId="4" applyNumberFormat="1" applyFont="1" applyFill="1" applyBorder="1" applyAlignment="1">
      <alignment horizontal="center" vertical="center" shrinkToFit="1"/>
    </xf>
    <xf numFmtId="180" fontId="6" fillId="2" borderId="20" xfId="2" applyNumberFormat="1" applyFont="1" applyFill="1" applyBorder="1" applyAlignment="1" applyProtection="1">
      <alignment horizontal="center" vertical="center" shrinkToFit="1"/>
    </xf>
    <xf numFmtId="180" fontId="6" fillId="2" borderId="23" xfId="2" applyNumberFormat="1" applyFont="1" applyFill="1" applyBorder="1" applyAlignment="1" applyProtection="1">
      <alignment horizontal="center" vertical="center" shrinkToFit="1"/>
    </xf>
    <xf numFmtId="0" fontId="30" fillId="2" borderId="80" xfId="3" applyFont="1" applyFill="1" applyBorder="1" applyAlignment="1">
      <alignment horizontal="center" vertical="center" shrinkToFit="1"/>
    </xf>
    <xf numFmtId="0" fontId="30" fillId="2" borderId="79" xfId="3" applyFont="1" applyFill="1" applyBorder="1" applyAlignment="1">
      <alignment horizontal="center" vertical="center" shrinkToFit="1"/>
    </xf>
    <xf numFmtId="0" fontId="30" fillId="2" borderId="81" xfId="3" applyFont="1" applyFill="1" applyBorder="1" applyAlignment="1">
      <alignment horizontal="center" vertical="center" shrinkToFit="1"/>
    </xf>
    <xf numFmtId="0" fontId="26" fillId="2" borderId="80" xfId="3" applyFont="1" applyFill="1" applyBorder="1" applyAlignment="1">
      <alignment horizontal="center" vertical="center" shrinkToFit="1"/>
    </xf>
    <xf numFmtId="0" fontId="26" fillId="2" borderId="79" xfId="3" applyFont="1" applyFill="1" applyBorder="1" applyAlignment="1">
      <alignment horizontal="center" vertical="center" shrinkToFit="1"/>
    </xf>
    <xf numFmtId="0" fontId="26" fillId="2" borderId="94" xfId="3" applyFont="1" applyFill="1" applyBorder="1" applyAlignment="1">
      <alignment horizontal="center" vertical="center" shrinkToFit="1"/>
    </xf>
    <xf numFmtId="0" fontId="30" fillId="2" borderId="37"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36" xfId="3" applyFont="1" applyFill="1" applyBorder="1" applyAlignment="1">
      <alignment horizontal="center" vertical="center" shrinkToFit="1"/>
    </xf>
    <xf numFmtId="0" fontId="26" fillId="2" borderId="2" xfId="3" applyFont="1" applyFill="1" applyBorder="1" applyAlignment="1">
      <alignment horizontal="center" vertical="center" shrinkToFit="1"/>
    </xf>
    <xf numFmtId="0" fontId="26" fillId="2" borderId="35" xfId="3" applyFont="1" applyFill="1" applyBorder="1" applyAlignment="1">
      <alignment horizontal="center" vertical="center" shrinkToFit="1"/>
    </xf>
    <xf numFmtId="0" fontId="6" fillId="2" borderId="0" xfId="2" applyFont="1" applyFill="1" applyBorder="1" applyAlignment="1">
      <alignment horizontal="left" vertical="center"/>
    </xf>
    <xf numFmtId="0" fontId="45" fillId="2" borderId="67" xfId="2" applyFont="1" applyFill="1" applyBorder="1" applyAlignment="1">
      <alignment horizontal="left" vertical="center" shrinkToFit="1"/>
    </xf>
    <xf numFmtId="0" fontId="19" fillId="8" borderId="87" xfId="2" applyFont="1" applyFill="1" applyBorder="1" applyAlignment="1" applyProtection="1">
      <alignment horizontal="left" vertical="top" wrapText="1"/>
      <protection locked="0"/>
    </xf>
    <xf numFmtId="0" fontId="19" fillId="8" borderId="39" xfId="2" applyFont="1" applyFill="1" applyBorder="1" applyAlignment="1" applyProtection="1">
      <alignment horizontal="left" vertical="top" wrapText="1"/>
      <protection locked="0"/>
    </xf>
    <xf numFmtId="0" fontId="19" fillId="8" borderId="48" xfId="2" applyFont="1" applyFill="1" applyBorder="1" applyAlignment="1" applyProtection="1">
      <alignment horizontal="left" vertical="top" wrapText="1"/>
      <protection locked="0"/>
    </xf>
    <xf numFmtId="0" fontId="19" fillId="8" borderId="88" xfId="2" applyFont="1" applyFill="1" applyBorder="1" applyAlignment="1" applyProtection="1">
      <alignment horizontal="left" vertical="top" wrapText="1"/>
      <protection locked="0"/>
    </xf>
    <xf numFmtId="0" fontId="19" fillId="8" borderId="67" xfId="2" applyFont="1" applyFill="1" applyBorder="1" applyAlignment="1" applyProtection="1">
      <alignment horizontal="left" vertical="top" wrapText="1"/>
      <protection locked="0"/>
    </xf>
    <xf numFmtId="0" fontId="19" fillId="8" borderId="89" xfId="2" applyFont="1" applyFill="1" applyBorder="1" applyAlignment="1" applyProtection="1">
      <alignment horizontal="left" vertical="top" wrapText="1"/>
      <protection locked="0"/>
    </xf>
    <xf numFmtId="180" fontId="6" fillId="2" borderId="19"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left" vertical="center" shrinkToFit="1"/>
    </xf>
    <xf numFmtId="178" fontId="5" fillId="8" borderId="61" xfId="4" applyNumberFormat="1" applyFont="1" applyFill="1" applyBorder="1" applyAlignment="1" applyProtection="1">
      <alignment horizontal="right" vertical="center" shrinkToFit="1"/>
      <protection locked="0"/>
    </xf>
    <xf numFmtId="0" fontId="6" fillId="8" borderId="0" xfId="3" applyFont="1" applyFill="1" applyBorder="1" applyAlignment="1" applyProtection="1">
      <alignment horizontal="center" vertical="center" shrinkToFit="1"/>
      <protection locked="0"/>
    </xf>
    <xf numFmtId="0" fontId="45" fillId="2" borderId="0" xfId="2" applyFont="1" applyFill="1" applyBorder="1" applyAlignment="1">
      <alignment horizontal="left" vertical="center"/>
    </xf>
    <xf numFmtId="0" fontId="30" fillId="2" borderId="3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0" fontId="30" fillId="2" borderId="80" xfId="3" applyFont="1" applyFill="1" applyBorder="1" applyAlignment="1">
      <alignment horizontal="center" vertical="center" wrapText="1"/>
    </xf>
    <xf numFmtId="0" fontId="30" fillId="2" borderId="79" xfId="3" applyFont="1" applyFill="1" applyBorder="1" applyAlignment="1">
      <alignment horizontal="center" vertical="center" wrapText="1"/>
    </xf>
    <xf numFmtId="0" fontId="30" fillId="2" borderId="94" xfId="3" applyFont="1" applyFill="1" applyBorder="1" applyAlignment="1">
      <alignment horizontal="center" vertical="center" wrapText="1"/>
    </xf>
    <xf numFmtId="0" fontId="34" fillId="2" borderId="9" xfId="3" applyFont="1" applyFill="1" applyBorder="1" applyAlignment="1">
      <alignment horizontal="center" vertical="center" shrinkToFit="1"/>
    </xf>
    <xf numFmtId="0" fontId="34" fillId="2" borderId="10" xfId="3" applyFont="1" applyFill="1" applyBorder="1" applyAlignment="1">
      <alignment horizontal="center" vertical="center" shrinkToFit="1"/>
    </xf>
    <xf numFmtId="0" fontId="34" fillId="2" borderId="12" xfId="3" applyFont="1" applyFill="1" applyBorder="1" applyAlignment="1">
      <alignment horizontal="center" vertical="center" shrinkToFit="1"/>
    </xf>
    <xf numFmtId="0" fontId="31" fillId="2" borderId="79" xfId="3" applyFont="1" applyBorder="1" applyAlignment="1">
      <alignment horizontal="left"/>
    </xf>
    <xf numFmtId="0" fontId="26" fillId="2" borderId="55" xfId="3" applyFont="1" applyFill="1" applyBorder="1" applyAlignment="1">
      <alignment horizontal="center" vertical="center"/>
    </xf>
    <xf numFmtId="0" fontId="26" fillId="2" borderId="56" xfId="3" applyFont="1" applyFill="1" applyBorder="1" applyAlignment="1">
      <alignment horizontal="center" vertical="center"/>
    </xf>
    <xf numFmtId="0" fontId="26" fillId="2" borderId="59" xfId="3" applyFont="1" applyFill="1" applyBorder="1" applyAlignment="1">
      <alignment horizontal="center" vertical="center" shrinkToFit="1"/>
    </xf>
    <xf numFmtId="0" fontId="26" fillId="2" borderId="45" xfId="3" applyFont="1" applyFill="1" applyBorder="1" applyAlignment="1">
      <alignment horizontal="center" vertical="center" shrinkToFit="1"/>
    </xf>
    <xf numFmtId="0" fontId="26" fillId="2" borderId="52" xfId="3" applyFont="1" applyFill="1" applyBorder="1" applyAlignment="1">
      <alignment horizontal="center" vertical="center" shrinkToFit="1"/>
    </xf>
    <xf numFmtId="0" fontId="30" fillId="2" borderId="59" xfId="3" applyFont="1" applyFill="1" applyBorder="1" applyAlignment="1">
      <alignment horizontal="center" vertical="center"/>
    </xf>
    <xf numFmtId="0" fontId="30" fillId="2" borderId="45" xfId="3" applyFont="1" applyFill="1" applyBorder="1" applyAlignment="1">
      <alignment horizontal="center" vertical="center"/>
    </xf>
    <xf numFmtId="0" fontId="30" fillId="2" borderId="52" xfId="3" applyFont="1" applyFill="1" applyBorder="1" applyAlignment="1">
      <alignment horizontal="center" vertical="center"/>
    </xf>
    <xf numFmtId="0" fontId="30" fillId="2" borderId="59" xfId="3" applyFont="1" applyFill="1" applyBorder="1" applyAlignment="1">
      <alignment horizontal="center" vertical="center" wrapText="1"/>
    </xf>
    <xf numFmtId="0" fontId="30" fillId="2" borderId="45" xfId="3" applyFont="1" applyFill="1" applyBorder="1" applyAlignment="1">
      <alignment horizontal="center" vertical="center" wrapText="1"/>
    </xf>
    <xf numFmtId="0" fontId="30" fillId="2" borderId="46" xfId="3" applyFont="1" applyFill="1" applyBorder="1" applyAlignment="1">
      <alignment horizontal="center" vertical="center" wrapText="1"/>
    </xf>
    <xf numFmtId="0" fontId="30" fillId="2" borderId="14"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90" xfId="3" applyFont="1" applyFill="1" applyBorder="1" applyAlignment="1">
      <alignment horizontal="center" vertical="center" wrapText="1"/>
    </xf>
    <xf numFmtId="0" fontId="30" fillId="2" borderId="3" xfId="2" applyFont="1" applyFill="1" applyBorder="1" applyAlignment="1">
      <alignment horizontal="center" vertical="center" wrapText="1"/>
    </xf>
    <xf numFmtId="0" fontId="30" fillId="2" borderId="3" xfId="2" applyFont="1" applyFill="1" applyBorder="1" applyAlignment="1">
      <alignment horizontal="center" vertical="center"/>
    </xf>
    <xf numFmtId="0" fontId="26" fillId="2" borderId="3" xfId="2" applyFont="1" applyFill="1" applyBorder="1" applyAlignment="1">
      <alignment vertical="center"/>
    </xf>
    <xf numFmtId="176" fontId="14" fillId="8" borderId="3" xfId="2" applyNumberFormat="1" applyFont="1" applyFill="1" applyBorder="1" applyAlignment="1" applyProtection="1">
      <alignment horizontal="center" vertical="center" shrinkToFit="1"/>
      <protection locked="0"/>
    </xf>
    <xf numFmtId="176" fontId="14" fillId="8" borderId="121" xfId="2" applyNumberFormat="1" applyFont="1" applyFill="1" applyBorder="1" applyAlignment="1" applyProtection="1">
      <alignment horizontal="center" vertical="center" shrinkToFit="1"/>
      <protection locked="0"/>
    </xf>
    <xf numFmtId="0" fontId="26" fillId="2" borderId="123" xfId="2" applyFont="1" applyBorder="1" applyAlignment="1">
      <alignment horizontal="center" vertical="center"/>
    </xf>
    <xf numFmtId="0" fontId="26" fillId="2" borderId="121" xfId="2" applyFont="1" applyBorder="1" applyAlignment="1">
      <alignment horizontal="center" vertical="center"/>
    </xf>
    <xf numFmtId="176" fontId="14" fillId="8" borderId="123" xfId="2" applyNumberFormat="1" applyFont="1" applyFill="1" applyBorder="1" applyAlignment="1" applyProtection="1">
      <alignment horizontal="center" vertical="center" shrinkToFit="1"/>
      <protection locked="0"/>
    </xf>
    <xf numFmtId="0" fontId="26" fillId="2" borderId="3" xfId="2" applyFont="1" applyFill="1" applyBorder="1" applyAlignment="1">
      <alignment horizontal="center" vertical="center" shrinkToFit="1"/>
    </xf>
    <xf numFmtId="0" fontId="5" fillId="4" borderId="3" xfId="2" applyFont="1" applyFill="1" applyBorder="1" applyAlignment="1" applyProtection="1">
      <alignment horizontal="center" vertical="center" shrinkToFit="1"/>
    </xf>
    <xf numFmtId="0" fontId="30" fillId="2" borderId="47" xfId="3" applyFont="1" applyFill="1" applyBorder="1" applyAlignment="1">
      <alignment horizontal="center" vertical="center" wrapText="1" shrinkToFit="1"/>
    </xf>
    <xf numFmtId="0" fontId="30" fillId="2" borderId="39" xfId="3" applyFont="1" applyFill="1" applyBorder="1" applyAlignment="1">
      <alignment horizontal="center" vertical="center" wrapText="1" shrinkToFit="1"/>
    </xf>
    <xf numFmtId="0" fontId="30" fillId="2" borderId="48" xfId="3" applyFont="1" applyFill="1" applyBorder="1" applyAlignment="1">
      <alignment horizontal="center" vertical="center" wrapText="1" shrinkToFit="1"/>
    </xf>
    <xf numFmtId="0" fontId="30" fillId="2" borderId="91" xfId="3" applyFont="1" applyFill="1" applyBorder="1" applyAlignment="1">
      <alignment horizontal="center" vertical="center" wrapText="1" shrinkToFit="1"/>
    </xf>
    <xf numFmtId="0" fontId="30" fillId="2" borderId="0" xfId="3" applyFont="1" applyFill="1" applyBorder="1" applyAlignment="1">
      <alignment horizontal="center" vertical="center" wrapText="1" shrinkToFit="1"/>
    </xf>
    <xf numFmtId="0" fontId="30" fillId="2" borderId="92" xfId="3" applyFont="1" applyFill="1" applyBorder="1" applyAlignment="1">
      <alignment horizontal="center" vertical="center" wrapText="1" shrinkToFit="1"/>
    </xf>
    <xf numFmtId="0" fontId="26" fillId="2" borderId="77" xfId="3" applyFont="1" applyFill="1" applyBorder="1" applyAlignment="1">
      <alignment horizontal="center" vertical="center"/>
    </xf>
    <xf numFmtId="0" fontId="26" fillId="2" borderId="17" xfId="3" applyFont="1" applyFill="1" applyBorder="1" applyAlignment="1">
      <alignment horizontal="center" vertical="center"/>
    </xf>
    <xf numFmtId="0" fontId="26" fillId="2" borderId="69" xfId="3" applyFont="1" applyFill="1" applyBorder="1" applyAlignment="1">
      <alignment horizontal="center" vertical="center"/>
    </xf>
    <xf numFmtId="0" fontId="26" fillId="2" borderId="44" xfId="3" applyFont="1" applyFill="1" applyBorder="1" applyAlignment="1">
      <alignment horizontal="center" vertical="center"/>
    </xf>
    <xf numFmtId="0" fontId="26" fillId="2" borderId="45" xfId="3" applyFont="1" applyFill="1" applyBorder="1" applyAlignment="1">
      <alignment horizontal="center" vertical="center"/>
    </xf>
    <xf numFmtId="0" fontId="26" fillId="2" borderId="46" xfId="3" applyFont="1" applyFill="1" applyBorder="1" applyAlignment="1">
      <alignment horizontal="center" vertical="center"/>
    </xf>
    <xf numFmtId="0" fontId="26" fillId="2" borderId="91"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90" xfId="3" applyFont="1" applyFill="1" applyBorder="1" applyAlignment="1">
      <alignment horizontal="center" vertical="center"/>
    </xf>
    <xf numFmtId="0" fontId="26" fillId="2" borderId="78" xfId="3" applyFont="1" applyFill="1" applyBorder="1" applyAlignment="1">
      <alignment horizontal="center" vertical="center"/>
    </xf>
    <xf numFmtId="0" fontId="26" fillId="2" borderId="79" xfId="3" applyFont="1" applyFill="1" applyBorder="1" applyAlignment="1">
      <alignment horizontal="center" vertical="center"/>
    </xf>
    <xf numFmtId="0" fontId="26" fillId="2" borderId="81" xfId="3" applyFont="1" applyFill="1" applyBorder="1" applyAlignment="1">
      <alignment horizontal="center" vertical="center"/>
    </xf>
    <xf numFmtId="0" fontId="26" fillId="2" borderId="95"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98" xfId="3" applyFont="1" applyFill="1" applyBorder="1" applyAlignment="1">
      <alignment horizontal="center" vertical="center"/>
    </xf>
    <xf numFmtId="0" fontId="26" fillId="2" borderId="99"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100" xfId="3" applyFont="1" applyFill="1" applyBorder="1" applyAlignment="1">
      <alignment horizontal="center" vertical="center"/>
    </xf>
    <xf numFmtId="38" fontId="5" fillId="4" borderId="111" xfId="4" applyFont="1" applyFill="1" applyBorder="1" applyAlignment="1" applyProtection="1">
      <alignment horizontal="center" vertical="center" shrinkToFit="1"/>
    </xf>
    <xf numFmtId="38" fontId="5" fillId="4" borderId="5" xfId="4" applyFont="1" applyFill="1" applyBorder="1" applyAlignment="1" applyProtection="1">
      <alignment horizontal="center" vertical="center" shrinkToFit="1"/>
    </xf>
    <xf numFmtId="38" fontId="5" fillId="4" borderId="112" xfId="4" applyFont="1" applyFill="1" applyBorder="1" applyAlignment="1" applyProtection="1">
      <alignment horizontal="center" vertical="center" shrinkToFit="1"/>
    </xf>
    <xf numFmtId="0" fontId="26" fillId="2" borderId="68"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70" xfId="3" applyFont="1" applyFill="1" applyBorder="1" applyAlignment="1">
      <alignment horizontal="center" vertical="center"/>
    </xf>
    <xf numFmtId="0" fontId="26" fillId="2" borderId="77" xfId="3" applyFont="1" applyFill="1" applyBorder="1" applyAlignment="1">
      <alignment horizontal="center" vertical="center" wrapText="1"/>
    </xf>
    <xf numFmtId="0" fontId="26" fillId="2" borderId="17" xfId="3" applyFont="1" applyFill="1" applyBorder="1" applyAlignment="1">
      <alignment horizontal="center" vertical="center" wrapText="1"/>
    </xf>
    <xf numFmtId="0" fontId="26" fillId="2" borderId="69" xfId="3" applyFont="1" applyFill="1" applyBorder="1" applyAlignment="1">
      <alignment horizontal="center" vertical="center" wrapText="1"/>
    </xf>
    <xf numFmtId="38" fontId="5" fillId="4" borderId="83" xfId="4" applyFont="1" applyFill="1" applyBorder="1" applyAlignment="1" applyProtection="1">
      <alignment horizontal="center" vertical="center" shrinkToFit="1"/>
    </xf>
    <xf numFmtId="38" fontId="5" fillId="4" borderId="50" xfId="4" applyFont="1" applyFill="1" applyBorder="1" applyAlignment="1" applyProtection="1">
      <alignment horizontal="center" vertical="center" shrinkToFit="1"/>
    </xf>
    <xf numFmtId="38" fontId="5" fillId="4" borderId="51" xfId="4" applyFont="1" applyFill="1" applyBorder="1" applyAlignment="1" applyProtection="1">
      <alignment horizontal="center" vertical="center" shrinkToFit="1"/>
    </xf>
    <xf numFmtId="38" fontId="5" fillId="4" borderId="60" xfId="4" applyFont="1" applyFill="1" applyBorder="1" applyAlignment="1" applyProtection="1">
      <alignment horizontal="center" vertical="center" shrinkToFit="1"/>
    </xf>
    <xf numFmtId="38" fontId="5" fillId="4" borderId="61" xfId="4" applyFont="1" applyFill="1" applyBorder="1" applyAlignment="1" applyProtection="1">
      <alignment horizontal="center" vertical="center" shrinkToFit="1"/>
    </xf>
    <xf numFmtId="38" fontId="5" fillId="4" borderId="64" xfId="4" applyFont="1" applyFill="1" applyBorder="1" applyAlignment="1" applyProtection="1">
      <alignment horizontal="center" vertical="center" shrinkToFit="1"/>
    </xf>
    <xf numFmtId="38" fontId="5" fillId="4" borderId="55" xfId="4" applyFont="1" applyFill="1" applyBorder="1" applyAlignment="1" applyProtection="1">
      <alignment horizontal="center" vertical="center" shrinkToFit="1"/>
    </xf>
    <xf numFmtId="38" fontId="5" fillId="4" borderId="56" xfId="4" applyFont="1" applyFill="1" applyBorder="1" applyAlignment="1" applyProtection="1">
      <alignment horizontal="center" vertical="center" shrinkToFit="1"/>
    </xf>
    <xf numFmtId="38" fontId="5" fillId="4" borderId="71" xfId="4" applyFont="1" applyFill="1" applyBorder="1" applyAlignment="1" applyProtection="1">
      <alignment horizontal="center" vertical="center" shrinkToFit="1"/>
    </xf>
    <xf numFmtId="0" fontId="6" fillId="2" borderId="117" xfId="2" applyNumberFormat="1" applyFont="1" applyFill="1" applyBorder="1" applyAlignment="1">
      <alignment horizontal="center" vertical="center"/>
    </xf>
    <xf numFmtId="0" fontId="6" fillId="2" borderId="107" xfId="2" applyNumberFormat="1" applyFont="1" applyFill="1" applyBorder="1" applyAlignment="1">
      <alignment horizontal="center" vertical="center"/>
    </xf>
    <xf numFmtId="0" fontId="6" fillId="2" borderId="109" xfId="2" applyNumberFormat="1" applyFont="1" applyFill="1" applyBorder="1" applyAlignment="1">
      <alignment horizontal="center" vertical="center"/>
    </xf>
    <xf numFmtId="180" fontId="5" fillId="2" borderId="57" xfId="2" applyNumberFormat="1" applyFont="1" applyFill="1" applyBorder="1" applyAlignment="1" applyProtection="1">
      <alignment horizontal="center" vertical="center"/>
    </xf>
    <xf numFmtId="180" fontId="5" fillId="2" borderId="58" xfId="2" applyNumberFormat="1" applyFont="1" applyFill="1" applyBorder="1" applyAlignment="1" applyProtection="1">
      <alignment horizontal="center" vertical="center"/>
    </xf>
    <xf numFmtId="180" fontId="6" fillId="2" borderId="53"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center" vertical="center"/>
    </xf>
    <xf numFmtId="180" fontId="6" fillId="2" borderId="23" xfId="2" applyNumberFormat="1" applyFont="1" applyFill="1" applyBorder="1" applyAlignment="1" applyProtection="1">
      <alignment horizontal="center" vertical="center"/>
    </xf>
    <xf numFmtId="0" fontId="6" fillId="2" borderId="19" xfId="2" applyNumberFormat="1" applyFont="1" applyFill="1" applyBorder="1" applyAlignment="1" applyProtection="1">
      <alignment horizontal="center" vertical="center" shrinkToFit="1"/>
    </xf>
    <xf numFmtId="0" fontId="6" fillId="2" borderId="20" xfId="2" applyNumberFormat="1" applyFont="1" applyFill="1" applyBorder="1" applyAlignment="1" applyProtection="1">
      <alignment horizontal="center" vertical="center" shrinkToFit="1"/>
    </xf>
    <xf numFmtId="0" fontId="6" fillId="2" borderId="23" xfId="2" applyNumberFormat="1" applyFont="1" applyFill="1" applyBorder="1" applyAlignment="1" applyProtection="1">
      <alignment horizontal="center" vertical="center" shrinkToFit="1"/>
    </xf>
    <xf numFmtId="178" fontId="5" fillId="8" borderId="9" xfId="3" applyNumberFormat="1" applyFont="1" applyFill="1" applyBorder="1" applyAlignment="1" applyProtection="1">
      <alignment horizontal="right" vertical="center" shrinkToFit="1"/>
      <protection locked="0"/>
    </xf>
    <xf numFmtId="178" fontId="5" fillId="8" borderId="10" xfId="3" applyNumberFormat="1" applyFont="1" applyFill="1" applyBorder="1" applyAlignment="1" applyProtection="1">
      <alignment horizontal="right" vertical="center" shrinkToFit="1"/>
      <protection locked="0"/>
    </xf>
    <xf numFmtId="178" fontId="5" fillId="8" borderId="12" xfId="3" applyNumberFormat="1" applyFont="1" applyFill="1" applyBorder="1" applyAlignment="1" applyProtection="1">
      <alignment horizontal="right" vertical="center" shrinkToFit="1"/>
      <protection locked="0"/>
    </xf>
    <xf numFmtId="178" fontId="5" fillId="4" borderId="9" xfId="3" applyNumberFormat="1" applyFont="1" applyFill="1" applyBorder="1" applyAlignment="1">
      <alignment horizontal="right" vertical="center" shrinkToFit="1"/>
    </xf>
    <xf numFmtId="178" fontId="5" fillId="4" borderId="10" xfId="3" applyNumberFormat="1" applyFont="1" applyFill="1" applyBorder="1" applyAlignment="1">
      <alignment horizontal="right" vertical="center" shrinkToFit="1"/>
    </xf>
    <xf numFmtId="178" fontId="5" fillId="4" borderId="12" xfId="3" applyNumberFormat="1" applyFont="1" applyFill="1" applyBorder="1" applyAlignment="1">
      <alignment horizontal="right" vertical="center" shrinkToFit="1"/>
    </xf>
    <xf numFmtId="0" fontId="26" fillId="2" borderId="24" xfId="3" applyFont="1" applyFill="1" applyBorder="1" applyAlignment="1">
      <alignment horizontal="center" vertical="center" shrinkToFit="1"/>
    </xf>
    <xf numFmtId="0" fontId="26" fillId="2" borderId="25" xfId="3" applyFont="1" applyFill="1" applyBorder="1" applyAlignment="1">
      <alignment horizontal="center" vertical="center" shrinkToFit="1"/>
    </xf>
    <xf numFmtId="178" fontId="5" fillId="4" borderId="25" xfId="3" applyNumberFormat="1" applyFont="1" applyFill="1" applyBorder="1" applyAlignment="1">
      <alignment horizontal="center" vertical="center" shrinkToFit="1"/>
    </xf>
    <xf numFmtId="178" fontId="5" fillId="4" borderId="26" xfId="3" applyNumberFormat="1" applyFont="1" applyFill="1" applyBorder="1" applyAlignment="1">
      <alignment horizontal="center" vertical="center" shrinkToFit="1"/>
    </xf>
    <xf numFmtId="178" fontId="5" fillId="4" borderId="9" xfId="3" applyNumberFormat="1" applyFont="1" applyFill="1" applyBorder="1" applyAlignment="1">
      <alignment horizontal="center" vertical="center" shrinkToFit="1"/>
    </xf>
    <xf numFmtId="178" fontId="5" fillId="4" borderId="10" xfId="3" applyNumberFormat="1" applyFont="1" applyFill="1" applyBorder="1" applyAlignment="1">
      <alignment horizontal="center" vertical="center" shrinkToFit="1"/>
    </xf>
    <xf numFmtId="178" fontId="5" fillId="4" borderId="76" xfId="3" applyNumberFormat="1" applyFont="1" applyFill="1" applyBorder="1" applyAlignment="1">
      <alignment horizontal="center" vertical="center" shrinkToFit="1"/>
    </xf>
    <xf numFmtId="0" fontId="33" fillId="2" borderId="87" xfId="3" applyFont="1" applyFill="1" applyBorder="1" applyAlignment="1">
      <alignment horizontal="left" vertical="center" wrapText="1" shrinkToFit="1"/>
    </xf>
    <xf numFmtId="0" fontId="33" fillId="2" borderId="39" xfId="3" applyFont="1" applyFill="1" applyBorder="1" applyAlignment="1">
      <alignment horizontal="left" vertical="center" wrapText="1" shrinkToFit="1"/>
    </xf>
    <xf numFmtId="0" fontId="33" fillId="2" borderId="93" xfId="3" applyFont="1" applyFill="1" applyBorder="1" applyAlignment="1">
      <alignment horizontal="left" vertical="center" wrapText="1" shrinkToFit="1"/>
    </xf>
    <xf numFmtId="0" fontId="33" fillId="2" borderId="0" xfId="3" applyFont="1" applyFill="1" applyBorder="1" applyAlignment="1">
      <alignment horizontal="left" vertical="center" wrapText="1" shrinkToFit="1"/>
    </xf>
    <xf numFmtId="0" fontId="26" fillId="2" borderId="37"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36" xfId="3" applyFont="1" applyFill="1" applyBorder="1" applyAlignment="1">
      <alignment horizontal="center" vertical="center" shrinkToFit="1"/>
    </xf>
    <xf numFmtId="0" fontId="26" fillId="2" borderId="43" xfId="3" applyFont="1" applyFill="1" applyBorder="1" applyAlignment="1">
      <alignment horizontal="left" vertical="center" shrinkToFit="1"/>
    </xf>
    <xf numFmtId="0" fontId="26" fillId="2" borderId="35" xfId="3" applyFont="1" applyFill="1" applyBorder="1" applyAlignment="1">
      <alignment horizontal="left" vertical="center" shrinkToFit="1"/>
    </xf>
    <xf numFmtId="0" fontId="26" fillId="2" borderId="13" xfId="3" applyFont="1" applyFill="1" applyBorder="1" applyAlignment="1">
      <alignment horizontal="left" vertical="center" shrinkToFit="1"/>
    </xf>
    <xf numFmtId="180" fontId="5" fillId="8" borderId="57" xfId="2" applyNumberFormat="1" applyFill="1" applyBorder="1" applyAlignment="1" applyProtection="1">
      <alignment horizontal="center" vertical="center"/>
      <protection locked="0"/>
    </xf>
    <xf numFmtId="180" fontId="5" fillId="8" borderId="58" xfId="2" applyNumberFormat="1" applyFill="1" applyBorder="1" applyAlignment="1" applyProtection="1">
      <alignment horizontal="center" vertical="center"/>
      <protection locked="0"/>
    </xf>
    <xf numFmtId="180" fontId="6" fillId="2" borderId="57" xfId="2" applyNumberFormat="1" applyFont="1" applyFill="1" applyBorder="1" applyAlignment="1" applyProtection="1">
      <alignment horizontal="left" vertical="center" shrinkToFit="1"/>
    </xf>
    <xf numFmtId="180" fontId="6" fillId="2" borderId="56" xfId="2" applyNumberFormat="1" applyFont="1" applyFill="1" applyBorder="1" applyAlignment="1" applyProtection="1">
      <alignment horizontal="left" vertical="center" shrinkToFit="1"/>
    </xf>
    <xf numFmtId="180" fontId="6" fillId="2" borderId="71" xfId="2" applyNumberFormat="1" applyFont="1" applyFill="1" applyBorder="1" applyAlignment="1" applyProtection="1">
      <alignment horizontal="left" vertical="center" shrinkToFit="1"/>
    </xf>
    <xf numFmtId="178" fontId="5" fillId="8" borderId="56" xfId="4" applyNumberFormat="1" applyFont="1" applyFill="1" applyBorder="1" applyAlignment="1" applyProtection="1">
      <alignment horizontal="right" vertical="center" shrinkToFit="1"/>
      <protection locked="0"/>
    </xf>
    <xf numFmtId="0" fontId="6" fillId="2" borderId="0" xfId="2" applyFont="1" applyFill="1" applyAlignment="1">
      <alignment horizontal="left" vertical="center" shrinkToFit="1"/>
    </xf>
    <xf numFmtId="178" fontId="5" fillId="8" borderId="79" xfId="4" applyNumberFormat="1" applyFont="1" applyFill="1" applyBorder="1" applyAlignment="1" applyProtection="1">
      <alignment horizontal="right" vertical="center" shrinkToFit="1"/>
      <protection locked="0"/>
    </xf>
    <xf numFmtId="178" fontId="5" fillId="4" borderId="79" xfId="4" applyNumberFormat="1" applyFont="1" applyFill="1" applyBorder="1" applyAlignment="1">
      <alignment horizontal="right" vertical="center" shrinkToFit="1"/>
    </xf>
    <xf numFmtId="0" fontId="40" fillId="2" borderId="19" xfId="2" applyNumberFormat="1" applyFont="1" applyFill="1" applyBorder="1" applyAlignment="1">
      <alignment horizontal="left" vertical="center" wrapText="1"/>
    </xf>
    <xf numFmtId="0" fontId="40" fillId="2" borderId="20" xfId="2" applyNumberFormat="1" applyFont="1" applyFill="1" applyBorder="1" applyAlignment="1">
      <alignment horizontal="left" vertical="center" wrapText="1"/>
    </xf>
    <xf numFmtId="0" fontId="40" fillId="2" borderId="23" xfId="2" applyNumberFormat="1" applyFont="1" applyFill="1" applyBorder="1" applyAlignment="1">
      <alignment horizontal="left" vertical="center" wrapText="1"/>
    </xf>
    <xf numFmtId="180" fontId="6" fillId="2" borderId="19" xfId="2" applyNumberFormat="1" applyFont="1" applyFill="1" applyBorder="1" applyAlignment="1">
      <alignment horizontal="left" vertical="center" shrinkToFit="1"/>
    </xf>
    <xf numFmtId="180" fontId="6" fillId="2" borderId="20" xfId="2" applyNumberFormat="1" applyFont="1" applyFill="1" applyBorder="1" applyAlignment="1">
      <alignment horizontal="left" vertical="center" shrinkToFit="1"/>
    </xf>
    <xf numFmtId="180" fontId="6" fillId="2" borderId="20" xfId="2" applyNumberFormat="1" applyFont="1" applyFill="1" applyBorder="1" applyAlignment="1">
      <alignment horizontal="center" vertical="center" shrinkToFit="1"/>
    </xf>
    <xf numFmtId="180" fontId="6" fillId="2" borderId="23" xfId="2" applyNumberFormat="1" applyFont="1" applyFill="1" applyBorder="1" applyAlignment="1">
      <alignment horizontal="center" vertical="center" shrinkToFit="1"/>
    </xf>
    <xf numFmtId="0" fontId="6" fillId="2" borderId="84" xfId="2" applyNumberFormat="1" applyFont="1" applyFill="1" applyBorder="1" applyAlignment="1">
      <alignment horizontal="center" vertical="center"/>
    </xf>
    <xf numFmtId="0" fontId="6" fillId="2" borderId="85" xfId="2" applyNumberFormat="1" applyFont="1" applyFill="1" applyBorder="1" applyAlignment="1">
      <alignment horizontal="center" vertical="center"/>
    </xf>
    <xf numFmtId="0" fontId="6" fillId="2" borderId="86" xfId="2" applyNumberFormat="1" applyFont="1" applyFill="1" applyBorder="1" applyAlignment="1">
      <alignment horizontal="center" vertical="center"/>
    </xf>
    <xf numFmtId="180" fontId="6" fillId="2" borderId="20" xfId="2" applyNumberFormat="1" applyFont="1" applyFill="1" applyBorder="1" applyAlignment="1">
      <alignment horizontal="right" vertical="center" shrinkToFit="1"/>
    </xf>
    <xf numFmtId="180" fontId="6" fillId="2" borderId="23" xfId="2" applyNumberFormat="1" applyFont="1" applyFill="1" applyBorder="1" applyAlignment="1">
      <alignment horizontal="right" vertical="center" shrinkToFit="1"/>
    </xf>
    <xf numFmtId="180" fontId="6" fillId="2" borderId="47" xfId="2" applyNumberFormat="1" applyFont="1" applyFill="1" applyBorder="1" applyAlignment="1" applyProtection="1">
      <alignment horizontal="center" vertical="center"/>
    </xf>
    <xf numFmtId="180" fontId="6" fillId="2" borderId="39" xfId="2" applyNumberFormat="1" applyFont="1" applyFill="1" applyBorder="1" applyAlignment="1" applyProtection="1">
      <alignment horizontal="center" vertical="center"/>
    </xf>
    <xf numFmtId="0" fontId="21" fillId="2" borderId="0" xfId="3" applyFont="1" applyFill="1" applyAlignment="1" applyProtection="1">
      <alignment horizontal="left" wrapText="1"/>
    </xf>
    <xf numFmtId="38" fontId="5" fillId="4" borderId="77" xfId="4" applyFont="1" applyFill="1" applyBorder="1" applyAlignment="1" applyProtection="1">
      <alignment horizontal="center" vertical="center" shrinkToFit="1"/>
    </xf>
    <xf numFmtId="38" fontId="5" fillId="4" borderId="17" xfId="4" applyFont="1" applyFill="1" applyBorder="1" applyAlignment="1" applyProtection="1">
      <alignment horizontal="center" vertical="center" shrinkToFit="1"/>
    </xf>
    <xf numFmtId="38" fontId="5" fillId="4" borderId="69" xfId="4" applyFont="1" applyFill="1" applyBorder="1" applyAlignment="1" applyProtection="1">
      <alignment horizontal="center" vertical="center" shrinkToFit="1"/>
    </xf>
    <xf numFmtId="0" fontId="26" fillId="2" borderId="77" xfId="3" applyFont="1" applyFill="1" applyBorder="1" applyAlignment="1">
      <alignment horizontal="center"/>
    </xf>
    <xf numFmtId="0" fontId="26" fillId="2" borderId="17" xfId="3" applyFont="1" applyFill="1" applyBorder="1" applyAlignment="1">
      <alignment horizontal="center"/>
    </xf>
    <xf numFmtId="0" fontId="26" fillId="2" borderId="69" xfId="3" applyFont="1" applyFill="1" applyBorder="1" applyAlignment="1">
      <alignment horizontal="center"/>
    </xf>
    <xf numFmtId="0" fontId="26" fillId="2" borderId="7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76" xfId="3" applyFont="1" applyFill="1" applyBorder="1" applyAlignment="1">
      <alignment horizontal="center" vertical="center"/>
    </xf>
    <xf numFmtId="0" fontId="26" fillId="2" borderId="47" xfId="3" applyFont="1" applyFill="1" applyBorder="1" applyAlignment="1">
      <alignment horizontal="left" vertical="center" indent="1" shrinkToFit="1"/>
    </xf>
    <xf numFmtId="0" fontId="26" fillId="2" borderId="39" xfId="3" applyFont="1" applyFill="1" applyBorder="1" applyAlignment="1">
      <alignment horizontal="left" vertical="center" indent="1" shrinkToFit="1"/>
    </xf>
    <xf numFmtId="0" fontId="26" fillId="2" borderId="48" xfId="3" applyFont="1" applyFill="1" applyBorder="1" applyAlignment="1">
      <alignment horizontal="left" vertical="center" indent="1" shrinkToFit="1"/>
    </xf>
    <xf numFmtId="0" fontId="26" fillId="2" borderId="91" xfId="3" applyFont="1" applyFill="1" applyBorder="1" applyAlignment="1">
      <alignment horizontal="left" vertical="center" indent="1" shrinkToFit="1"/>
    </xf>
    <xf numFmtId="0" fontId="26" fillId="2" borderId="0" xfId="3" applyFont="1" applyFill="1" applyBorder="1" applyAlignment="1">
      <alignment horizontal="left" vertical="center" indent="1" shrinkToFit="1"/>
    </xf>
    <xf numFmtId="0" fontId="26" fillId="2" borderId="92" xfId="3" applyFont="1" applyFill="1" applyBorder="1" applyAlignment="1">
      <alignment horizontal="left" vertical="center" indent="1" shrinkToFit="1"/>
    </xf>
    <xf numFmtId="0" fontId="26" fillId="2" borderId="75" xfId="3" applyFont="1" applyFill="1" applyBorder="1" applyAlignment="1">
      <alignment horizontal="left" vertical="center" indent="1" shrinkToFit="1"/>
    </xf>
    <xf numFmtId="0" fontId="26" fillId="2" borderId="10" xfId="3" applyFont="1" applyFill="1" applyBorder="1" applyAlignment="1">
      <alignment horizontal="left" vertical="center" indent="1" shrinkToFit="1"/>
    </xf>
    <xf numFmtId="0" fontId="26" fillId="2" borderId="110" xfId="3" applyFont="1" applyFill="1" applyBorder="1" applyAlignment="1">
      <alignment horizontal="left" vertical="center" indent="1" shrinkToFit="1"/>
    </xf>
    <xf numFmtId="0" fontId="26" fillId="2" borderId="61" xfId="3" applyFont="1" applyFill="1" applyBorder="1" applyAlignment="1">
      <alignment horizontal="left" vertical="center" wrapText="1" indent="1"/>
    </xf>
    <xf numFmtId="0" fontId="26" fillId="2" borderId="64" xfId="3" applyFont="1" applyFill="1" applyBorder="1" applyAlignment="1">
      <alignment horizontal="left" vertical="center" wrapText="1" indent="1"/>
    </xf>
    <xf numFmtId="0" fontId="65" fillId="0" borderId="62" xfId="3" applyFont="1" applyFill="1" applyBorder="1" applyAlignment="1">
      <alignment horizontal="left" vertical="center" wrapText="1" indent="1"/>
    </xf>
    <xf numFmtId="0" fontId="65" fillId="0" borderId="61" xfId="3" applyFont="1" applyFill="1" applyBorder="1" applyAlignment="1">
      <alignment horizontal="left" vertical="center" wrapText="1" indent="1"/>
    </xf>
    <xf numFmtId="0" fontId="65" fillId="0" borderId="64" xfId="3" applyFont="1" applyFill="1" applyBorder="1" applyAlignment="1">
      <alignment horizontal="left" vertical="center" wrapText="1" indent="1"/>
    </xf>
    <xf numFmtId="0" fontId="26" fillId="2" borderId="95" xfId="3" applyFont="1" applyFill="1" applyBorder="1" applyAlignment="1">
      <alignment horizontal="center"/>
    </xf>
    <xf numFmtId="0" fontId="26" fillId="2" borderId="25" xfId="3" applyFont="1" applyFill="1" applyBorder="1" applyAlignment="1">
      <alignment horizontal="center"/>
    </xf>
    <xf numFmtId="0" fontId="26" fillId="2" borderId="98" xfId="3" applyFont="1" applyFill="1" applyBorder="1" applyAlignment="1">
      <alignment horizontal="center"/>
    </xf>
    <xf numFmtId="0" fontId="21" fillId="2" borderId="0" xfId="3" applyFont="1" applyFill="1" applyAlignment="1" applyProtection="1">
      <alignment horizontal="left" vertical="center" wrapText="1"/>
    </xf>
    <xf numFmtId="0" fontId="26" fillId="2" borderId="99" xfId="3" applyFont="1" applyFill="1" applyBorder="1" applyAlignment="1">
      <alignment horizontal="center" vertical="center" shrinkToFit="1"/>
    </xf>
    <xf numFmtId="0" fontId="26" fillId="2" borderId="41" xfId="3" applyFont="1" applyFill="1" applyBorder="1" applyAlignment="1">
      <alignment horizontal="center" vertical="center" shrinkToFit="1"/>
    </xf>
    <xf numFmtId="178" fontId="5" fillId="8" borderId="2" xfId="3" applyNumberFormat="1" applyFont="1" applyFill="1" applyBorder="1" applyAlignment="1" applyProtection="1">
      <alignment horizontal="right" vertical="center" shrinkToFit="1"/>
      <protection locked="0"/>
    </xf>
    <xf numFmtId="178" fontId="5" fillId="8" borderId="35" xfId="3" applyNumberFormat="1" applyFont="1" applyFill="1" applyBorder="1" applyAlignment="1" applyProtection="1">
      <alignment horizontal="right" vertical="center" shrinkToFit="1"/>
      <protection locked="0"/>
    </xf>
    <xf numFmtId="178" fontId="5" fillId="8" borderId="13" xfId="3" applyNumberFormat="1" applyFont="1" applyFill="1" applyBorder="1" applyAlignment="1" applyProtection="1">
      <alignment horizontal="right" vertical="center" shrinkToFit="1"/>
      <protection locked="0"/>
    </xf>
    <xf numFmtId="178" fontId="5" fillId="4" borderId="35" xfId="3" applyNumberFormat="1" applyFont="1" applyFill="1" applyBorder="1" applyAlignment="1">
      <alignment horizontal="center" vertical="center" shrinkToFit="1"/>
    </xf>
    <xf numFmtId="178" fontId="5" fillId="4" borderId="13" xfId="3" applyNumberFormat="1" applyFont="1" applyFill="1" applyBorder="1" applyAlignment="1">
      <alignment horizontal="center" vertical="center" shrinkToFit="1"/>
    </xf>
    <xf numFmtId="0" fontId="5" fillId="2" borderId="0" xfId="2" applyFont="1" applyFill="1" applyAlignment="1" applyProtection="1">
      <alignment horizontal="left" vertical="center" wrapText="1"/>
    </xf>
    <xf numFmtId="0" fontId="5" fillId="8" borderId="43" xfId="3" applyFont="1" applyFill="1" applyBorder="1" applyAlignment="1" applyProtection="1">
      <alignment horizontal="center" vertical="center" shrinkToFit="1"/>
      <protection locked="0"/>
    </xf>
    <xf numFmtId="0" fontId="5" fillId="8" borderId="122" xfId="3" applyFont="1" applyFill="1" applyBorder="1" applyAlignment="1" applyProtection="1">
      <alignment horizontal="center" vertical="center" shrinkToFit="1"/>
      <protection locked="0"/>
    </xf>
    <xf numFmtId="0" fontId="26" fillId="2" borderId="95" xfId="3" applyFont="1" applyFill="1" applyBorder="1" applyAlignment="1">
      <alignment horizontal="center" vertical="center" shrinkToFit="1"/>
    </xf>
    <xf numFmtId="0" fontId="26" fillId="2" borderId="96" xfId="3" applyFont="1" applyFill="1" applyBorder="1" applyAlignment="1">
      <alignment horizontal="center" vertical="center" shrinkToFit="1"/>
    </xf>
    <xf numFmtId="0" fontId="5" fillId="8" borderId="97" xfId="3" applyFont="1" applyFill="1" applyBorder="1" applyAlignment="1" applyProtection="1">
      <alignment horizontal="center" vertical="center" shrinkToFit="1"/>
      <protection locked="0"/>
    </xf>
    <xf numFmtId="0" fontId="5" fillId="8" borderId="25" xfId="3" applyFont="1" applyFill="1" applyBorder="1" applyAlignment="1" applyProtection="1">
      <alignment horizontal="center" vertical="center" shrinkToFit="1"/>
      <protection locked="0"/>
    </xf>
    <xf numFmtId="0" fontId="26" fillId="2" borderId="97" xfId="3" applyFont="1" applyFill="1" applyBorder="1" applyAlignment="1">
      <alignment horizontal="left" vertical="center" shrinkToFit="1"/>
    </xf>
    <xf numFmtId="0" fontId="26" fillId="2" borderId="25" xfId="3" applyFont="1" applyFill="1" applyBorder="1" applyAlignment="1">
      <alignment horizontal="left" vertical="center" shrinkToFit="1"/>
    </xf>
    <xf numFmtId="0" fontId="26" fillId="2" borderId="26" xfId="3" applyFont="1" applyFill="1" applyBorder="1" applyAlignment="1">
      <alignment horizontal="left" vertical="center" shrinkToFit="1"/>
    </xf>
    <xf numFmtId="0" fontId="6" fillId="8" borderId="1" xfId="3" applyFont="1" applyFill="1" applyBorder="1" applyAlignment="1" applyProtection="1">
      <alignment horizontal="center" vertical="center" shrinkToFit="1"/>
      <protection locked="0"/>
    </xf>
    <xf numFmtId="0" fontId="6" fillId="2" borderId="1" xfId="2" applyFont="1" applyFill="1" applyBorder="1" applyAlignment="1">
      <alignment horizontal="left" vertical="center"/>
    </xf>
    <xf numFmtId="180" fontId="6" fillId="2" borderId="47" xfId="2" applyNumberFormat="1" applyFont="1" applyFill="1" applyBorder="1" applyAlignment="1">
      <alignment horizontal="center" vertical="center" shrinkToFit="1"/>
    </xf>
    <xf numFmtId="180" fontId="6" fillId="2" borderId="39" xfId="2" applyNumberFormat="1" applyFont="1" applyFill="1" applyBorder="1" applyAlignment="1">
      <alignment horizontal="center" vertical="center" shrinkToFit="1"/>
    </xf>
    <xf numFmtId="180" fontId="6" fillId="2" borderId="62" xfId="2" applyNumberFormat="1" applyFont="1" applyFill="1" applyBorder="1" applyAlignment="1">
      <alignment horizontal="left" vertical="center" shrinkToFit="1"/>
    </xf>
    <xf numFmtId="180" fontId="6" fillId="2" borderId="61" xfId="2" applyNumberFormat="1" applyFont="1" applyFill="1" applyBorder="1" applyAlignment="1">
      <alignment horizontal="left" vertical="center" shrinkToFit="1"/>
    </xf>
    <xf numFmtId="180" fontId="6" fillId="2" borderId="64" xfId="2" applyNumberFormat="1" applyFont="1" applyFill="1" applyBorder="1" applyAlignment="1">
      <alignment horizontal="left" vertical="center" shrinkToFit="1"/>
    </xf>
    <xf numFmtId="180" fontId="6" fillId="2" borderId="66" xfId="2" applyNumberFormat="1" applyFont="1" applyFill="1" applyBorder="1" applyAlignment="1" applyProtection="1">
      <alignment horizontal="center" vertical="center" shrinkToFit="1"/>
    </xf>
    <xf numFmtId="180" fontId="6" fillId="2" borderId="67" xfId="2" applyNumberFormat="1" applyFont="1" applyFill="1" applyBorder="1" applyAlignment="1" applyProtection="1">
      <alignment horizontal="center" vertical="center" shrinkToFit="1"/>
    </xf>
    <xf numFmtId="180" fontId="5" fillId="2" borderId="0" xfId="2" applyNumberFormat="1" applyFont="1" applyFill="1" applyAlignment="1" applyProtection="1">
      <alignment horizontal="left" vertical="center" wrapText="1"/>
    </xf>
    <xf numFmtId="180" fontId="6" fillId="2" borderId="42" xfId="2" applyNumberFormat="1" applyFont="1" applyFill="1" applyBorder="1" applyAlignment="1">
      <alignment horizontal="left" vertical="center" shrinkToFit="1"/>
    </xf>
    <xf numFmtId="180" fontId="6" fillId="2" borderId="8" xfId="2" applyNumberFormat="1" applyFont="1" applyFill="1" applyBorder="1" applyAlignment="1">
      <alignment horizontal="left" vertical="center" shrinkToFit="1"/>
    </xf>
    <xf numFmtId="180" fontId="29" fillId="2" borderId="8" xfId="2" applyNumberFormat="1" applyFont="1" applyFill="1" applyBorder="1" applyAlignment="1">
      <alignment horizontal="left" vertical="center" shrinkToFit="1"/>
    </xf>
    <xf numFmtId="178" fontId="4" fillId="8" borderId="8" xfId="4" applyNumberFormat="1" applyFont="1" applyFill="1" applyBorder="1" applyAlignment="1" applyProtection="1">
      <alignment horizontal="center" vertical="center" shrinkToFit="1"/>
      <protection locked="0"/>
    </xf>
    <xf numFmtId="180" fontId="29" fillId="2" borderId="74" xfId="2" applyNumberFormat="1" applyFont="1" applyFill="1" applyBorder="1" applyAlignment="1">
      <alignment horizontal="left" vertical="center" shrinkToFit="1"/>
    </xf>
    <xf numFmtId="180" fontId="6" fillId="2" borderId="77" xfId="2" applyNumberFormat="1" applyFont="1" applyFill="1" applyBorder="1" applyAlignment="1">
      <alignment horizontal="left" vertical="center" shrinkToFit="1"/>
    </xf>
    <xf numFmtId="180" fontId="6" fillId="2" borderId="17" xfId="2" applyNumberFormat="1" applyFont="1" applyFill="1" applyBorder="1" applyAlignment="1">
      <alignment horizontal="left" vertical="center" shrinkToFit="1"/>
    </xf>
    <xf numFmtId="0" fontId="6" fillId="2" borderId="17" xfId="2" applyFont="1" applyFill="1" applyBorder="1" applyAlignment="1">
      <alignment vertical="center" shrinkToFit="1"/>
    </xf>
    <xf numFmtId="178" fontId="5" fillId="4" borderId="1" xfId="4"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xf>
    <xf numFmtId="180" fontId="6" fillId="2" borderId="56" xfId="2" applyNumberFormat="1" applyFont="1" applyFill="1" applyBorder="1" applyAlignment="1">
      <alignment horizontal="center" vertical="center"/>
    </xf>
    <xf numFmtId="178" fontId="5" fillId="4" borderId="56" xfId="4" applyNumberFormat="1" applyFont="1" applyFill="1" applyBorder="1" applyAlignment="1">
      <alignment horizontal="right" vertical="center" shrinkToFit="1"/>
    </xf>
    <xf numFmtId="180" fontId="6" fillId="2" borderId="17" xfId="2" applyNumberFormat="1" applyFont="1" applyFill="1" applyBorder="1" applyAlignment="1">
      <alignment horizontal="center" vertical="center"/>
    </xf>
    <xf numFmtId="180" fontId="6" fillId="2" borderId="69" xfId="2" applyNumberFormat="1" applyFont="1" applyFill="1" applyBorder="1" applyAlignment="1">
      <alignment horizontal="center" vertical="center"/>
    </xf>
    <xf numFmtId="178" fontId="5" fillId="4" borderId="10" xfId="4" applyNumberFormat="1" applyFont="1" applyFill="1" applyBorder="1" applyAlignment="1">
      <alignment horizontal="right" vertical="center" shrinkToFit="1"/>
    </xf>
    <xf numFmtId="180" fontId="5" fillId="2" borderId="0" xfId="2" applyNumberFormat="1" applyFont="1" applyFill="1" applyAlignment="1">
      <alignment horizontal="left" vertical="center" wrapText="1"/>
    </xf>
    <xf numFmtId="0" fontId="6" fillId="2" borderId="2" xfId="3" applyFont="1" applyFill="1" applyBorder="1" applyAlignment="1" applyProtection="1">
      <alignment horizontal="center" vertical="center"/>
    </xf>
    <xf numFmtId="0" fontId="6" fillId="2" borderId="35" xfId="3" applyFont="1" applyFill="1" applyBorder="1" applyAlignment="1" applyProtection="1">
      <alignment horizontal="center" vertical="center"/>
    </xf>
    <xf numFmtId="0" fontId="6" fillId="2" borderId="13" xfId="3" applyFont="1" applyFill="1" applyBorder="1" applyAlignment="1" applyProtection="1">
      <alignment horizontal="center" vertical="center"/>
    </xf>
    <xf numFmtId="0" fontId="6" fillId="2" borderId="2" xfId="3" applyFont="1" applyFill="1" applyBorder="1" applyAlignment="1" applyProtection="1">
      <alignment horizontal="left" vertical="center" shrinkToFit="1"/>
    </xf>
    <xf numFmtId="0" fontId="6" fillId="2" borderId="35" xfId="3" applyFont="1" applyFill="1" applyBorder="1" applyAlignment="1" applyProtection="1">
      <alignment horizontal="left" vertical="center" shrinkToFit="1"/>
    </xf>
    <xf numFmtId="0" fontId="6" fillId="2" borderId="13" xfId="3" applyFont="1" applyFill="1" applyBorder="1" applyAlignment="1" applyProtection="1">
      <alignment horizontal="left" vertical="center" shrinkToFit="1"/>
    </xf>
    <xf numFmtId="38" fontId="5" fillId="3" borderId="35" xfId="4" applyFont="1" applyFill="1" applyBorder="1" applyAlignment="1" applyProtection="1">
      <alignment horizontal="center" vertical="center" shrinkToFit="1"/>
    </xf>
    <xf numFmtId="0" fontId="5" fillId="3" borderId="35" xfId="3" applyFont="1" applyFill="1" applyBorder="1" applyAlignment="1" applyProtection="1">
      <alignment horizontal="center" vertical="center" shrinkToFit="1"/>
    </xf>
    <xf numFmtId="0" fontId="6" fillId="3" borderId="35" xfId="3" applyFont="1" applyFill="1" applyBorder="1" applyAlignment="1" applyProtection="1">
      <alignment horizontal="center" vertical="center" shrinkToFit="1"/>
    </xf>
    <xf numFmtId="0" fontId="5" fillId="2" borderId="0" xfId="3" applyFont="1" applyFill="1" applyBorder="1" applyAlignment="1" applyProtection="1">
      <alignment horizontal="left" vertical="center" wrapText="1"/>
    </xf>
    <xf numFmtId="0" fontId="19" fillId="2" borderId="35" xfId="3" applyFont="1" applyFill="1" applyBorder="1" applyAlignment="1" applyProtection="1">
      <alignment horizontal="left" vertical="center" wrapText="1"/>
    </xf>
    <xf numFmtId="0" fontId="19" fillId="2" borderId="13" xfId="3" applyFont="1" applyFill="1" applyBorder="1" applyAlignment="1" applyProtection="1">
      <alignment horizontal="left" vertical="center" wrapText="1"/>
    </xf>
    <xf numFmtId="0" fontId="6" fillId="2" borderId="37" xfId="3" applyFont="1" applyFill="1" applyBorder="1" applyAlignment="1" applyProtection="1">
      <alignment horizontal="center" vertical="center"/>
    </xf>
    <xf numFmtId="0" fontId="6" fillId="2" borderId="1" xfId="3" applyFont="1" applyFill="1" applyBorder="1" applyAlignment="1" applyProtection="1">
      <alignment horizontal="center" vertical="center"/>
    </xf>
    <xf numFmtId="0" fontId="6" fillId="2" borderId="36" xfId="3" applyFont="1" applyFill="1" applyBorder="1" applyAlignment="1" applyProtection="1">
      <alignment horizontal="center" vertical="center"/>
    </xf>
    <xf numFmtId="0" fontId="6" fillId="2" borderId="9" xfId="3" applyFont="1" applyFill="1" applyBorder="1" applyAlignment="1" applyProtection="1">
      <alignment horizontal="center" vertical="center"/>
    </xf>
    <xf numFmtId="0" fontId="6" fillId="2" borderId="10" xfId="3" applyFont="1" applyFill="1" applyBorder="1" applyAlignment="1" applyProtection="1">
      <alignment horizontal="center" vertical="center"/>
    </xf>
    <xf numFmtId="0" fontId="6" fillId="2" borderId="12" xfId="3" applyFont="1" applyFill="1" applyBorder="1" applyAlignment="1" applyProtection="1">
      <alignment horizontal="center" vertical="center"/>
    </xf>
    <xf numFmtId="0" fontId="6" fillId="2" borderId="37" xfId="3" applyFont="1" applyFill="1" applyBorder="1" applyAlignment="1" applyProtection="1">
      <alignment horizontal="center" vertical="center" shrinkToFit="1"/>
    </xf>
    <xf numFmtId="0" fontId="6" fillId="2" borderId="1" xfId="3" applyFont="1" applyFill="1" applyBorder="1" applyAlignment="1" applyProtection="1">
      <alignment horizontal="center" vertical="center" shrinkToFit="1"/>
    </xf>
    <xf numFmtId="0" fontId="6" fillId="2" borderId="36" xfId="3" applyFont="1" applyFill="1" applyBorder="1" applyAlignment="1" applyProtection="1">
      <alignment horizontal="center" vertical="center" shrinkToFit="1"/>
    </xf>
    <xf numFmtId="0" fontId="6" fillId="2" borderId="37" xfId="3" applyFont="1" applyFill="1" applyBorder="1" applyAlignment="1" applyProtection="1">
      <alignment horizontal="center" vertical="center" wrapText="1"/>
    </xf>
    <xf numFmtId="0" fontId="6" fillId="2" borderId="7" xfId="3" applyFont="1" applyFill="1" applyBorder="1" applyAlignment="1" applyProtection="1">
      <alignment horizontal="center" vertical="center" shrinkToFit="1"/>
    </xf>
    <xf numFmtId="0" fontId="6" fillId="2" borderId="8" xfId="3" applyFont="1" applyFill="1" applyBorder="1" applyAlignment="1" applyProtection="1">
      <alignment horizontal="center" vertical="center" shrinkToFit="1"/>
    </xf>
    <xf numFmtId="0" fontId="6" fillId="2" borderId="42" xfId="3" applyFont="1" applyFill="1" applyBorder="1" applyAlignment="1" applyProtection="1">
      <alignment horizontal="center" vertical="center" shrinkToFit="1"/>
    </xf>
    <xf numFmtId="0" fontId="6" fillId="2" borderId="40" xfId="3" applyFont="1" applyFill="1" applyBorder="1" applyAlignment="1" applyProtection="1">
      <alignment horizontal="center" vertical="center" shrinkToFit="1"/>
    </xf>
    <xf numFmtId="0" fontId="6" fillId="2" borderId="35" xfId="3" applyFont="1" applyFill="1" applyBorder="1" applyAlignment="1" applyProtection="1">
      <alignment horizontal="left" vertical="center"/>
    </xf>
    <xf numFmtId="0" fontId="6" fillId="3" borderId="2" xfId="3" applyFont="1" applyFill="1" applyBorder="1" applyAlignment="1" applyProtection="1">
      <alignment horizontal="center" vertical="center" shrinkToFit="1"/>
    </xf>
    <xf numFmtId="0" fontId="6" fillId="0" borderId="8" xfId="3" applyFont="1" applyFill="1" applyBorder="1" applyAlignment="1" applyProtection="1">
      <alignment horizontal="left" vertical="center" shrinkToFit="1"/>
    </xf>
    <xf numFmtId="0" fontId="6" fillId="2" borderId="37" xfId="3" quotePrefix="1" applyFont="1" applyFill="1" applyBorder="1" applyAlignment="1" applyProtection="1">
      <alignment horizontal="center" vertical="center" shrinkToFit="1"/>
    </xf>
    <xf numFmtId="0" fontId="6" fillId="2" borderId="1" xfId="3" quotePrefix="1" applyFont="1" applyFill="1" applyBorder="1" applyAlignment="1" applyProtection="1">
      <alignment horizontal="center" vertical="center" shrinkToFit="1"/>
    </xf>
    <xf numFmtId="0" fontId="6" fillId="2" borderId="1" xfId="3" applyFont="1" applyFill="1" applyBorder="1" applyAlignment="1" applyProtection="1">
      <alignment horizontal="left" vertical="center" shrinkToFit="1"/>
    </xf>
    <xf numFmtId="0" fontId="6" fillId="2" borderId="116" xfId="3" applyFont="1" applyFill="1" applyBorder="1" applyAlignment="1" applyProtection="1">
      <alignment horizontal="left" vertical="center" shrinkToFit="1"/>
    </xf>
    <xf numFmtId="0" fontId="5" fillId="3" borderId="1" xfId="3" applyFont="1" applyFill="1" applyBorder="1" applyAlignment="1" applyProtection="1">
      <alignment horizontal="center" vertical="center" shrinkToFit="1"/>
    </xf>
    <xf numFmtId="0" fontId="66" fillId="0" borderId="1" xfId="3" applyFont="1" applyFill="1" applyBorder="1" applyAlignment="1" applyProtection="1">
      <alignment horizontal="left" vertical="center" wrapText="1" shrinkToFit="1"/>
    </xf>
    <xf numFmtId="0" fontId="66" fillId="0" borderId="36" xfId="3" applyFont="1" applyFill="1" applyBorder="1" applyAlignment="1" applyProtection="1">
      <alignment horizontal="left" vertical="center" wrapText="1" shrinkToFit="1"/>
    </xf>
    <xf numFmtId="0" fontId="6" fillId="3" borderId="7" xfId="3" applyFont="1" applyFill="1" applyBorder="1" applyAlignment="1" applyProtection="1">
      <alignment horizontal="center" vertical="center" shrinkToFit="1"/>
    </xf>
    <xf numFmtId="0" fontId="6" fillId="3" borderId="8" xfId="3" applyFont="1" applyFill="1" applyBorder="1" applyAlignment="1" applyProtection="1">
      <alignment horizontal="center" vertical="center" shrinkToFit="1"/>
    </xf>
    <xf numFmtId="0" fontId="6" fillId="2" borderId="8" xfId="3" applyFont="1" applyFill="1" applyBorder="1" applyAlignment="1" applyProtection="1">
      <alignment horizontal="center" vertical="center"/>
    </xf>
    <xf numFmtId="0" fontId="6" fillId="2" borderId="40" xfId="3" applyFont="1" applyFill="1" applyBorder="1" applyAlignment="1" applyProtection="1">
      <alignment horizontal="center" vertical="center"/>
    </xf>
    <xf numFmtId="0" fontId="6" fillId="2" borderId="2" xfId="3" quotePrefix="1" applyFont="1" applyFill="1" applyBorder="1" applyAlignment="1" applyProtection="1">
      <alignment horizontal="left" vertical="center" shrinkToFit="1"/>
    </xf>
    <xf numFmtId="0" fontId="6" fillId="2" borderId="5" xfId="3" applyFont="1" applyFill="1" applyBorder="1" applyAlignment="1" applyProtection="1">
      <alignment horizontal="center" vertical="center"/>
    </xf>
    <xf numFmtId="0" fontId="6" fillId="2" borderId="6" xfId="3" applyFont="1" applyFill="1" applyBorder="1" applyAlignment="1" applyProtection="1">
      <alignment horizontal="center" vertical="center"/>
    </xf>
    <xf numFmtId="0" fontId="45" fillId="0" borderId="9" xfId="3" applyFont="1" applyFill="1" applyBorder="1" applyAlignment="1" applyProtection="1">
      <alignment horizontal="left" vertical="center" shrinkToFit="1"/>
    </xf>
    <xf numFmtId="0" fontId="45" fillId="0" borderId="10" xfId="3" applyFont="1" applyFill="1" applyBorder="1" applyAlignment="1" applyProtection="1">
      <alignment horizontal="left" vertical="center" shrinkToFit="1"/>
    </xf>
    <xf numFmtId="0" fontId="6" fillId="3" borderId="9" xfId="3" applyFont="1" applyFill="1" applyBorder="1" applyAlignment="1" applyProtection="1">
      <alignment horizontal="center" vertical="center" shrinkToFit="1"/>
    </xf>
    <xf numFmtId="0" fontId="6" fillId="3" borderId="10" xfId="3" applyFont="1" applyFill="1" applyBorder="1" applyAlignment="1" applyProtection="1">
      <alignment horizontal="center" vertical="center" shrinkToFit="1"/>
    </xf>
    <xf numFmtId="0" fontId="45" fillId="0" borderId="37" xfId="3" applyFont="1" applyFill="1" applyBorder="1" applyAlignment="1" applyProtection="1">
      <alignment horizontal="left" vertical="center" shrinkToFit="1"/>
    </xf>
    <xf numFmtId="0" fontId="45" fillId="0" borderId="1" xfId="3" applyFont="1" applyFill="1" applyBorder="1" applyAlignment="1" applyProtection="1">
      <alignment horizontal="left" vertical="center" shrinkToFit="1"/>
    </xf>
    <xf numFmtId="0" fontId="6" fillId="2" borderId="37" xfId="3" quotePrefix="1" applyFont="1" applyFill="1" applyBorder="1" applyAlignment="1" applyProtection="1">
      <alignment horizontal="left" vertical="center" shrinkToFit="1"/>
    </xf>
    <xf numFmtId="0" fontId="6" fillId="2" borderId="1" xfId="3" quotePrefix="1" applyFont="1" applyFill="1" applyBorder="1" applyAlignment="1" applyProtection="1">
      <alignment horizontal="left" vertical="center" shrinkToFit="1"/>
    </xf>
    <xf numFmtId="0" fontId="6" fillId="0" borderId="5" xfId="3" applyFont="1" applyFill="1" applyBorder="1" applyAlignment="1" applyProtection="1">
      <alignment horizontal="left" vertical="center" shrinkToFit="1"/>
    </xf>
    <xf numFmtId="178" fontId="5" fillId="3" borderId="9" xfId="3" applyNumberFormat="1" applyFont="1" applyFill="1" applyBorder="1" applyAlignment="1" applyProtection="1">
      <alignment vertical="center" shrinkToFit="1"/>
    </xf>
    <xf numFmtId="178" fontId="5" fillId="3" borderId="10" xfId="3" applyNumberFormat="1" applyFont="1" applyFill="1" applyBorder="1" applyAlignment="1" applyProtection="1">
      <alignment vertical="center" shrinkToFit="1"/>
    </xf>
    <xf numFmtId="179" fontId="10" fillId="2" borderId="10" xfId="3" applyNumberFormat="1" applyFont="1" applyFill="1" applyBorder="1" applyAlignment="1" applyProtection="1">
      <alignment horizontal="center" vertical="center"/>
    </xf>
    <xf numFmtId="0" fontId="10" fillId="2" borderId="10" xfId="3" applyFont="1" applyFill="1" applyBorder="1" applyAlignment="1" applyProtection="1">
      <alignment horizontal="center" vertical="center"/>
    </xf>
    <xf numFmtId="178" fontId="5" fillId="4" borderId="9" xfId="3" applyNumberFormat="1" applyFont="1" applyFill="1" applyBorder="1" applyAlignment="1" applyProtection="1">
      <alignment horizontal="center" vertical="center" shrinkToFit="1"/>
    </xf>
    <xf numFmtId="178" fontId="5" fillId="4" borderId="10" xfId="3" applyNumberFormat="1" applyFont="1" applyFill="1" applyBorder="1" applyAlignment="1" applyProtection="1">
      <alignment horizontal="center" vertical="center" shrinkToFit="1"/>
    </xf>
    <xf numFmtId="0" fontId="6" fillId="2" borderId="10" xfId="3" applyFont="1" applyFill="1" applyBorder="1" applyAlignment="1" applyProtection="1">
      <alignment vertical="center"/>
    </xf>
    <xf numFmtId="0" fontId="6" fillId="2" borderId="12" xfId="3" applyFont="1" applyFill="1" applyBorder="1" applyAlignment="1" applyProtection="1">
      <alignment vertical="center"/>
    </xf>
    <xf numFmtId="179" fontId="15" fillId="2" borderId="37" xfId="3" applyNumberFormat="1" applyFont="1" applyFill="1" applyBorder="1" applyAlignment="1" applyProtection="1">
      <alignment horizontal="center"/>
    </xf>
    <xf numFmtId="179" fontId="15" fillId="2" borderId="1" xfId="3" applyNumberFormat="1" applyFont="1" applyFill="1" applyBorder="1" applyAlignment="1" applyProtection="1">
      <alignment horizontal="center"/>
    </xf>
    <xf numFmtId="0" fontId="5" fillId="2" borderId="0" xfId="3" applyFont="1" applyFill="1" applyBorder="1" applyAlignment="1" applyProtection="1">
      <alignment horizontal="left" vertical="top" wrapText="1"/>
    </xf>
    <xf numFmtId="0" fontId="6" fillId="2" borderId="37" xfId="3" applyFont="1" applyFill="1" applyBorder="1" applyAlignment="1" applyProtection="1">
      <alignment horizontal="left" vertical="center" shrinkToFit="1"/>
    </xf>
    <xf numFmtId="0" fontId="6" fillId="2" borderId="36" xfId="3" applyFont="1" applyFill="1" applyBorder="1" applyAlignment="1" applyProtection="1">
      <alignment horizontal="left" vertical="center" shrinkToFit="1"/>
    </xf>
    <xf numFmtId="0" fontId="6" fillId="2" borderId="9" xfId="3" applyFont="1" applyFill="1" applyBorder="1" applyAlignment="1" applyProtection="1">
      <alignment horizontal="left" vertical="center" shrinkToFit="1"/>
    </xf>
    <xf numFmtId="0" fontId="6" fillId="2" borderId="10" xfId="3" applyFont="1" applyFill="1" applyBorder="1" applyAlignment="1" applyProtection="1">
      <alignment horizontal="left" vertical="center" shrinkToFit="1"/>
    </xf>
    <xf numFmtId="0" fontId="6" fillId="2" borderId="12" xfId="3" applyFont="1" applyFill="1" applyBorder="1" applyAlignment="1" applyProtection="1">
      <alignment horizontal="left" vertical="center" shrinkToFit="1"/>
    </xf>
    <xf numFmtId="178" fontId="5" fillId="4" borderId="9" xfId="3" applyNumberFormat="1" applyFont="1" applyFill="1" applyBorder="1" applyAlignment="1" applyProtection="1">
      <alignment vertical="center" shrinkToFit="1"/>
    </xf>
    <xf numFmtId="178" fontId="5" fillId="4" borderId="10" xfId="3" applyNumberFormat="1" applyFont="1" applyFill="1" applyBorder="1" applyAlignment="1" applyProtection="1">
      <alignment vertical="center" shrinkToFit="1"/>
    </xf>
    <xf numFmtId="0" fontId="5" fillId="0" borderId="0" xfId="3" applyFont="1" applyFill="1" applyBorder="1" applyAlignment="1" applyProtection="1">
      <alignment horizontal="center" vertical="center" shrinkToFit="1"/>
    </xf>
    <xf numFmtId="0" fontId="5" fillId="7" borderId="0" xfId="3" applyFont="1" applyFill="1" applyBorder="1" applyAlignment="1" applyProtection="1">
      <alignment horizontal="center" vertical="center" shrinkToFit="1"/>
      <protection locked="0"/>
    </xf>
    <xf numFmtId="0" fontId="5" fillId="0" borderId="0" xfId="3" applyFont="1" applyFill="1" applyBorder="1" applyAlignment="1">
      <alignment horizontal="center" vertical="center"/>
    </xf>
    <xf numFmtId="0" fontId="67" fillId="2" borderId="0" xfId="0" applyFont="1" applyFill="1" applyAlignment="1" applyProtection="1">
      <alignment horizontal="left" vertical="center" wrapText="1"/>
    </xf>
    <xf numFmtId="38" fontId="5" fillId="4" borderId="44" xfId="4" applyFont="1" applyFill="1" applyBorder="1" applyAlignment="1" applyProtection="1">
      <alignment horizontal="center" vertical="center" shrinkToFit="1"/>
    </xf>
    <xf numFmtId="38" fontId="5" fillId="4" borderId="45" xfId="4" applyFont="1" applyFill="1" applyBorder="1" applyAlignment="1" applyProtection="1">
      <alignment horizontal="center" vertical="center" shrinkToFit="1"/>
    </xf>
    <xf numFmtId="38" fontId="5" fillId="4" borderId="46" xfId="4" applyFont="1" applyFill="1" applyBorder="1" applyAlignment="1" applyProtection="1">
      <alignment horizontal="center" vertical="center" shrinkToFit="1"/>
    </xf>
    <xf numFmtId="0" fontId="26" fillId="2" borderId="106" xfId="3" applyFont="1" applyFill="1" applyBorder="1" applyAlignment="1">
      <alignment horizontal="center" vertical="center" shrinkToFit="1"/>
    </xf>
    <xf numFmtId="0" fontId="26" fillId="2" borderId="107" xfId="3" applyFont="1" applyFill="1" applyBorder="1" applyAlignment="1">
      <alignment horizontal="center" vertical="center" shrinkToFit="1"/>
    </xf>
    <xf numFmtId="0" fontId="26" fillId="2" borderId="109" xfId="3" applyFont="1" applyFill="1" applyBorder="1" applyAlignment="1">
      <alignment horizontal="center" vertical="center" shrinkToFit="1"/>
    </xf>
    <xf numFmtId="0" fontId="26" fillId="2" borderId="101" xfId="3" applyFont="1" applyFill="1" applyBorder="1" applyAlignment="1">
      <alignment horizontal="center" vertical="center" shrinkToFit="1"/>
    </xf>
    <xf numFmtId="0" fontId="26" fillId="2" borderId="102" xfId="3" applyFont="1" applyFill="1" applyBorder="1" applyAlignment="1">
      <alignment horizontal="center" vertical="center" shrinkToFit="1"/>
    </xf>
    <xf numFmtId="0" fontId="26" fillId="2" borderId="105" xfId="3" applyFont="1" applyFill="1" applyBorder="1" applyAlignment="1">
      <alignment horizontal="center" vertical="center" shrinkToFit="1"/>
    </xf>
    <xf numFmtId="0" fontId="26" fillId="2" borderId="103" xfId="3" applyFont="1" applyFill="1" applyBorder="1" applyAlignment="1">
      <alignment horizontal="center" vertical="center" shrinkToFit="1"/>
    </xf>
    <xf numFmtId="0" fontId="26" fillId="2" borderId="108" xfId="3" applyFont="1" applyFill="1" applyBorder="1" applyAlignment="1">
      <alignment horizontal="center" vertical="center" shrinkToFit="1"/>
    </xf>
    <xf numFmtId="178" fontId="5" fillId="0" borderId="101" xfId="3" applyNumberFormat="1" applyFont="1" applyFill="1" applyBorder="1" applyAlignment="1">
      <alignment horizontal="right" vertical="center" shrinkToFit="1"/>
    </xf>
    <xf numFmtId="178" fontId="5" fillId="0" borderId="102" xfId="3" applyNumberFormat="1" applyFont="1" applyFill="1" applyBorder="1" applyAlignment="1">
      <alignment horizontal="right" vertical="center" shrinkToFit="1"/>
    </xf>
    <xf numFmtId="178" fontId="5" fillId="0" borderId="103" xfId="3" applyNumberFormat="1" applyFont="1" applyFill="1" applyBorder="1" applyAlignment="1">
      <alignment horizontal="right" vertical="center" shrinkToFit="1"/>
    </xf>
    <xf numFmtId="0" fontId="26" fillId="2" borderId="44" xfId="3" applyFont="1" applyFill="1" applyBorder="1" applyAlignment="1">
      <alignment horizontal="left" vertical="center" indent="1" shrinkToFit="1"/>
    </xf>
    <xf numFmtId="0" fontId="26" fillId="2" borderId="45" xfId="3" applyFont="1" applyFill="1" applyBorder="1" applyAlignment="1">
      <alignment horizontal="left" vertical="center" indent="1" shrinkToFit="1"/>
    </xf>
    <xf numFmtId="0" fontId="26" fillId="2" borderId="113" xfId="3" applyFont="1" applyFill="1" applyBorder="1" applyAlignment="1">
      <alignment horizontal="left" vertical="center" indent="1" shrinkToFit="1"/>
    </xf>
    <xf numFmtId="0" fontId="26" fillId="2" borderId="98" xfId="3" applyFont="1" applyFill="1" applyBorder="1" applyAlignment="1">
      <alignment horizontal="center" vertical="center" shrinkToFit="1"/>
    </xf>
    <xf numFmtId="178" fontId="5" fillId="4" borderId="17" xfId="4" applyNumberFormat="1" applyFont="1" applyFill="1" applyBorder="1" applyAlignment="1">
      <alignment horizontal="right" vertical="center" shrinkToFit="1"/>
    </xf>
    <xf numFmtId="0" fontId="26" fillId="2" borderId="17" xfId="3" applyFont="1" applyFill="1" applyBorder="1" applyAlignment="1">
      <alignment horizontal="left" vertical="center"/>
    </xf>
    <xf numFmtId="0" fontId="26" fillId="2" borderId="69" xfId="3" applyFont="1" applyFill="1" applyBorder="1" applyAlignment="1">
      <alignment horizontal="left" vertical="center"/>
    </xf>
    <xf numFmtId="178" fontId="5" fillId="4" borderId="77" xfId="4" applyNumberFormat="1" applyFont="1" applyFill="1" applyBorder="1" applyAlignment="1">
      <alignment horizontal="center" vertical="center" shrinkToFit="1"/>
    </xf>
    <xf numFmtId="178" fontId="5" fillId="4" borderId="17" xfId="4" applyNumberFormat="1" applyFont="1" applyFill="1" applyBorder="1" applyAlignment="1">
      <alignment horizontal="center" vertical="center" shrinkToFit="1"/>
    </xf>
    <xf numFmtId="178" fontId="5" fillId="4" borderId="69" xfId="4" applyNumberFormat="1" applyFont="1" applyFill="1" applyBorder="1" applyAlignment="1">
      <alignment horizontal="center" vertical="center" shrinkToFit="1"/>
    </xf>
    <xf numFmtId="0" fontId="5" fillId="4" borderId="17" xfId="3" applyFont="1" applyFill="1" applyBorder="1" applyAlignment="1">
      <alignment horizontal="center" vertical="center" shrinkToFit="1"/>
    </xf>
    <xf numFmtId="0" fontId="30" fillId="2" borderId="45" xfId="3" applyFont="1" applyFill="1" applyBorder="1" applyAlignment="1">
      <alignment horizontal="right"/>
    </xf>
    <xf numFmtId="0" fontId="26" fillId="2" borderId="55" xfId="3" applyFont="1" applyFill="1" applyBorder="1" applyAlignment="1">
      <alignment horizontal="left" vertical="center" wrapText="1" indent="1"/>
    </xf>
    <xf numFmtId="0" fontId="26" fillId="2" borderId="56" xfId="3" applyFont="1" applyFill="1" applyBorder="1" applyAlignment="1">
      <alignment horizontal="left" vertical="center" wrapText="1" indent="1"/>
    </xf>
    <xf numFmtId="0" fontId="26" fillId="2" borderId="71" xfId="3" applyFont="1" applyFill="1" applyBorder="1" applyAlignment="1">
      <alignment horizontal="left" vertical="center" wrapText="1" indent="1"/>
    </xf>
    <xf numFmtId="0" fontId="26" fillId="2" borderId="104" xfId="3" applyFont="1" applyFill="1" applyBorder="1" applyAlignment="1">
      <alignment horizontal="center" vertical="center" shrinkToFit="1"/>
    </xf>
    <xf numFmtId="0" fontId="26" fillId="0" borderId="43" xfId="3" applyFont="1" applyFill="1" applyBorder="1" applyAlignment="1">
      <alignment horizontal="left" vertical="center" shrinkToFit="1"/>
    </xf>
    <xf numFmtId="0" fontId="26" fillId="0" borderId="35" xfId="3" applyFont="1" applyFill="1" applyBorder="1" applyAlignment="1">
      <alignment horizontal="left" vertical="center" shrinkToFit="1"/>
    </xf>
    <xf numFmtId="0" fontId="26" fillId="0" borderId="13" xfId="3" applyFont="1" applyFill="1" applyBorder="1" applyAlignment="1">
      <alignment horizontal="left" vertical="center" shrinkToFit="1"/>
    </xf>
    <xf numFmtId="0" fontId="26" fillId="2" borderId="77" xfId="3" applyFont="1" applyFill="1" applyBorder="1" applyAlignment="1">
      <alignment horizontal="center" vertical="center" shrinkToFit="1"/>
    </xf>
    <xf numFmtId="0" fontId="26" fillId="2" borderId="17" xfId="3" applyFont="1" applyFill="1" applyBorder="1" applyAlignment="1">
      <alignment horizontal="center" vertical="center" shrinkToFit="1"/>
    </xf>
    <xf numFmtId="0" fontId="26" fillId="2" borderId="119" xfId="3" applyFont="1" applyFill="1" applyBorder="1" applyAlignment="1">
      <alignment horizontal="center" vertical="center" shrinkToFit="1"/>
    </xf>
    <xf numFmtId="0" fontId="26" fillId="2" borderId="18" xfId="3" applyFont="1" applyFill="1" applyBorder="1" applyAlignment="1">
      <alignment horizontal="center" vertical="center" shrinkToFit="1"/>
    </xf>
    <xf numFmtId="178" fontId="26" fillId="2" borderId="16" xfId="3" applyNumberFormat="1" applyFont="1" applyFill="1" applyBorder="1" applyAlignment="1">
      <alignment horizontal="right" vertical="center" shrinkToFit="1"/>
    </xf>
    <xf numFmtId="178" fontId="26" fillId="2" borderId="17" xfId="3" applyNumberFormat="1" applyFont="1" applyFill="1" applyBorder="1" applyAlignment="1">
      <alignment horizontal="right" vertical="center" shrinkToFit="1"/>
    </xf>
    <xf numFmtId="178" fontId="5" fillId="4" borderId="17" xfId="3" applyNumberFormat="1" applyFont="1" applyFill="1" applyBorder="1" applyAlignment="1">
      <alignment horizontal="right" vertical="center" shrinkToFit="1"/>
    </xf>
    <xf numFmtId="178" fontId="5" fillId="4" borderId="18" xfId="3" applyNumberFormat="1" applyFont="1" applyFill="1" applyBorder="1" applyAlignment="1">
      <alignment horizontal="right" vertical="center" shrinkToFit="1"/>
    </xf>
    <xf numFmtId="178" fontId="5" fillId="4" borderId="16" xfId="3"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shrinkToFit="1"/>
    </xf>
    <xf numFmtId="180" fontId="6" fillId="2" borderId="56" xfId="2" applyNumberFormat="1" applyFont="1" applyFill="1" applyBorder="1" applyAlignment="1">
      <alignment horizontal="center" vertical="center" shrinkToFit="1"/>
    </xf>
    <xf numFmtId="180" fontId="6" fillId="2" borderId="57" xfId="2" applyNumberFormat="1" applyFont="1" applyFill="1" applyBorder="1" applyAlignment="1">
      <alignment horizontal="left" vertical="center" shrinkToFit="1"/>
    </xf>
    <xf numFmtId="180" fontId="6" fillId="2" borderId="56" xfId="2" applyNumberFormat="1" applyFont="1" applyFill="1" applyBorder="1" applyAlignment="1">
      <alignment horizontal="left" vertical="center" shrinkToFit="1"/>
    </xf>
    <xf numFmtId="180" fontId="6" fillId="2" borderId="71" xfId="2" applyNumberFormat="1" applyFont="1" applyFill="1" applyBorder="1" applyAlignment="1">
      <alignment horizontal="left" vertical="center" shrinkToFit="1"/>
    </xf>
    <xf numFmtId="180" fontId="5" fillId="8" borderId="42" xfId="2" applyNumberFormat="1" applyFill="1" applyBorder="1" applyAlignment="1" applyProtection="1">
      <alignment horizontal="center" vertical="center"/>
      <protection locked="0"/>
    </xf>
    <xf numFmtId="180" fontId="5" fillId="8" borderId="11" xfId="2" applyNumberFormat="1" applyFill="1" applyBorder="1" applyAlignment="1" applyProtection="1">
      <alignment horizontal="center" vertical="center"/>
      <protection locked="0"/>
    </xf>
    <xf numFmtId="178" fontId="5" fillId="8" borderId="8" xfId="4" applyNumberFormat="1" applyFont="1" applyFill="1" applyBorder="1" applyAlignment="1" applyProtection="1">
      <alignment horizontal="right" vertical="center" shrinkToFit="1"/>
      <protection locked="0"/>
    </xf>
    <xf numFmtId="178" fontId="5" fillId="4" borderId="0" xfId="4" applyNumberFormat="1" applyFont="1" applyFill="1" applyBorder="1" applyAlignment="1">
      <alignment horizontal="right" vertical="center" shrinkToFit="1"/>
    </xf>
    <xf numFmtId="180" fontId="6" fillId="2" borderId="42" xfId="2" applyNumberFormat="1" applyFont="1" applyFill="1" applyBorder="1" applyAlignment="1" applyProtection="1">
      <alignment horizontal="left" vertical="center" shrinkToFit="1"/>
    </xf>
    <xf numFmtId="180" fontId="6" fillId="2" borderId="8" xfId="2" applyNumberFormat="1" applyFont="1" applyFill="1" applyBorder="1" applyAlignment="1" applyProtection="1">
      <alignment horizontal="left" vertical="center" shrinkToFit="1"/>
    </xf>
    <xf numFmtId="180" fontId="6" fillId="2" borderId="74" xfId="2" applyNumberFormat="1" applyFont="1" applyFill="1" applyBorder="1" applyAlignment="1" applyProtection="1">
      <alignment horizontal="left" vertical="center" shrinkToFit="1"/>
    </xf>
    <xf numFmtId="180" fontId="6" fillId="2" borderId="53" xfId="2" applyNumberFormat="1" applyFont="1" applyFill="1" applyBorder="1" applyAlignment="1">
      <alignment horizontal="left" vertical="center"/>
    </xf>
    <xf numFmtId="180" fontId="6" fillId="2" borderId="20" xfId="2" applyNumberFormat="1" applyFont="1" applyFill="1" applyBorder="1" applyAlignment="1">
      <alignment horizontal="left" vertical="center"/>
    </xf>
    <xf numFmtId="180" fontId="6" fillId="2" borderId="20" xfId="2" applyNumberFormat="1" applyFont="1" applyFill="1" applyBorder="1" applyAlignment="1">
      <alignment horizontal="center" vertical="center"/>
    </xf>
    <xf numFmtId="180" fontId="6" fillId="2" borderId="23" xfId="2" applyNumberFormat="1" applyFont="1" applyFill="1" applyBorder="1" applyAlignment="1">
      <alignment horizontal="center" vertical="center"/>
    </xf>
    <xf numFmtId="180" fontId="6" fillId="2" borderId="44" xfId="2" applyNumberFormat="1" applyFont="1" applyFill="1" applyBorder="1" applyAlignment="1">
      <alignment horizontal="center" vertical="center" shrinkToFit="1"/>
    </xf>
    <xf numFmtId="180" fontId="6" fillId="2" borderId="45" xfId="2" applyNumberFormat="1" applyFont="1" applyFill="1" applyBorder="1" applyAlignment="1">
      <alignment horizontal="center" vertical="center" shrinkToFit="1"/>
    </xf>
    <xf numFmtId="180" fontId="5" fillId="8" borderId="53" xfId="2" applyNumberFormat="1" applyFill="1" applyBorder="1" applyAlignment="1" applyProtection="1">
      <alignment horizontal="center" vertical="center"/>
      <protection locked="0"/>
    </xf>
    <xf numFmtId="180" fontId="5" fillId="8" borderId="54" xfId="2" applyNumberFormat="1" applyFill="1" applyBorder="1" applyAlignment="1" applyProtection="1">
      <alignment horizontal="center" vertical="center"/>
      <protection locked="0"/>
    </xf>
    <xf numFmtId="178" fontId="5" fillId="8" borderId="45" xfId="4" applyNumberFormat="1" applyFont="1" applyFill="1" applyBorder="1" applyAlignment="1" applyProtection="1">
      <alignment horizontal="right" vertical="center" shrinkToFit="1"/>
      <protection locked="0"/>
    </xf>
    <xf numFmtId="180" fontId="6" fillId="2" borderId="44" xfId="2" applyNumberFormat="1" applyFont="1" applyFill="1" applyBorder="1" applyAlignment="1" applyProtection="1">
      <alignment horizontal="center" vertical="center"/>
    </xf>
    <xf numFmtId="180" fontId="6" fillId="2" borderId="45" xfId="2" applyNumberFormat="1" applyFont="1" applyFill="1" applyBorder="1" applyAlignment="1" applyProtection="1">
      <alignment horizontal="center" vertical="center"/>
    </xf>
    <xf numFmtId="180" fontId="6" fillId="2" borderId="46" xfId="2" applyNumberFormat="1" applyFont="1" applyFill="1" applyBorder="1" applyAlignment="1" applyProtection="1">
      <alignment horizontal="center" vertical="center"/>
    </xf>
    <xf numFmtId="180" fontId="6" fillId="2" borderId="19" xfId="2" applyNumberFormat="1" applyFont="1" applyFill="1" applyBorder="1" applyAlignment="1" applyProtection="1">
      <alignment horizontal="left" vertical="center"/>
    </xf>
    <xf numFmtId="180" fontId="6" fillId="2" borderId="20" xfId="2" applyNumberFormat="1" applyFont="1" applyFill="1" applyBorder="1" applyAlignment="1" applyProtection="1">
      <alignment horizontal="left" vertical="center"/>
    </xf>
    <xf numFmtId="180" fontId="15" fillId="2" borderId="20" xfId="2" applyNumberFormat="1" applyFont="1" applyFill="1" applyBorder="1" applyAlignment="1" applyProtection="1">
      <alignment horizontal="right" vertical="center" shrinkToFit="1"/>
    </xf>
    <xf numFmtId="180" fontId="15" fillId="2" borderId="23" xfId="2" applyNumberFormat="1" applyFont="1" applyFill="1" applyBorder="1" applyAlignment="1" applyProtection="1">
      <alignment horizontal="right" vertical="center" shrinkToFit="1"/>
    </xf>
    <xf numFmtId="180" fontId="10" fillId="2" borderId="47" xfId="2" applyNumberFormat="1" applyFont="1" applyFill="1" applyBorder="1" applyAlignment="1" applyProtection="1">
      <alignment horizontal="center" vertical="center" wrapText="1"/>
    </xf>
    <xf numFmtId="180" fontId="10" fillId="2" borderId="39" xfId="2" applyNumberFormat="1" applyFont="1" applyFill="1" applyBorder="1" applyAlignment="1" applyProtection="1">
      <alignment horizontal="center" vertical="center"/>
    </xf>
    <xf numFmtId="180" fontId="10" fillId="2" borderId="48" xfId="2" applyNumberFormat="1" applyFont="1" applyFill="1" applyBorder="1" applyAlignment="1" applyProtection="1">
      <alignment horizontal="center" vertical="center"/>
    </xf>
    <xf numFmtId="180" fontId="28" fillId="2" borderId="49" xfId="2" applyNumberFormat="1" applyFont="1" applyFill="1" applyBorder="1" applyAlignment="1" applyProtection="1">
      <alignment horizontal="left" vertical="center" shrinkToFit="1"/>
    </xf>
    <xf numFmtId="180" fontId="28" fillId="2" borderId="50" xfId="2" applyNumberFormat="1" applyFont="1" applyFill="1" applyBorder="1" applyAlignment="1" applyProtection="1">
      <alignment horizontal="left" vertical="center" shrinkToFit="1"/>
    </xf>
    <xf numFmtId="180" fontId="28" fillId="2" borderId="51" xfId="2" applyNumberFormat="1" applyFont="1" applyFill="1" applyBorder="1" applyAlignment="1" applyProtection="1">
      <alignment horizontal="left" vertical="center" shrinkToFit="1"/>
    </xf>
    <xf numFmtId="180" fontId="6" fillId="2" borderId="45" xfId="2" applyNumberFormat="1" applyFont="1" applyFill="1" applyBorder="1" applyAlignment="1" applyProtection="1">
      <alignment horizontal="left" vertical="center" shrinkToFit="1"/>
    </xf>
    <xf numFmtId="180" fontId="6" fillId="2" borderId="52" xfId="2" applyNumberFormat="1" applyFont="1" applyFill="1" applyBorder="1" applyAlignment="1" applyProtection="1">
      <alignment horizontal="left" vertical="center" shrinkToFit="1"/>
    </xf>
    <xf numFmtId="180" fontId="6" fillId="2" borderId="46" xfId="2" applyNumberFormat="1" applyFont="1" applyFill="1" applyBorder="1" applyAlignment="1" applyProtection="1">
      <alignment horizontal="left" vertical="center" shrinkToFit="1"/>
    </xf>
    <xf numFmtId="180" fontId="6" fillId="2" borderId="44" xfId="2" applyNumberFormat="1" applyFont="1" applyFill="1" applyBorder="1" applyAlignment="1" applyProtection="1">
      <alignment horizontal="center" vertical="center" shrinkToFit="1"/>
    </xf>
    <xf numFmtId="180" fontId="6" fillId="2" borderId="45" xfId="2" applyNumberFormat="1" applyFont="1" applyFill="1" applyBorder="1" applyAlignment="1" applyProtection="1">
      <alignment horizontal="center" vertical="center" shrinkToFit="1"/>
    </xf>
    <xf numFmtId="180" fontId="6" fillId="2" borderId="46" xfId="2" applyNumberFormat="1" applyFont="1" applyFill="1" applyBorder="1" applyAlignment="1" applyProtection="1">
      <alignment horizontal="center" vertical="center" shrinkToFit="1"/>
    </xf>
    <xf numFmtId="0" fontId="6" fillId="2" borderId="19" xfId="2" applyFont="1" applyBorder="1" applyAlignment="1">
      <alignment horizontal="center" vertical="center" shrinkToFit="1"/>
    </xf>
    <xf numFmtId="0" fontId="6" fillId="2" borderId="20" xfId="2" applyFont="1" applyBorder="1" applyAlignment="1">
      <alignment horizontal="center" vertical="center" shrinkToFit="1"/>
    </xf>
    <xf numFmtId="0" fontId="6" fillId="2" borderId="23" xfId="2" applyFont="1" applyBorder="1" applyAlignment="1">
      <alignment horizontal="center" vertical="center" shrinkToFit="1"/>
    </xf>
    <xf numFmtId="0" fontId="22" fillId="2" borderId="0" xfId="2" applyFont="1" applyFill="1" applyAlignment="1">
      <alignment horizontal="left" vertical="center" shrinkToFit="1"/>
    </xf>
    <xf numFmtId="0" fontId="6" fillId="3" borderId="4" xfId="3" applyFont="1" applyFill="1" applyBorder="1" applyAlignment="1" applyProtection="1">
      <alignment horizontal="center" vertical="center" shrinkToFit="1"/>
    </xf>
    <xf numFmtId="0" fontId="6" fillId="3" borderId="5" xfId="3" applyFont="1" applyFill="1" applyBorder="1" applyAlignment="1" applyProtection="1">
      <alignment horizontal="center" vertical="center" shrinkToFit="1"/>
    </xf>
    <xf numFmtId="0" fontId="6" fillId="2" borderId="9" xfId="3" quotePrefix="1" applyFont="1" applyFill="1" applyBorder="1" applyAlignment="1" applyProtection="1">
      <alignment horizontal="left" vertical="center" shrinkToFit="1"/>
    </xf>
    <xf numFmtId="0" fontId="70" fillId="0" borderId="8" xfId="3" applyFont="1" applyFill="1" applyBorder="1" applyAlignment="1" applyProtection="1">
      <alignment horizontal="left" vertical="center" wrapText="1"/>
    </xf>
    <xf numFmtId="0" fontId="70" fillId="0" borderId="40" xfId="3" applyFont="1" applyFill="1" applyBorder="1" applyAlignment="1" applyProtection="1">
      <alignment horizontal="left" vertical="center" wrapText="1"/>
    </xf>
    <xf numFmtId="0" fontId="6" fillId="2" borderId="9" xfId="3" applyFont="1" applyFill="1" applyBorder="1" applyAlignment="1" applyProtection="1">
      <alignment horizontal="left" vertical="center"/>
    </xf>
    <xf numFmtId="0" fontId="6" fillId="2" borderId="10" xfId="3" applyFont="1" applyFill="1" applyBorder="1" applyAlignment="1" applyProtection="1">
      <alignment horizontal="left" vertical="center"/>
    </xf>
    <xf numFmtId="0" fontId="57" fillId="0" borderId="1" xfId="3" applyFont="1" applyFill="1" applyBorder="1" applyAlignment="1" applyProtection="1">
      <alignment horizontal="left" vertical="center" wrapText="1"/>
    </xf>
    <xf numFmtId="0" fontId="57" fillId="0" borderId="36" xfId="3" applyFont="1" applyFill="1" applyBorder="1" applyAlignment="1" applyProtection="1">
      <alignment horizontal="left" vertical="center" wrapText="1"/>
    </xf>
    <xf numFmtId="0" fontId="59" fillId="0" borderId="37" xfId="3" applyFont="1" applyFill="1" applyBorder="1" applyAlignment="1" applyProtection="1">
      <alignment horizontal="left" vertical="center" wrapText="1"/>
    </xf>
    <xf numFmtId="0" fontId="59" fillId="0" borderId="1" xfId="3" applyFont="1" applyFill="1" applyBorder="1" applyAlignment="1" applyProtection="1">
      <alignment horizontal="left" vertical="center" wrapText="1"/>
    </xf>
    <xf numFmtId="0" fontId="59" fillId="0" borderId="14" xfId="3" applyFont="1" applyFill="1" applyBorder="1" applyAlignment="1" applyProtection="1">
      <alignment horizontal="left" vertical="center" wrapText="1"/>
    </xf>
    <xf numFmtId="0" fontId="59" fillId="0" borderId="0" xfId="3" applyFont="1" applyFill="1" applyBorder="1" applyAlignment="1" applyProtection="1">
      <alignment horizontal="left" vertical="center" wrapText="1"/>
    </xf>
    <xf numFmtId="0" fontId="6" fillId="2" borderId="37" xfId="3" applyFont="1" applyFill="1" applyBorder="1" applyAlignment="1" applyProtection="1">
      <alignment horizontal="left" vertical="center" wrapText="1" shrinkToFit="1"/>
    </xf>
    <xf numFmtId="0" fontId="6" fillId="0" borderId="10" xfId="3" applyFont="1" applyFill="1" applyBorder="1" applyAlignment="1" applyProtection="1">
      <alignment horizontal="left" vertical="center" shrinkToFit="1"/>
    </xf>
    <xf numFmtId="0" fontId="70" fillId="0" borderId="1" xfId="3" applyFont="1" applyFill="1" applyBorder="1" applyAlignment="1" applyProtection="1">
      <alignment horizontal="left" vertical="center" wrapText="1"/>
    </xf>
    <xf numFmtId="0" fontId="70" fillId="0" borderId="36" xfId="3" applyFont="1" applyFill="1" applyBorder="1" applyAlignment="1" applyProtection="1">
      <alignment horizontal="left" vertical="center" wrapText="1"/>
    </xf>
    <xf numFmtId="0" fontId="6" fillId="2" borderId="2" xfId="3" applyFont="1" applyFill="1" applyBorder="1" applyAlignment="1" applyProtection="1">
      <alignment vertical="center" shrinkToFit="1"/>
    </xf>
    <xf numFmtId="0" fontId="6" fillId="2" borderId="35" xfId="3" applyFont="1" applyFill="1" applyBorder="1" applyAlignment="1" applyProtection="1">
      <alignment vertical="center" shrinkToFit="1"/>
    </xf>
    <xf numFmtId="0" fontId="6" fillId="2" borderId="13" xfId="3" applyFont="1" applyFill="1" applyBorder="1" applyAlignment="1" applyProtection="1">
      <alignment vertical="center" shrinkToFit="1"/>
    </xf>
    <xf numFmtId="178" fontId="5" fillId="3" borderId="2" xfId="3" applyNumberFormat="1" applyFont="1" applyFill="1" applyBorder="1" applyAlignment="1" applyProtection="1">
      <alignment vertical="center" shrinkToFit="1"/>
    </xf>
    <xf numFmtId="178" fontId="5" fillId="3" borderId="35" xfId="3" applyNumberFormat="1" applyFont="1" applyFill="1" applyBorder="1" applyAlignment="1" applyProtection="1">
      <alignment vertical="center" shrinkToFit="1"/>
    </xf>
    <xf numFmtId="0" fontId="10" fillId="2" borderId="35" xfId="3" applyFont="1" applyFill="1" applyBorder="1" applyAlignment="1" applyProtection="1">
      <alignment horizontal="center" vertical="center"/>
    </xf>
    <xf numFmtId="0" fontId="52" fillId="0" borderId="35" xfId="3" applyFont="1" applyFill="1" applyBorder="1" applyAlignment="1" applyProtection="1">
      <alignment horizontal="right" vertical="center" shrinkToFit="1"/>
    </xf>
    <xf numFmtId="0" fontId="52" fillId="0" borderId="13" xfId="3" applyFont="1" applyFill="1" applyBorder="1" applyAlignment="1" applyProtection="1">
      <alignment horizontal="right" vertical="center" shrinkToFit="1"/>
    </xf>
    <xf numFmtId="176" fontId="37" fillId="10" borderId="7" xfId="1" applyNumberFormat="1" applyFont="1" applyFill="1" applyBorder="1" applyAlignment="1" applyProtection="1">
      <alignment horizontal="center" vertical="center" shrinkToFit="1"/>
    </xf>
    <xf numFmtId="176" fontId="37" fillId="10" borderId="8" xfId="1" applyNumberFormat="1" applyFont="1" applyFill="1" applyBorder="1" applyAlignment="1" applyProtection="1">
      <alignment horizontal="center" vertical="center" shrinkToFit="1"/>
    </xf>
    <xf numFmtId="176" fontId="37" fillId="10" borderId="40" xfId="1" applyNumberFormat="1" applyFont="1" applyFill="1" applyBorder="1" applyAlignment="1" applyProtection="1">
      <alignment horizontal="center" vertical="center" shrinkToFit="1"/>
    </xf>
    <xf numFmtId="178" fontId="5" fillId="10" borderId="35" xfId="3" applyNumberFormat="1" applyFont="1" applyFill="1" applyBorder="1" applyAlignment="1" applyProtection="1">
      <alignment horizontal="right" vertical="center" shrinkToFit="1"/>
    </xf>
    <xf numFmtId="178" fontId="5" fillId="4" borderId="35" xfId="3" applyNumberFormat="1" applyFont="1" applyFill="1" applyBorder="1" applyAlignment="1" applyProtection="1">
      <alignment horizontal="right" vertical="center" shrinkToFit="1"/>
    </xf>
    <xf numFmtId="0" fontId="6" fillId="3" borderId="37" xfId="3" applyFont="1" applyFill="1" applyBorder="1" applyAlignment="1" applyProtection="1">
      <alignment horizontal="center" vertical="center" shrinkToFit="1"/>
    </xf>
    <xf numFmtId="0" fontId="6" fillId="3" borderId="1" xfId="3" applyFont="1" applyFill="1" applyBorder="1" applyAlignment="1" applyProtection="1">
      <alignment horizontal="center" vertical="center" shrinkToFit="1"/>
    </xf>
    <xf numFmtId="0" fontId="6" fillId="2" borderId="4" xfId="3" applyFont="1" applyFill="1" applyBorder="1" applyAlignment="1" applyProtection="1">
      <alignment horizontal="center" vertical="center" shrinkToFit="1"/>
    </xf>
    <xf numFmtId="0" fontId="6" fillId="2" borderId="5" xfId="3" applyFont="1" applyFill="1" applyBorder="1" applyAlignment="1" applyProtection="1">
      <alignment horizontal="center" vertical="center" shrinkToFit="1"/>
    </xf>
    <xf numFmtId="0" fontId="6" fillId="2" borderId="6" xfId="3" applyFont="1" applyFill="1" applyBorder="1" applyAlignment="1" applyProtection="1">
      <alignment horizontal="center" vertical="center" shrinkToFit="1"/>
    </xf>
    <xf numFmtId="0" fontId="5" fillId="4" borderId="28" xfId="3" applyFont="1" applyFill="1" applyBorder="1" applyAlignment="1" applyProtection="1">
      <alignment horizontal="center" vertical="center"/>
      <protection locked="0"/>
    </xf>
    <xf numFmtId="0" fontId="5" fillId="4" borderId="29"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5" fillId="4" borderId="31" xfId="3" applyFont="1" applyFill="1" applyBorder="1" applyAlignment="1" applyProtection="1">
      <alignment horizontal="center" vertical="center"/>
      <protection locked="0"/>
    </xf>
    <xf numFmtId="0" fontId="6" fillId="2" borderId="3" xfId="3" applyFont="1" applyFill="1" applyBorder="1" applyAlignment="1" applyProtection="1">
      <alignment horizontal="center" vertical="center"/>
    </xf>
    <xf numFmtId="0" fontId="5" fillId="10" borderId="2" xfId="3" applyFont="1" applyFill="1" applyBorder="1" applyAlignment="1" applyProtection="1">
      <alignment horizontal="center" vertical="center" shrinkToFit="1"/>
    </xf>
    <xf numFmtId="0" fontId="5" fillId="10" borderId="35" xfId="3" applyFont="1" applyFill="1" applyBorder="1" applyAlignment="1" applyProtection="1">
      <alignment horizontal="center" vertical="center" shrinkToFit="1"/>
    </xf>
    <xf numFmtId="0" fontId="5" fillId="10" borderId="13" xfId="3" applyFont="1" applyFill="1" applyBorder="1" applyAlignment="1" applyProtection="1">
      <alignment horizontal="center" vertical="center" shrinkToFit="1"/>
    </xf>
    <xf numFmtId="0" fontId="5" fillId="0" borderId="37" xfId="3" applyFont="1" applyFill="1" applyBorder="1" applyAlignment="1">
      <alignment horizontal="center" vertical="center"/>
    </xf>
    <xf numFmtId="0" fontId="5" fillId="0" borderId="1" xfId="3" applyFont="1" applyFill="1" applyBorder="1" applyAlignment="1">
      <alignment horizontal="center" vertical="center"/>
    </xf>
    <xf numFmtId="176" fontId="5" fillId="10" borderId="1" xfId="3" applyNumberFormat="1" applyFont="1" applyFill="1" applyBorder="1" applyAlignment="1" applyProtection="1">
      <alignment horizontal="center" vertical="center" shrinkToFit="1"/>
    </xf>
    <xf numFmtId="0" fontId="6" fillId="2" borderId="9" xfId="3" applyFont="1" applyFill="1" applyBorder="1" applyAlignment="1" applyProtection="1">
      <alignment horizontal="center" vertical="center" shrinkToFit="1"/>
    </xf>
    <xf numFmtId="0" fontId="6" fillId="2" borderId="10" xfId="3" applyFont="1" applyFill="1" applyBorder="1" applyAlignment="1" applyProtection="1">
      <alignment horizontal="center" vertical="center" shrinkToFit="1"/>
    </xf>
    <xf numFmtId="0" fontId="6" fillId="2" borderId="12" xfId="3" applyFont="1" applyFill="1" applyBorder="1" applyAlignment="1" applyProtection="1">
      <alignment horizontal="center" vertical="center" shrinkToFit="1"/>
    </xf>
    <xf numFmtId="0" fontId="5" fillId="4" borderId="1" xfId="3" applyFont="1" applyFill="1" applyBorder="1" applyAlignment="1" applyProtection="1">
      <alignment horizontal="center" vertical="center" shrinkToFit="1"/>
    </xf>
    <xf numFmtId="0" fontId="5" fillId="4" borderId="10" xfId="3" applyFont="1" applyFill="1" applyBorder="1" applyAlignment="1" applyProtection="1">
      <alignment horizontal="center" vertical="center" shrinkToFit="1"/>
    </xf>
    <xf numFmtId="181" fontId="5" fillId="4" borderId="10" xfId="3" applyNumberFormat="1" applyFont="1" applyFill="1" applyBorder="1" applyAlignment="1" applyProtection="1">
      <alignment horizontal="center" vertical="center" shrinkToFit="1"/>
    </xf>
    <xf numFmtId="178" fontId="5" fillId="10" borderId="2" xfId="3" applyNumberFormat="1" applyFont="1" applyFill="1" applyBorder="1" applyAlignment="1" applyProtection="1">
      <alignment vertical="center" shrinkToFit="1"/>
    </xf>
    <xf numFmtId="178" fontId="5" fillId="10" borderId="35" xfId="3" applyNumberFormat="1" applyFont="1" applyFill="1" applyBorder="1" applyAlignment="1" applyProtection="1">
      <alignment vertical="center" shrinkToFit="1"/>
    </xf>
    <xf numFmtId="0" fontId="10" fillId="7" borderId="35" xfId="3" applyFont="1" applyFill="1" applyBorder="1" applyAlignment="1" applyProtection="1">
      <alignment horizontal="center" vertical="center" shrinkToFit="1"/>
      <protection locked="0"/>
    </xf>
    <xf numFmtId="0" fontId="45" fillId="0" borderId="37" xfId="3" applyFont="1" applyFill="1" applyBorder="1" applyAlignment="1">
      <alignment horizontal="center" vertical="center" shrinkToFit="1"/>
    </xf>
    <xf numFmtId="0" fontId="45" fillId="0" borderId="1" xfId="3" applyFont="1" applyFill="1" applyBorder="1" applyAlignment="1">
      <alignment horizontal="center" vertical="center" shrinkToFit="1"/>
    </xf>
    <xf numFmtId="0" fontId="45" fillId="0" borderId="36" xfId="3" applyFont="1" applyFill="1" applyBorder="1" applyAlignment="1">
      <alignment horizontal="center" vertical="center" shrinkToFit="1"/>
    </xf>
    <xf numFmtId="0" fontId="6" fillId="0" borderId="28"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30" xfId="3" applyFont="1" applyFill="1" applyBorder="1" applyAlignment="1">
      <alignment horizontal="center" vertical="center"/>
    </xf>
    <xf numFmtId="0" fontId="6" fillId="0" borderId="31"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33" xfId="3" applyFont="1" applyFill="1" applyBorder="1" applyAlignment="1">
      <alignment horizontal="center" vertical="center"/>
    </xf>
    <xf numFmtId="0" fontId="6" fillId="0" borderId="34" xfId="3" applyFont="1" applyFill="1" applyBorder="1" applyAlignment="1">
      <alignment horizontal="center" vertical="center"/>
    </xf>
    <xf numFmtId="0" fontId="6" fillId="0" borderId="3" xfId="3" applyFont="1" applyFill="1" applyBorder="1" applyAlignment="1">
      <alignment horizontal="center" vertical="center" shrinkToFit="1"/>
    </xf>
    <xf numFmtId="0" fontId="6" fillId="0" borderId="2"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13" xfId="3" applyFont="1" applyFill="1" applyBorder="1" applyAlignment="1">
      <alignment horizontal="center" vertical="center" shrinkToFit="1"/>
    </xf>
    <xf numFmtId="0" fontId="46" fillId="7" borderId="2" xfId="10" applyFill="1" applyBorder="1" applyAlignment="1" applyProtection="1">
      <alignment vertical="center" shrinkToFit="1"/>
      <protection locked="0"/>
    </xf>
    <xf numFmtId="0" fontId="5" fillId="7" borderId="35" xfId="3" applyFont="1" applyFill="1" applyBorder="1" applyAlignment="1" applyProtection="1">
      <alignment vertical="center" shrinkToFit="1"/>
      <protection locked="0"/>
    </xf>
    <xf numFmtId="0" fontId="5" fillId="7" borderId="13" xfId="3" applyFont="1" applyFill="1" applyBorder="1" applyAlignment="1" applyProtection="1">
      <alignment vertical="center" shrinkToFit="1"/>
      <protection locked="0"/>
    </xf>
    <xf numFmtId="49" fontId="5" fillId="7" borderId="35" xfId="3" applyNumberFormat="1" applyFont="1" applyFill="1" applyBorder="1" applyAlignment="1" applyProtection="1">
      <alignment horizontal="center" vertical="center" shrinkToFit="1"/>
      <protection locked="0"/>
    </xf>
    <xf numFmtId="0" fontId="5" fillId="0" borderId="35" xfId="3" applyFont="1" applyFill="1" applyBorder="1" applyAlignment="1">
      <alignment horizontal="center" vertical="center"/>
    </xf>
    <xf numFmtId="49" fontId="5" fillId="7" borderId="122" xfId="3" applyNumberFormat="1" applyFont="1" applyFill="1" applyBorder="1" applyAlignment="1" applyProtection="1">
      <alignment horizontal="center" vertical="center" shrinkToFit="1"/>
      <protection locked="0"/>
    </xf>
    <xf numFmtId="0" fontId="35" fillId="0" borderId="0" xfId="0" applyFont="1" applyFill="1" applyBorder="1" applyAlignment="1">
      <alignment vertical="center" wrapText="1"/>
    </xf>
    <xf numFmtId="0" fontId="35" fillId="0" borderId="92" xfId="0" applyFont="1" applyFill="1" applyBorder="1" applyAlignment="1">
      <alignment vertical="center" wrapText="1"/>
    </xf>
    <xf numFmtId="0" fontId="35" fillId="0" borderId="0" xfId="0" quotePrefix="1" applyFont="1" applyFill="1" applyBorder="1" applyAlignment="1">
      <alignment horizontal="right" vertical="center" wrapText="1"/>
    </xf>
    <xf numFmtId="0" fontId="35" fillId="0" borderId="0" xfId="1" applyFont="1" applyFill="1" applyBorder="1" applyAlignment="1">
      <alignment horizontal="left" vertical="center" shrinkToFit="1"/>
    </xf>
    <xf numFmtId="0" fontId="35" fillId="0" borderId="92" xfId="1" applyFont="1" applyFill="1" applyBorder="1" applyAlignment="1">
      <alignment horizontal="left" vertical="center" shrinkToFit="1"/>
    </xf>
    <xf numFmtId="0" fontId="35" fillId="0" borderId="0" xfId="0" applyFont="1" applyFill="1" applyBorder="1" applyAlignment="1">
      <alignment horizontal="left" vertical="center" wrapText="1"/>
    </xf>
    <xf numFmtId="0" fontId="35" fillId="0" borderId="92" xfId="0" applyFont="1" applyFill="1" applyBorder="1" applyAlignment="1">
      <alignment horizontal="left"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5" fillId="0" borderId="122" xfId="3" applyFont="1" applyFill="1" applyBorder="1" applyAlignment="1">
      <alignment horizontal="center" vertical="center"/>
    </xf>
    <xf numFmtId="0" fontId="6" fillId="0" borderId="37"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2" xfId="3" applyFont="1" applyFill="1" applyBorder="1" applyAlignment="1">
      <alignment horizontal="center" vertical="center"/>
    </xf>
    <xf numFmtId="0" fontId="6" fillId="0" borderId="35" xfId="3" applyFont="1" applyFill="1" applyBorder="1" applyAlignment="1">
      <alignment horizontal="center" vertical="center"/>
    </xf>
    <xf numFmtId="0" fontId="6" fillId="0" borderId="13" xfId="3" applyFont="1" applyFill="1" applyBorder="1" applyAlignment="1">
      <alignment horizontal="center" vertical="center"/>
    </xf>
    <xf numFmtId="0" fontId="5" fillId="7" borderId="2" xfId="3" applyFont="1" applyFill="1" applyBorder="1" applyAlignment="1" applyProtection="1">
      <alignment horizontal="left" vertical="center" shrinkToFit="1"/>
      <protection locked="0"/>
    </xf>
    <xf numFmtId="0" fontId="5" fillId="7" borderId="35" xfId="3" applyFont="1" applyFill="1" applyBorder="1" applyAlignment="1" applyProtection="1">
      <alignment horizontal="left" vertical="center" shrinkToFit="1"/>
      <protection locked="0"/>
    </xf>
    <xf numFmtId="0" fontId="5" fillId="7" borderId="13" xfId="3" applyFont="1" applyFill="1" applyBorder="1" applyAlignment="1" applyProtection="1">
      <alignment horizontal="left" vertical="center" shrinkToFit="1"/>
      <protection locked="0"/>
    </xf>
    <xf numFmtId="0" fontId="68" fillId="2" borderId="0" xfId="0" quotePrefix="1" applyFont="1" applyFill="1" applyAlignment="1">
      <alignment vertical="center"/>
    </xf>
    <xf numFmtId="0" fontId="68" fillId="2" borderId="92" xfId="0" quotePrefix="1" applyFont="1" applyFill="1" applyBorder="1" applyAlignment="1">
      <alignment vertical="center"/>
    </xf>
    <xf numFmtId="0" fontId="45" fillId="0" borderId="37" xfId="1" applyFont="1" applyFill="1" applyBorder="1" applyAlignment="1">
      <alignment horizontal="center" vertical="center"/>
    </xf>
    <xf numFmtId="0" fontId="45" fillId="0" borderId="1" xfId="1" applyFont="1" applyFill="1" applyBorder="1" applyAlignment="1">
      <alignment horizontal="center" vertical="center"/>
    </xf>
    <xf numFmtId="0" fontId="45" fillId="0" borderId="36" xfId="1" applyFont="1" applyFill="1" applyBorder="1" applyAlignment="1">
      <alignment horizontal="center" vertical="center"/>
    </xf>
    <xf numFmtId="0" fontId="45" fillId="0" borderId="14"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5" xfId="1" applyFont="1" applyFill="1" applyBorder="1" applyAlignment="1">
      <alignment horizontal="center" vertical="center"/>
    </xf>
    <xf numFmtId="0" fontId="45" fillId="0" borderId="9" xfId="1" applyFont="1" applyFill="1" applyBorder="1" applyAlignment="1">
      <alignment horizontal="center" vertical="center"/>
    </xf>
    <xf numFmtId="0" fontId="45" fillId="0" borderId="10" xfId="1" applyFont="1" applyFill="1" applyBorder="1" applyAlignment="1">
      <alignment horizontal="center" vertical="center"/>
    </xf>
    <xf numFmtId="0" fontId="45" fillId="0" borderId="12" xfId="1" applyFont="1" applyFill="1" applyBorder="1" applyAlignment="1">
      <alignment horizontal="center" vertical="center"/>
    </xf>
    <xf numFmtId="0" fontId="5" fillId="7" borderId="14" xfId="3" applyFont="1" applyFill="1" applyBorder="1" applyAlignment="1" applyProtection="1">
      <alignment horizontal="left" vertical="center" wrapText="1" shrinkToFit="1"/>
      <protection locked="0"/>
    </xf>
    <xf numFmtId="0" fontId="5" fillId="7" borderId="0" xfId="3" applyFont="1" applyFill="1" applyBorder="1" applyAlignment="1" applyProtection="1">
      <alignment horizontal="left" vertical="center" shrinkToFit="1"/>
      <protection locked="0"/>
    </xf>
    <xf numFmtId="0" fontId="5" fillId="7" borderId="15" xfId="3" applyFont="1" applyFill="1" applyBorder="1" applyAlignment="1" applyProtection="1">
      <alignment horizontal="left" vertical="center" shrinkToFit="1"/>
      <protection locked="0"/>
    </xf>
    <xf numFmtId="0" fontId="5" fillId="7" borderId="9" xfId="3" applyFont="1" applyFill="1" applyBorder="1" applyAlignment="1" applyProtection="1">
      <alignment horizontal="left" vertical="center" shrinkToFit="1"/>
      <protection locked="0"/>
    </xf>
    <xf numFmtId="0" fontId="5" fillId="7" borderId="10" xfId="3" applyFont="1" applyFill="1" applyBorder="1" applyAlignment="1" applyProtection="1">
      <alignment horizontal="left" vertical="center" shrinkToFit="1"/>
      <protection locked="0"/>
    </xf>
    <xf numFmtId="0" fontId="5" fillId="7" borderId="12" xfId="3" applyFont="1" applyFill="1" applyBorder="1" applyAlignment="1" applyProtection="1">
      <alignment horizontal="left" vertical="center" shrinkToFit="1"/>
      <protection locked="0"/>
    </xf>
    <xf numFmtId="49" fontId="5" fillId="7" borderId="1" xfId="3" applyNumberFormat="1" applyFont="1" applyFill="1" applyBorder="1" applyAlignment="1" applyProtection="1">
      <alignment horizontal="center" vertical="center"/>
      <protection locked="0"/>
    </xf>
    <xf numFmtId="0" fontId="68" fillId="2" borderId="0" xfId="1" applyFont="1" applyAlignment="1">
      <alignment horizontal="left" vertical="center" shrinkToFit="1"/>
    </xf>
    <xf numFmtId="0" fontId="68" fillId="2" borderId="92" xfId="1" applyFont="1" applyBorder="1" applyAlignment="1">
      <alignment horizontal="left" vertical="center" shrinkToFit="1"/>
    </xf>
    <xf numFmtId="0" fontId="68" fillId="2" borderId="0" xfId="0" quotePrefix="1" applyFont="1" applyFill="1" applyAlignment="1">
      <alignment horizontal="right" vertical="center" wrapText="1"/>
    </xf>
    <xf numFmtId="0" fontId="35" fillId="0" borderId="0" xfId="0" applyFont="1" applyFill="1" applyBorder="1" applyAlignment="1">
      <alignment vertical="center"/>
    </xf>
    <xf numFmtId="0" fontId="35" fillId="0" borderId="92" xfId="0" applyFont="1" applyFill="1" applyBorder="1" applyAlignment="1">
      <alignment vertical="center"/>
    </xf>
    <xf numFmtId="0" fontId="5" fillId="7" borderId="121" xfId="3" applyFont="1" applyFill="1" applyBorder="1" applyAlignment="1" applyProtection="1">
      <alignment vertical="center" shrinkToFit="1"/>
      <protection locked="0"/>
    </xf>
    <xf numFmtId="0" fontId="5" fillId="7" borderId="122" xfId="3" applyFont="1" applyFill="1" applyBorder="1" applyAlignment="1" applyProtection="1">
      <alignment vertical="center" shrinkToFit="1"/>
      <protection locked="0"/>
    </xf>
    <xf numFmtId="0" fontId="5" fillId="7" borderId="123" xfId="3" applyFont="1" applyFill="1" applyBorder="1" applyAlignment="1" applyProtection="1">
      <alignment vertical="center" shrinkToFit="1"/>
      <protection locked="0"/>
    </xf>
    <xf numFmtId="0" fontId="6" fillId="0" borderId="37" xfId="3"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9" xfId="3" applyFont="1" applyFill="1" applyBorder="1" applyAlignment="1">
      <alignment horizontal="center" vertical="center" shrinkToFit="1"/>
    </xf>
    <xf numFmtId="0" fontId="6" fillId="0" borderId="10"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5" fillId="7" borderId="37" xfId="3" applyFont="1" applyFill="1" applyBorder="1" applyAlignment="1" applyProtection="1">
      <alignment horizontal="left" vertical="center" wrapText="1"/>
      <protection locked="0"/>
    </xf>
    <xf numFmtId="0" fontId="5" fillId="7" borderId="1" xfId="3" applyFont="1" applyFill="1" applyBorder="1" applyAlignment="1" applyProtection="1">
      <alignment horizontal="left" vertical="center" wrapText="1"/>
      <protection locked="0"/>
    </xf>
    <xf numFmtId="0" fontId="5" fillId="7" borderId="36" xfId="3" applyFont="1" applyFill="1" applyBorder="1" applyAlignment="1" applyProtection="1">
      <alignment horizontal="left" vertical="center" wrapText="1"/>
      <protection locked="0"/>
    </xf>
    <xf numFmtId="0" fontId="5" fillId="7" borderId="9" xfId="3" applyFont="1" applyFill="1" applyBorder="1" applyAlignment="1" applyProtection="1">
      <alignment horizontal="left" vertical="center" wrapText="1"/>
      <protection locked="0"/>
    </xf>
    <xf numFmtId="0" fontId="5" fillId="7" borderId="10" xfId="3" applyFont="1" applyFill="1" applyBorder="1" applyAlignment="1" applyProtection="1">
      <alignment horizontal="left" vertical="center" wrapText="1"/>
      <protection locked="0"/>
    </xf>
    <xf numFmtId="0" fontId="5" fillId="7" borderId="12" xfId="3" applyFont="1" applyFill="1" applyBorder="1" applyAlignment="1" applyProtection="1">
      <alignment horizontal="left" vertical="center" wrapText="1"/>
      <protection locked="0"/>
    </xf>
    <xf numFmtId="0" fontId="6" fillId="0" borderId="16" xfId="3" applyFont="1" applyFill="1" applyBorder="1" applyAlignment="1">
      <alignment horizontal="center"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6" xfId="3"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5" fillId="9" borderId="35" xfId="3" applyFont="1" applyFill="1" applyBorder="1" applyAlignment="1" applyProtection="1">
      <alignment horizontal="left" vertical="center" shrinkToFit="1"/>
      <protection locked="0"/>
    </xf>
    <xf numFmtId="0" fontId="5" fillId="9" borderId="13" xfId="3" applyFont="1" applyFill="1" applyBorder="1" applyAlignment="1" applyProtection="1">
      <alignment horizontal="left" vertical="center" shrinkToFit="1"/>
      <protection locked="0"/>
    </xf>
    <xf numFmtId="0" fontId="5" fillId="0" borderId="121" xfId="3" applyFont="1" applyFill="1" applyBorder="1" applyAlignment="1" applyProtection="1">
      <alignment horizontal="center" vertical="center" shrinkToFit="1"/>
    </xf>
    <xf numFmtId="0" fontId="5" fillId="0" borderId="122" xfId="3" applyFont="1" applyFill="1" applyBorder="1" applyAlignment="1" applyProtection="1">
      <alignment horizontal="center" vertical="center" shrinkToFit="1"/>
    </xf>
    <xf numFmtId="0" fontId="5" fillId="0" borderId="123" xfId="3" applyFont="1" applyFill="1" applyBorder="1" applyAlignment="1" applyProtection="1">
      <alignment horizontal="center" vertical="center" shrinkToFit="1"/>
    </xf>
    <xf numFmtId="0" fontId="6" fillId="0" borderId="24"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5" fillId="0" borderId="24" xfId="3" applyFont="1" applyFill="1" applyBorder="1" applyAlignment="1" applyProtection="1">
      <alignment horizontal="center" vertical="center" shrinkToFit="1"/>
    </xf>
    <xf numFmtId="0" fontId="5" fillId="0" borderId="25" xfId="3" applyFont="1" applyFill="1" applyBorder="1" applyAlignment="1" applyProtection="1">
      <alignment horizontal="center" vertical="center" shrinkToFit="1"/>
    </xf>
    <xf numFmtId="0" fontId="5" fillId="0" borderId="26" xfId="3" applyFont="1" applyFill="1" applyBorder="1" applyAlignment="1" applyProtection="1">
      <alignment horizontal="center" vertical="center" shrinkToFit="1"/>
    </xf>
    <xf numFmtId="0" fontId="5" fillId="9" borderId="25" xfId="3" applyFont="1" applyFill="1" applyBorder="1" applyAlignment="1" applyProtection="1">
      <alignment horizontal="left" vertical="center" shrinkToFit="1"/>
      <protection locked="0"/>
    </xf>
    <xf numFmtId="0" fontId="5" fillId="9" borderId="26" xfId="3" applyFont="1" applyFill="1" applyBorder="1" applyAlignment="1" applyProtection="1">
      <alignment horizontal="left" vertical="center" shrinkToFit="1"/>
      <protection locked="0"/>
    </xf>
    <xf numFmtId="0" fontId="5" fillId="9" borderId="20" xfId="3" applyFont="1" applyFill="1" applyBorder="1" applyAlignment="1" applyProtection="1">
      <alignment horizontal="left" vertical="center" shrinkToFit="1"/>
      <protection locked="0"/>
    </xf>
    <xf numFmtId="0" fontId="5" fillId="9" borderId="21" xfId="3" applyFont="1" applyFill="1" applyBorder="1" applyAlignment="1" applyProtection="1">
      <alignment horizontal="left" vertical="center" shrinkToFit="1"/>
      <protection locked="0"/>
    </xf>
    <xf numFmtId="0" fontId="8" fillId="0" borderId="0" xfId="3" applyFont="1" applyFill="1" applyAlignment="1">
      <alignment horizontal="center" vertical="center" shrinkToFit="1"/>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9" borderId="4" xfId="3" applyFont="1" applyFill="1" applyBorder="1" applyAlignment="1" applyProtection="1">
      <alignment horizontal="center" vertical="center" shrinkToFit="1"/>
      <protection locked="0"/>
    </xf>
    <xf numFmtId="0" fontId="6" fillId="9" borderId="5" xfId="3" applyFont="1" applyFill="1" applyBorder="1" applyAlignment="1" applyProtection="1">
      <alignment horizontal="center" vertical="center" shrinkToFit="1"/>
      <protection locked="0"/>
    </xf>
    <xf numFmtId="0" fontId="6" fillId="2" borderId="5" xfId="3" applyFont="1" applyBorder="1" applyAlignment="1">
      <alignment horizontal="center" vertical="center" shrinkToFit="1"/>
    </xf>
    <xf numFmtId="0" fontId="6" fillId="2" borderId="6" xfId="3" applyFont="1" applyBorder="1" applyAlignment="1">
      <alignment horizontal="center" vertical="center" shrinkToFit="1"/>
    </xf>
    <xf numFmtId="0" fontId="6" fillId="2" borderId="37" xfId="3" applyFont="1" applyBorder="1" applyAlignment="1">
      <alignment horizontal="center" vertical="center" textRotation="255" shrinkToFit="1"/>
    </xf>
    <xf numFmtId="0" fontId="6" fillId="2" borderId="36" xfId="3" applyFont="1" applyBorder="1" applyAlignment="1">
      <alignment horizontal="center" vertical="center" textRotation="255" shrinkToFit="1"/>
    </xf>
    <xf numFmtId="0" fontId="6" fillId="2" borderId="9" xfId="3" applyFont="1" applyBorder="1" applyAlignment="1">
      <alignment horizontal="center" vertical="center" textRotation="255" shrinkToFit="1"/>
    </xf>
    <xf numFmtId="0" fontId="6" fillId="2" borderId="12" xfId="3" applyFont="1" applyBorder="1" applyAlignment="1">
      <alignment horizontal="center" vertical="center" textRotation="255" shrinkToFit="1"/>
    </xf>
    <xf numFmtId="0" fontId="6" fillId="8" borderId="4" xfId="3" applyFont="1" applyFill="1" applyBorder="1" applyAlignment="1" applyProtection="1">
      <alignment horizontal="center" vertical="center" shrinkToFit="1"/>
      <protection locked="0"/>
    </xf>
    <xf numFmtId="0" fontId="6" fillId="8" borderId="5" xfId="3" applyFont="1" applyFill="1" applyBorder="1" applyAlignment="1" applyProtection="1">
      <alignment horizontal="center" vertical="center" shrinkToFit="1"/>
      <protection locked="0"/>
    </xf>
    <xf numFmtId="0" fontId="6" fillId="8" borderId="10" xfId="3" applyFont="1" applyFill="1" applyBorder="1" applyAlignment="1" applyProtection="1">
      <alignment horizontal="center" vertical="center" shrinkToFit="1"/>
      <protection locked="0"/>
    </xf>
    <xf numFmtId="0" fontId="10" fillId="2" borderId="10" xfId="3" applyFont="1" applyBorder="1" applyAlignment="1">
      <alignment horizontal="left" vertical="center" shrinkToFit="1"/>
    </xf>
    <xf numFmtId="0" fontId="10" fillId="2" borderId="12" xfId="3" applyFont="1" applyBorder="1" applyAlignment="1">
      <alignment horizontal="left" vertical="center" shrinkToFit="1"/>
    </xf>
    <xf numFmtId="0" fontId="6" fillId="8" borderId="9" xfId="3" applyFont="1" applyFill="1" applyBorder="1" applyAlignment="1" applyProtection="1">
      <alignment horizontal="center" vertical="center" shrinkToFit="1"/>
      <protection locked="0"/>
    </xf>
    <xf numFmtId="0" fontId="10" fillId="2" borderId="8" xfId="3" applyFont="1" applyBorder="1" applyAlignment="1">
      <alignment horizontal="left" vertical="center" shrinkToFit="1"/>
    </xf>
    <xf numFmtId="0" fontId="10" fillId="2" borderId="11" xfId="3" applyFont="1" applyBorder="1" applyAlignment="1">
      <alignment horizontal="left" vertical="center" shrinkToFit="1"/>
    </xf>
    <xf numFmtId="0" fontId="6" fillId="2" borderId="7" xfId="3" applyFont="1" applyBorder="1" applyAlignment="1">
      <alignment horizontal="center" vertical="center"/>
    </xf>
    <xf numFmtId="0" fontId="6" fillId="2" borderId="8" xfId="3" applyFont="1" applyBorder="1" applyAlignment="1">
      <alignment horizontal="center" vertical="center"/>
    </xf>
    <xf numFmtId="0" fontId="6" fillId="9" borderId="9" xfId="3" applyFont="1" applyFill="1" applyBorder="1" applyAlignment="1" applyProtection="1">
      <alignment horizontal="center" vertical="center" shrinkToFit="1"/>
      <protection locked="0"/>
    </xf>
    <xf numFmtId="0" fontId="6" fillId="9" borderId="10" xfId="3" applyFont="1" applyFill="1" applyBorder="1" applyAlignment="1" applyProtection="1">
      <alignment horizontal="center" vertical="center" shrinkToFit="1"/>
      <protection locked="0"/>
    </xf>
    <xf numFmtId="0" fontId="5" fillId="7" borderId="2" xfId="3" applyFont="1" applyFill="1" applyBorder="1" applyAlignment="1" applyProtection="1">
      <alignment vertical="center" shrinkToFit="1"/>
      <protection locked="0"/>
    </xf>
    <xf numFmtId="0" fontId="66" fillId="0" borderId="2" xfId="3" applyFont="1" applyFill="1" applyBorder="1" applyAlignment="1">
      <alignment horizontal="center" vertical="center"/>
    </xf>
    <xf numFmtId="0" fontId="66" fillId="0" borderId="35" xfId="3" applyFont="1" applyFill="1" applyBorder="1" applyAlignment="1">
      <alignment horizontal="center" vertical="center"/>
    </xf>
    <xf numFmtId="0" fontId="66" fillId="0" borderId="13" xfId="3" applyFont="1" applyFill="1" applyBorder="1" applyAlignment="1">
      <alignment horizontal="center" vertical="center"/>
    </xf>
    <xf numFmtId="0" fontId="6" fillId="0" borderId="37"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36" xfId="1" applyFont="1" applyFill="1" applyBorder="1" applyAlignment="1">
      <alignment horizontal="center" vertical="center" textRotation="255" shrinkToFit="1"/>
    </xf>
    <xf numFmtId="0" fontId="6" fillId="0" borderId="1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15" xfId="1" applyFont="1" applyFill="1" applyBorder="1" applyAlignment="1">
      <alignment horizontal="center" vertical="center" textRotation="255" shrinkToFi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2" xfId="1" applyFont="1" applyFill="1" applyBorder="1" applyAlignment="1">
      <alignment horizontal="center" vertical="center" textRotation="255" shrinkToFit="1"/>
    </xf>
    <xf numFmtId="0" fontId="35" fillId="0" borderId="35" xfId="3" applyFont="1" applyFill="1" applyBorder="1" applyAlignment="1">
      <alignment horizontal="left" vertical="center"/>
    </xf>
    <xf numFmtId="0" fontId="35" fillId="0" borderId="13" xfId="3" applyFont="1" applyFill="1" applyBorder="1" applyAlignment="1">
      <alignment horizontal="left" vertical="center"/>
    </xf>
    <xf numFmtId="0" fontId="35" fillId="0" borderId="2" xfId="3" applyFont="1" applyFill="1" applyBorder="1" applyAlignment="1">
      <alignment horizontal="left" vertical="center"/>
    </xf>
    <xf numFmtId="0" fontId="35" fillId="0" borderId="35" xfId="1" applyFont="1" applyFill="1" applyBorder="1" applyAlignment="1">
      <alignment horizontal="left" vertical="center" shrinkToFit="1"/>
    </xf>
    <xf numFmtId="0" fontId="35" fillId="0" borderId="13" xfId="1" applyFont="1" applyFill="1" applyBorder="1" applyAlignment="1">
      <alignment horizontal="left" vertical="center" shrinkToFit="1"/>
    </xf>
    <xf numFmtId="0" fontId="45" fillId="0" borderId="37" xfId="1" applyFont="1" applyFill="1" applyBorder="1" applyAlignment="1">
      <alignment horizontal="center" vertical="center" wrapText="1" shrinkToFit="1"/>
    </xf>
    <xf numFmtId="0" fontId="45" fillId="0" borderId="1" xfId="1" applyFont="1" applyFill="1" applyBorder="1" applyAlignment="1">
      <alignment horizontal="center" vertical="center" shrinkToFit="1"/>
    </xf>
    <xf numFmtId="0" fontId="45" fillId="0" borderId="36" xfId="1" applyFont="1" applyFill="1" applyBorder="1" applyAlignment="1">
      <alignment horizontal="center" vertical="center" shrinkToFit="1"/>
    </xf>
    <xf numFmtId="0" fontId="45" fillId="0" borderId="9" xfId="1" applyFont="1" applyFill="1" applyBorder="1" applyAlignment="1">
      <alignment horizontal="center" vertical="center" shrinkToFit="1"/>
    </xf>
    <xf numFmtId="0" fontId="45" fillId="0" borderId="10" xfId="1" applyFont="1" applyFill="1" applyBorder="1" applyAlignment="1">
      <alignment horizontal="center" vertical="center" shrinkToFit="1"/>
    </xf>
    <xf numFmtId="0" fontId="45" fillId="0" borderId="12" xfId="1" applyFont="1" applyFill="1" applyBorder="1" applyAlignment="1">
      <alignment horizontal="center" vertical="center" shrinkToFit="1"/>
    </xf>
    <xf numFmtId="0" fontId="5" fillId="7" borderId="37" xfId="3" applyFont="1" applyFill="1" applyBorder="1" applyAlignment="1" applyProtection="1">
      <alignment horizontal="left" vertical="center" wrapText="1" shrinkToFit="1"/>
      <protection locked="0"/>
    </xf>
    <xf numFmtId="0" fontId="5" fillId="7" borderId="1" xfId="3" applyFont="1" applyFill="1" applyBorder="1" applyAlignment="1" applyProtection="1">
      <alignment horizontal="left" vertical="center" wrapText="1" shrinkToFit="1"/>
      <protection locked="0"/>
    </xf>
    <xf numFmtId="0" fontId="5" fillId="7" borderId="36" xfId="3" applyFont="1" applyFill="1" applyBorder="1" applyAlignment="1" applyProtection="1">
      <alignment horizontal="left" vertical="center" wrapText="1" shrinkToFit="1"/>
      <protection locked="0"/>
    </xf>
    <xf numFmtId="0" fontId="5" fillId="7" borderId="9" xfId="3" applyFont="1" applyFill="1" applyBorder="1" applyAlignment="1" applyProtection="1">
      <alignment horizontal="left" vertical="center" wrapText="1" shrinkToFit="1"/>
      <protection locked="0"/>
    </xf>
    <xf numFmtId="0" fontId="5" fillId="7" borderId="10" xfId="3" applyFont="1" applyFill="1" applyBorder="1" applyAlignment="1" applyProtection="1">
      <alignment horizontal="left" vertical="center" wrapText="1" shrinkToFit="1"/>
      <protection locked="0"/>
    </xf>
    <xf numFmtId="0" fontId="5" fillId="7" borderId="12" xfId="3" applyFont="1" applyFill="1" applyBorder="1" applyAlignment="1" applyProtection="1">
      <alignment horizontal="left" vertical="center" wrapText="1" shrinkToFit="1"/>
      <protection locked="0"/>
    </xf>
    <xf numFmtId="0" fontId="35" fillId="0" borderId="2" xfId="3" applyFont="1" applyFill="1" applyBorder="1" applyAlignment="1">
      <alignment horizontal="center" vertical="center" shrinkToFit="1"/>
    </xf>
    <xf numFmtId="0" fontId="35" fillId="0" borderId="35" xfId="3" applyFont="1" applyFill="1" applyBorder="1" applyAlignment="1">
      <alignment horizontal="center" vertical="center" shrinkToFit="1"/>
    </xf>
    <xf numFmtId="0" fontId="35" fillId="0" borderId="13" xfId="3" applyFont="1" applyFill="1" applyBorder="1" applyAlignment="1">
      <alignment horizontal="center" vertical="center" shrinkToFit="1"/>
    </xf>
    <xf numFmtId="0" fontId="10" fillId="7" borderId="37" xfId="3" applyFont="1" applyFill="1" applyBorder="1" applyAlignment="1" applyProtection="1">
      <alignment horizontal="center" vertical="center" shrinkToFit="1"/>
      <protection locked="0"/>
    </xf>
    <xf numFmtId="0" fontId="10" fillId="7" borderId="1" xfId="3" applyFont="1" applyFill="1" applyBorder="1" applyAlignment="1" applyProtection="1">
      <alignment horizontal="center" vertical="center" shrinkToFit="1"/>
      <protection locked="0"/>
    </xf>
    <xf numFmtId="0" fontId="57" fillId="0" borderId="5" xfId="3" applyFont="1" applyFill="1" applyBorder="1" applyAlignment="1" applyProtection="1">
      <alignment horizontal="left" vertical="center" wrapText="1"/>
    </xf>
    <xf numFmtId="0" fontId="57" fillId="0" borderId="6" xfId="3" applyFont="1" applyFill="1" applyBorder="1" applyAlignment="1" applyProtection="1">
      <alignment horizontal="left" vertical="center" wrapText="1"/>
    </xf>
    <xf numFmtId="0" fontId="45" fillId="0" borderId="3" xfId="3" applyFont="1" applyFill="1" applyBorder="1" applyAlignment="1">
      <alignment horizontal="center" vertical="center" shrinkToFit="1"/>
    </xf>
    <xf numFmtId="0" fontId="46" fillId="7" borderId="2" xfId="10" applyFill="1" applyBorder="1" applyAlignment="1" applyProtection="1">
      <alignment horizontal="left" vertical="center" shrinkToFit="1"/>
      <protection locked="0"/>
    </xf>
    <xf numFmtId="0" fontId="6" fillId="0" borderId="0" xfId="3" applyFont="1" applyFill="1" applyBorder="1" applyAlignment="1" applyProtection="1">
      <alignment horizontal="center" vertical="center"/>
    </xf>
    <xf numFmtId="0" fontId="35" fillId="0" borderId="0" xfId="0" applyFont="1" applyFill="1" applyAlignment="1">
      <alignment vertical="center" wrapText="1"/>
    </xf>
    <xf numFmtId="0" fontId="6" fillId="0" borderId="14" xfId="3" applyFont="1" applyFill="1" applyBorder="1" applyAlignment="1">
      <alignment horizontal="center" vertical="center" shrinkToFit="1"/>
    </xf>
    <xf numFmtId="0" fontId="6" fillId="0" borderId="0" xfId="3" applyFont="1" applyFill="1" applyBorder="1" applyAlignment="1">
      <alignment horizontal="center" vertical="center" shrinkToFit="1"/>
    </xf>
    <xf numFmtId="0" fontId="6" fillId="0" borderId="15" xfId="3" applyFont="1" applyFill="1" applyBorder="1" applyAlignment="1">
      <alignment horizontal="center" vertical="center" shrinkToFit="1"/>
    </xf>
    <xf numFmtId="0" fontId="6" fillId="0" borderId="121" xfId="3" applyFont="1" applyFill="1" applyBorder="1" applyAlignment="1">
      <alignment horizontal="center" vertical="center" shrinkToFit="1"/>
    </xf>
    <xf numFmtId="0" fontId="6" fillId="0" borderId="122" xfId="3" applyFont="1" applyFill="1" applyBorder="1" applyAlignment="1">
      <alignment horizontal="center" vertical="center" shrinkToFit="1"/>
    </xf>
    <xf numFmtId="0" fontId="6" fillId="0" borderId="123" xfId="3" applyFont="1" applyFill="1" applyBorder="1" applyAlignment="1">
      <alignment horizontal="center" vertical="center" shrinkToFit="1"/>
    </xf>
    <xf numFmtId="0" fontId="5" fillId="0" borderId="9" xfId="3" applyFont="1" applyFill="1" applyBorder="1" applyAlignment="1" applyProtection="1">
      <alignment horizontal="center" vertical="center" shrinkToFit="1"/>
    </xf>
    <xf numFmtId="0" fontId="5" fillId="0" borderId="10"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6" fillId="0" borderId="3" xfId="3" applyFont="1" applyFill="1" applyBorder="1" applyAlignment="1">
      <alignment horizontal="center" vertical="center"/>
    </xf>
    <xf numFmtId="0" fontId="6" fillId="0" borderId="0" xfId="3" applyFont="1" applyFill="1" applyBorder="1" applyAlignment="1" applyProtection="1">
      <alignment horizontal="center" vertical="center" shrinkToFit="1"/>
    </xf>
    <xf numFmtId="0" fontId="6" fillId="0" borderId="19" xfId="3" applyFont="1" applyFill="1" applyBorder="1" applyAlignment="1">
      <alignment horizontal="center" vertical="center"/>
    </xf>
    <xf numFmtId="0" fontId="6" fillId="0" borderId="20" xfId="3" applyFont="1" applyFill="1" applyBorder="1" applyAlignment="1">
      <alignment horizontal="center" vertical="center"/>
    </xf>
    <xf numFmtId="0" fontId="6" fillId="0" borderId="21" xfId="3" applyFont="1" applyFill="1" applyBorder="1" applyAlignment="1">
      <alignment horizontal="center" vertical="center"/>
    </xf>
    <xf numFmtId="0" fontId="5" fillId="0" borderId="2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5" fillId="7" borderId="14" xfId="3" applyFont="1" applyFill="1" applyBorder="1" applyAlignment="1" applyProtection="1">
      <alignment horizontal="left" vertical="center" wrapText="1"/>
      <protection locked="0"/>
    </xf>
    <xf numFmtId="0" fontId="5" fillId="7" borderId="0" xfId="3" applyFont="1" applyFill="1" applyBorder="1" applyAlignment="1" applyProtection="1">
      <alignment horizontal="left" vertical="center" wrapText="1"/>
      <protection locked="0"/>
    </xf>
    <xf numFmtId="0" fontId="5" fillId="7" borderId="15" xfId="3" applyFont="1" applyFill="1" applyBorder="1" applyAlignment="1" applyProtection="1">
      <alignment horizontal="left" vertical="center" wrapText="1"/>
      <protection locked="0"/>
    </xf>
    <xf numFmtId="0" fontId="6" fillId="0" borderId="0" xfId="3" applyFont="1" applyFill="1" applyAlignment="1" applyProtection="1">
      <alignment horizontal="center" vertical="center"/>
    </xf>
    <xf numFmtId="0" fontId="5" fillId="0" borderId="121" xfId="3" applyFont="1" applyFill="1" applyBorder="1" applyAlignment="1">
      <alignment horizontal="center" vertical="center"/>
    </xf>
  </cellXfs>
  <cellStyles count="12">
    <cellStyle name="ハイパーリンク" xfId="10" builtinId="8"/>
    <cellStyle name="桁区切り 2" xfId="4" xr:uid="{00000000-0005-0000-0000-000000000000}"/>
    <cellStyle name="標準" xfId="0" builtinId="0"/>
    <cellStyle name="標準 2" xfId="1" xr:uid="{00000000-0005-0000-0000-000002000000}"/>
    <cellStyle name="標準 2 3" xfId="7" xr:uid="{871A2492-0FBF-44B5-AC62-9BD22B4DA64D}"/>
    <cellStyle name="標準 3" xfId="2" xr:uid="{00000000-0005-0000-0000-000003000000}"/>
    <cellStyle name="標準 4" xfId="3" xr:uid="{00000000-0005-0000-0000-000004000000}"/>
    <cellStyle name="標準 5" xfId="6" xr:uid="{00000000-0005-0000-0000-000005000000}"/>
    <cellStyle name="標準 6" xfId="8" xr:uid="{952BB501-AB53-4731-A3F2-5EB1B50C0BA1}"/>
    <cellStyle name="標準 7" xfId="9" xr:uid="{89A3FCA5-6F00-455D-92AA-C4B52E06C798}"/>
    <cellStyle name="標準 8" xfId="11" xr:uid="{B497492D-993A-4699-8BF4-19EF6A4FA823}"/>
    <cellStyle name="標準_gyousyukodo" xfId="5" xr:uid="{00000000-0005-0000-0000-000006000000}"/>
  </cellStyles>
  <dxfs count="0"/>
  <tableStyles count="0" defaultTableStyle="TableStyleMedium2" defaultPivotStyle="PivotStyleMedium9"/>
  <colors>
    <mruColors>
      <color rgb="FFFFFFD5"/>
      <color rgb="FFE5FFFF"/>
      <color rgb="FFD1FFD1"/>
      <color rgb="FFFFEBFF"/>
      <color rgb="FFFFCCCC"/>
      <color rgb="FFCCFFFF"/>
      <color rgb="FFCCFFCC"/>
      <color rgb="FFEBFFEB"/>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70</xdr:col>
      <xdr:colOff>19051</xdr:colOff>
      <xdr:row>1</xdr:row>
      <xdr:rowOff>0</xdr:rowOff>
    </xdr:from>
    <xdr:to>
      <xdr:col>79</xdr:col>
      <xdr:colOff>0</xdr:colOff>
      <xdr:row>9</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39026" y="190500"/>
          <a:ext cx="5457824" cy="1104900"/>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・桃色のセル　➡　全事業者共通の入力項目</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・緑色のセル　➡　物品の申請を行う事業者の入力項目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・水色のセル　➡　役務の申請を行う事業者の入力項目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68</xdr:row>
      <xdr:rowOff>0</xdr:rowOff>
    </xdr:from>
    <xdr:to>
      <xdr:col>79</xdr:col>
      <xdr:colOff>0</xdr:colOff>
      <xdr:row>118</xdr:row>
      <xdr:rowOff>0</xdr:rowOff>
    </xdr:to>
    <xdr:sp macro="" textlink="">
      <xdr:nvSpPr>
        <xdr:cNvPr id="5" name="テキスト ボックス 4">
          <a:extLst>
            <a:ext uri="{FF2B5EF4-FFF2-40B4-BE49-F238E27FC236}">
              <a16:creationId xmlns:a16="http://schemas.microsoft.com/office/drawing/2014/main" id="{C100CE01-F82E-4D0B-97A3-2A73E98F9997}"/>
            </a:ext>
          </a:extLst>
        </xdr:cNvPr>
        <xdr:cNvSpPr txBox="1"/>
      </xdr:nvSpPr>
      <xdr:spPr>
        <a:xfrm>
          <a:off x="7419975" y="11001375"/>
          <a:ext cx="5476875" cy="790575"/>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◎役務の申請あり　➡　全て入力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物品・コンサルのみの申請の場合は入力不要</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119</xdr:row>
      <xdr:rowOff>19048</xdr:rowOff>
    </xdr:from>
    <xdr:to>
      <xdr:col>79</xdr:col>
      <xdr:colOff>0</xdr:colOff>
      <xdr:row>131</xdr:row>
      <xdr:rowOff>0</xdr:rowOff>
    </xdr:to>
    <xdr:sp macro="" textlink="">
      <xdr:nvSpPr>
        <xdr:cNvPr id="6" name="テキスト ボックス 5">
          <a:extLst>
            <a:ext uri="{FF2B5EF4-FFF2-40B4-BE49-F238E27FC236}">
              <a16:creationId xmlns:a16="http://schemas.microsoft.com/office/drawing/2014/main" id="{BCBCCDC8-90F6-4474-8245-1C8EDFFE5B9B}"/>
            </a:ext>
          </a:extLst>
        </xdr:cNvPr>
        <xdr:cNvSpPr txBox="1"/>
      </xdr:nvSpPr>
      <xdr:spPr>
        <a:xfrm>
          <a:off x="7419975" y="11991973"/>
          <a:ext cx="5476875" cy="2400302"/>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 事業年度</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・申請する業種番号の横のプルダウンから〇を選択</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137</xdr:row>
      <xdr:rowOff>9524</xdr:rowOff>
    </xdr:from>
    <xdr:to>
      <xdr:col>79</xdr:col>
      <xdr:colOff>0</xdr:colOff>
      <xdr:row>145</xdr:row>
      <xdr:rowOff>0</xdr:rowOff>
    </xdr:to>
    <xdr:sp macro="" textlink="">
      <xdr:nvSpPr>
        <xdr:cNvPr id="7" name="テキスト ボックス 6">
          <a:extLst>
            <a:ext uri="{FF2B5EF4-FFF2-40B4-BE49-F238E27FC236}">
              <a16:creationId xmlns:a16="http://schemas.microsoft.com/office/drawing/2014/main" id="{A5C7D0FD-8A8B-42D5-AAFB-818C20E48566}"/>
            </a:ext>
          </a:extLst>
        </xdr:cNvPr>
        <xdr:cNvSpPr txBox="1"/>
      </xdr:nvSpPr>
      <xdr:spPr>
        <a:xfrm>
          <a:off x="7419975" y="15544799"/>
          <a:ext cx="5476875" cy="151447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樹木等維持管理の完成業務高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・国土交通大臣又は都道府県知事に対して経営事項審査申請を行っている</a:t>
          </a:r>
        </a:p>
        <a:p>
          <a:r>
            <a:rPr kumimoji="1" lang="ja-JP" altLang="en-US" sz="1050" b="0">
              <a:latin typeface="BIZ UDゴシック" panose="020B0400000000000000" pitchFamily="49" charset="-128"/>
              <a:ea typeface="BIZ UDゴシック" panose="020B0400000000000000" pitchFamily="49" charset="-128"/>
            </a:rPr>
            <a:t>　　場合は、総合評定値通知書の造園工事の総合評定値（Ｐ）を入力</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・総合評定値通知書の造園工事の完成工事高に樹木等維持管理の業務高が</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含まれている場合は、当該業務高は樹木等維持管理の欄（</a:t>
          </a:r>
          <a:r>
            <a:rPr kumimoji="1" lang="en-US" altLang="ja-JP" sz="1050" b="0">
              <a:latin typeface="BIZ UDゴシック" panose="020B0400000000000000" pitchFamily="49" charset="-128"/>
              <a:ea typeface="BIZ UDゴシック" panose="020B0400000000000000" pitchFamily="49" charset="-128"/>
            </a:rPr>
            <a:t>141</a:t>
          </a:r>
          <a:r>
            <a:rPr kumimoji="1" lang="ja-JP" altLang="en-US" sz="1050" b="0">
              <a:latin typeface="BIZ UDゴシック" panose="020B0400000000000000" pitchFamily="49" charset="-128"/>
              <a:ea typeface="BIZ UDゴシック" panose="020B0400000000000000" pitchFamily="49" charset="-128"/>
            </a:rPr>
            <a:t>行目）に</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含めず、下の造園工事の欄（</a:t>
          </a:r>
          <a:r>
            <a:rPr kumimoji="1" lang="en-US" altLang="ja-JP" sz="1050" b="0">
              <a:latin typeface="BIZ UDゴシック" panose="020B0400000000000000" pitchFamily="49" charset="-128"/>
              <a:ea typeface="BIZ UDゴシック" panose="020B0400000000000000" pitchFamily="49" charset="-128"/>
            </a:rPr>
            <a:t>142</a:t>
          </a:r>
          <a:r>
            <a:rPr kumimoji="1" lang="ja-JP" altLang="en-US" sz="1050" b="0">
              <a:latin typeface="BIZ UDゴシック" panose="020B0400000000000000" pitchFamily="49" charset="-128"/>
              <a:ea typeface="BIZ UDゴシック" panose="020B0400000000000000" pitchFamily="49" charset="-128"/>
            </a:rPr>
            <a:t>行目）に含めてください。</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9523</xdr:colOff>
      <xdr:row>160</xdr:row>
      <xdr:rowOff>28575</xdr:rowOff>
    </xdr:from>
    <xdr:to>
      <xdr:col>79</xdr:col>
      <xdr:colOff>19049</xdr:colOff>
      <xdr:row>164</xdr:row>
      <xdr:rowOff>38101</xdr:rowOff>
    </xdr:to>
    <xdr:sp macro="" textlink="">
      <xdr:nvSpPr>
        <xdr:cNvPr id="8" name="テキスト ボックス 7">
          <a:extLst>
            <a:ext uri="{FF2B5EF4-FFF2-40B4-BE49-F238E27FC236}">
              <a16:creationId xmlns:a16="http://schemas.microsoft.com/office/drawing/2014/main" id="{07A63D70-A75D-43D6-8A7A-C93D93991990}"/>
            </a:ext>
          </a:extLst>
        </xdr:cNvPr>
        <xdr:cNvSpPr txBox="1"/>
      </xdr:nvSpPr>
      <xdr:spPr>
        <a:xfrm>
          <a:off x="7429498" y="30251400"/>
          <a:ext cx="5486401" cy="77152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a:t>
          </a:r>
          <a:r>
            <a:rPr kumimoji="1" lang="en-US" altLang="ja-JP" sz="1050" b="1">
              <a:latin typeface="BIZ UDゴシック" panose="020B0400000000000000" pitchFamily="49" charset="-128"/>
              <a:ea typeface="BIZ UDゴシック" panose="020B0400000000000000" pitchFamily="49" charset="-128"/>
            </a:rPr>
            <a:t>5900</a:t>
          </a:r>
          <a:r>
            <a:rPr kumimoji="1" lang="ja-JP" altLang="en-US" sz="1050" b="1">
              <a:latin typeface="BIZ UDゴシック" panose="020B0400000000000000" pitchFamily="49" charset="-128"/>
              <a:ea typeface="BIZ UDゴシック" panose="020B0400000000000000" pitchFamily="49" charset="-128"/>
            </a:rPr>
            <a:t>：その他建物管理業務」及び「</a:t>
          </a:r>
          <a:r>
            <a:rPr kumimoji="1" lang="en-US" altLang="ja-JP" sz="1050" b="1">
              <a:latin typeface="BIZ UDゴシック" panose="020B0400000000000000" pitchFamily="49" charset="-128"/>
              <a:ea typeface="BIZ UDゴシック" panose="020B0400000000000000" pitchFamily="49" charset="-128"/>
            </a:rPr>
            <a:t>6950</a:t>
          </a:r>
          <a:r>
            <a:rPr kumimoji="1" lang="ja-JP" altLang="en-US" sz="1050" b="1">
              <a:latin typeface="BIZ UDゴシック" panose="020B0400000000000000" pitchFamily="49" charset="-128"/>
              <a:ea typeface="BIZ UDゴシック" panose="020B0400000000000000" pitchFamily="49" charset="-128"/>
            </a:rPr>
            <a:t>：その他」</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・申請業種内訳のプルダウンから該当の□を■に変更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・「その他」を選択した場合は、申請する具体的な業務内容を入力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173</xdr:row>
      <xdr:rowOff>1</xdr:rowOff>
    </xdr:from>
    <xdr:to>
      <xdr:col>79</xdr:col>
      <xdr:colOff>0</xdr:colOff>
      <xdr:row>176</xdr:row>
      <xdr:rowOff>0</xdr:rowOff>
    </xdr:to>
    <xdr:sp macro="" textlink="">
      <xdr:nvSpPr>
        <xdr:cNvPr id="9" name="テキスト ボックス 8">
          <a:extLst>
            <a:ext uri="{FF2B5EF4-FFF2-40B4-BE49-F238E27FC236}">
              <a16:creationId xmlns:a16="http://schemas.microsoft.com/office/drawing/2014/main" id="{12F84C84-C518-4895-82A5-3D37DDA9C201}"/>
            </a:ext>
          </a:extLst>
        </xdr:cNvPr>
        <xdr:cNvSpPr txBox="1"/>
      </xdr:nvSpPr>
      <xdr:spPr>
        <a:xfrm>
          <a:off x="7419975" y="21983701"/>
          <a:ext cx="5476875" cy="628649"/>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◎コンサルの申請あり　➡　全て入力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178</xdr:row>
      <xdr:rowOff>2</xdr:rowOff>
    </xdr:from>
    <xdr:to>
      <xdr:col>79</xdr:col>
      <xdr:colOff>1</xdr:colOff>
      <xdr:row>193</xdr:row>
      <xdr:rowOff>0</xdr:rowOff>
    </xdr:to>
    <xdr:sp macro="" textlink="">
      <xdr:nvSpPr>
        <xdr:cNvPr id="10" name="テキスト ボックス 9">
          <a:extLst>
            <a:ext uri="{FF2B5EF4-FFF2-40B4-BE49-F238E27FC236}">
              <a16:creationId xmlns:a16="http://schemas.microsoft.com/office/drawing/2014/main" id="{4A8E20E7-BC38-4D9E-BE5A-329DBEAA208F}"/>
            </a:ext>
          </a:extLst>
        </xdr:cNvPr>
        <xdr:cNvSpPr txBox="1"/>
      </xdr:nvSpPr>
      <xdr:spPr>
        <a:xfrm>
          <a:off x="7419975" y="22964777"/>
          <a:ext cx="5476876" cy="2914648"/>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事業年度</a:t>
          </a: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・申請する業種番号の横のプルダウンから「◎」又は「〇」を選択</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・申請する業種の中から、</a:t>
          </a:r>
          <a:r>
            <a:rPr kumimoji="1" lang="ja-JP" altLang="en-US" sz="1050" b="0">
              <a:solidFill>
                <a:srgbClr val="FF0000"/>
              </a:solidFill>
              <a:latin typeface="BIZ UDゴシック" panose="020B0400000000000000" pitchFamily="49" charset="-128"/>
              <a:ea typeface="BIZ UDゴシック" panose="020B0400000000000000" pitchFamily="49" charset="-128"/>
            </a:rPr>
            <a:t>主業種：◎を必ず１つ選択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主業種：◎は１つのみ</a:t>
          </a:r>
          <a:r>
            <a:rPr kumimoji="1" lang="ja-JP" altLang="en-US" sz="1050" b="0" u="none">
              <a:latin typeface="BIZ UDゴシック" panose="020B0400000000000000" pitchFamily="49" charset="-128"/>
              <a:ea typeface="BIZ UDゴシック" panose="020B0400000000000000" pitchFamily="49" charset="-128"/>
            </a:rPr>
            <a:t>、主業種以外の申請業種：○は複数選択可</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26</xdr:row>
      <xdr:rowOff>0</xdr:rowOff>
    </xdr:from>
    <xdr:to>
      <xdr:col>79</xdr:col>
      <xdr:colOff>0</xdr:colOff>
      <xdr:row>39</xdr:row>
      <xdr:rowOff>0</xdr:rowOff>
    </xdr:to>
    <xdr:sp macro="" textlink="">
      <xdr:nvSpPr>
        <xdr:cNvPr id="11" name="テキスト ボックス 10">
          <a:extLst>
            <a:ext uri="{FF2B5EF4-FFF2-40B4-BE49-F238E27FC236}">
              <a16:creationId xmlns:a16="http://schemas.microsoft.com/office/drawing/2014/main" id="{A486FE79-B801-4518-8796-D537BB54B075}"/>
            </a:ext>
          </a:extLst>
        </xdr:cNvPr>
        <xdr:cNvSpPr txBox="1"/>
      </xdr:nvSpPr>
      <xdr:spPr>
        <a:xfrm>
          <a:off x="7419975" y="4210050"/>
          <a:ext cx="5476875" cy="211455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＊申請区分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strike="noStrike" baseline="0">
              <a:solidFill>
                <a:srgbClr val="FF0000"/>
              </a:solidFill>
              <a:latin typeface="BIZ UDゴシック" panose="020B0400000000000000" pitchFamily="49" charset="-128"/>
              <a:ea typeface="BIZ UDゴシック" panose="020B0400000000000000" pitchFamily="49" charset="-128"/>
            </a:rPr>
            <a:t>＊申請状況</a:t>
          </a:r>
          <a:endParaRPr kumimoji="1" lang="en-US" altLang="ja-JP" sz="1050" b="1" strike="noStrike" baseline="0">
            <a:solidFill>
              <a:srgbClr val="FF0000"/>
            </a:solidFill>
            <a:latin typeface="BIZ UDゴシック" panose="020B0400000000000000" pitchFamily="49" charset="-128"/>
            <a:ea typeface="BIZ UDゴシック" panose="020B0400000000000000" pitchFamily="49" charset="-128"/>
          </a:endParaRPr>
        </a:p>
        <a:p>
          <a:r>
            <a:rPr kumimoji="1" lang="ja-JP" altLang="en-US" sz="1050" b="1" strike="noStrike" baseline="0">
              <a:solidFill>
                <a:srgbClr val="FF0000"/>
              </a:solidFill>
              <a:latin typeface="BIZ UDゴシック" panose="020B0400000000000000" pitchFamily="49" charset="-128"/>
              <a:ea typeface="BIZ UDゴシック" panose="020B0400000000000000" pitchFamily="49" charset="-128"/>
            </a:rPr>
            <a:t>　・Ｒ６・７年度における本市の登録があった場合でも「新規」を選択</a:t>
          </a:r>
        </a:p>
        <a:p>
          <a:endParaRPr kumimoji="1" lang="en-US" altLang="ja-JP" sz="1050" b="0" strike="noStrike" baseline="0">
            <a:solidFill>
              <a:srgbClr val="FF0000"/>
            </a:solidFill>
            <a:latin typeface="BIZ UDゴシック" panose="020B0400000000000000" pitchFamily="49" charset="-128"/>
            <a:ea typeface="BIZ UDゴシック" panose="020B0400000000000000" pitchFamily="49" charset="-128"/>
          </a:endParaRPr>
        </a:p>
        <a:p>
          <a:r>
            <a:rPr kumimoji="1" lang="ja-JP" altLang="en-US" sz="1050" b="1">
              <a:solidFill>
                <a:schemeClr val="tx1"/>
              </a:solidFill>
              <a:latin typeface="BIZ UDゴシック" panose="020B0400000000000000" pitchFamily="49" charset="-128"/>
              <a:ea typeface="BIZ UDゴシック" panose="020B0400000000000000" pitchFamily="49" charset="-128"/>
            </a:rPr>
            <a:t>＊物品申請営業種目</a:t>
          </a:r>
        </a:p>
        <a:p>
          <a:r>
            <a:rPr kumimoji="1" lang="ja-JP" altLang="en-US" sz="1050" b="0">
              <a:solidFill>
                <a:schemeClr val="tx1"/>
              </a:solidFill>
              <a:latin typeface="BIZ UDゴシック" panose="020B0400000000000000" pitchFamily="49" charset="-128"/>
              <a:ea typeface="BIZ UDゴシック" panose="020B0400000000000000" pitchFamily="49" charset="-128"/>
            </a:rPr>
            <a:t>　・主業種１つ、従業種４つ、合計５つまで申請可</a:t>
          </a:r>
        </a:p>
        <a:p>
          <a:r>
            <a:rPr kumimoji="1" lang="ja-JP" altLang="en-US" sz="1050" b="0">
              <a:solidFill>
                <a:schemeClr val="tx1"/>
              </a:solidFill>
              <a:latin typeface="BIZ UDゴシック" panose="020B0400000000000000" pitchFamily="49" charset="-128"/>
              <a:ea typeface="BIZ UDゴシック" panose="020B0400000000000000" pitchFamily="49" charset="-128"/>
            </a:rPr>
            <a:t>　・主業種は一番上の「主」の欄に入力</a:t>
          </a:r>
        </a:p>
      </xdr:txBody>
    </xdr:sp>
    <xdr:clientData/>
  </xdr:twoCellAnchor>
  <xdr:twoCellAnchor>
    <xdr:from>
      <xdr:col>70</xdr:col>
      <xdr:colOff>9525</xdr:colOff>
      <xdr:row>153</xdr:row>
      <xdr:rowOff>0</xdr:rowOff>
    </xdr:from>
    <xdr:to>
      <xdr:col>79</xdr:col>
      <xdr:colOff>0</xdr:colOff>
      <xdr:row>159</xdr:row>
      <xdr:rowOff>0</xdr:rowOff>
    </xdr:to>
    <xdr:sp macro="" textlink="">
      <xdr:nvSpPr>
        <xdr:cNvPr id="12" name="テキスト ボックス 11">
          <a:extLst>
            <a:ext uri="{FF2B5EF4-FFF2-40B4-BE49-F238E27FC236}">
              <a16:creationId xmlns:a16="http://schemas.microsoft.com/office/drawing/2014/main" id="{5CC3BD74-D871-4AA3-B254-22307A64C671}"/>
            </a:ext>
          </a:extLst>
        </xdr:cNvPr>
        <xdr:cNvSpPr txBox="1"/>
      </xdr:nvSpPr>
      <xdr:spPr>
        <a:xfrm>
          <a:off x="7429500" y="18583275"/>
          <a:ext cx="5467350" cy="10668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上記①～⑥以外の業務高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・①～⑥以外の業務（物品販売、工事、</a:t>
          </a:r>
          <a:r>
            <a:rPr kumimoji="1" lang="en-US" altLang="ja-JP" sz="1050" b="0">
              <a:latin typeface="BIZ UDゴシック" panose="020B0400000000000000" pitchFamily="49" charset="-128"/>
              <a:ea typeface="BIZ UDゴシック" panose="020B0400000000000000" pitchFamily="49" charset="-128"/>
            </a:rPr>
            <a:t>123</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latin typeface="BIZ UDゴシック" panose="020B0400000000000000" pitchFamily="49" charset="-128"/>
              <a:ea typeface="BIZ UDゴシック" panose="020B0400000000000000" pitchFamily="49" charset="-128"/>
            </a:rPr>
            <a:t>153</a:t>
          </a:r>
          <a:r>
            <a:rPr kumimoji="1" lang="ja-JP" altLang="en-US" sz="1050" b="0">
              <a:latin typeface="BIZ UDゴシック" panose="020B0400000000000000" pitchFamily="49" charset="-128"/>
              <a:ea typeface="BIZ UDゴシック" panose="020B0400000000000000" pitchFamily="49" charset="-128"/>
            </a:rPr>
            <a:t>行目以外の役務など）を</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兼業している場合は、それらの業務高を入力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157</a:t>
          </a:r>
          <a:r>
            <a:rPr kumimoji="1" lang="ja-JP" altLang="en-US" sz="1050" b="0">
              <a:solidFill>
                <a:srgbClr val="FF0000"/>
              </a:solidFill>
              <a:latin typeface="BIZ UDゴシック" panose="020B0400000000000000" pitchFamily="49" charset="-128"/>
              <a:ea typeface="BIZ UDゴシック" panose="020B0400000000000000" pitchFamily="49" charset="-128"/>
            </a:rPr>
            <a:t>行目の年間総売上額は「各決算期の損益計算書」の売上高と一致</a:t>
          </a:r>
        </a:p>
        <a:p>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147</xdr:row>
      <xdr:rowOff>0</xdr:rowOff>
    </xdr:from>
    <xdr:to>
      <xdr:col>79</xdr:col>
      <xdr:colOff>0</xdr:colOff>
      <xdr:row>151</xdr:row>
      <xdr:rowOff>0</xdr:rowOff>
    </xdr:to>
    <xdr:sp macro="" textlink="">
      <xdr:nvSpPr>
        <xdr:cNvPr id="2" name="テキスト ボックス 1">
          <a:extLst>
            <a:ext uri="{FF2B5EF4-FFF2-40B4-BE49-F238E27FC236}">
              <a16:creationId xmlns:a16="http://schemas.microsoft.com/office/drawing/2014/main" id="{899E3D5E-0F7B-498D-9019-B9D25BB67A38}"/>
            </a:ext>
          </a:extLst>
        </xdr:cNvPr>
        <xdr:cNvSpPr txBox="1"/>
      </xdr:nvSpPr>
      <xdr:spPr>
        <a:xfrm>
          <a:off x="7419975" y="17440275"/>
          <a:ext cx="5476875" cy="762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印刷</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・印刷機</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u="sng">
              <a:solidFill>
                <a:srgbClr val="FF0000"/>
              </a:solidFill>
              <a:latin typeface="BIZ UDゴシック" panose="020B0400000000000000" pitchFamily="49" charset="-128"/>
              <a:ea typeface="BIZ UDゴシック" panose="020B0400000000000000" pitchFamily="49" charset="-128"/>
            </a:rPr>
            <a:t>オンデマンド印刷機及び小型のプリンタを除く</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を保有している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場合のみ申請可</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230"/>
  <sheetViews>
    <sheetView tabSelected="1" zoomScaleNormal="100" zoomScaleSheetLayoutView="100" workbookViewId="0">
      <selection activeCell="AZ6" sqref="AZ6:BC6"/>
    </sheetView>
  </sheetViews>
  <sheetFormatPr defaultColWidth="7.5" defaultRowHeight="18" customHeight="1"/>
  <cols>
    <col min="1" max="69" width="1.375" style="2" customWidth="1"/>
    <col min="70" max="70" width="2.5" style="47" customWidth="1"/>
    <col min="71" max="71" width="11.875" style="68" customWidth="1"/>
    <col min="72" max="77" width="7.5" style="2"/>
    <col min="78" max="102" width="7.5" style="6"/>
    <col min="103" max="16384" width="7.5" style="2"/>
  </cols>
  <sheetData>
    <row r="1" spans="1:102" s="6" customFormat="1" ht="15" customHeight="1">
      <c r="A1" s="1"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c r="AI1" s="2"/>
      <c r="AJ1" s="2"/>
      <c r="AK1" s="2"/>
      <c r="AL1" s="4"/>
      <c r="AM1" s="4"/>
      <c r="AN1" s="4"/>
      <c r="AO1" s="4"/>
      <c r="AP1" s="4"/>
      <c r="AQ1" s="4"/>
      <c r="AR1" s="4"/>
      <c r="AS1" s="4"/>
      <c r="AT1" s="4"/>
      <c r="AU1" s="4"/>
      <c r="AV1" s="4"/>
      <c r="AW1" s="4"/>
      <c r="AX1" s="4"/>
      <c r="AY1" s="4"/>
      <c r="AZ1" s="5"/>
      <c r="BA1" s="5"/>
      <c r="BB1" s="5"/>
      <c r="BC1" s="5"/>
      <c r="BD1" s="5"/>
      <c r="BE1" s="5"/>
      <c r="BF1" s="5"/>
      <c r="BG1" s="5"/>
      <c r="BH1" s="5"/>
      <c r="BI1" s="5"/>
      <c r="BJ1" s="5"/>
      <c r="BK1" s="5"/>
      <c r="BL1" s="5"/>
      <c r="BM1" s="5"/>
      <c r="BN1" s="5"/>
      <c r="BO1" s="5"/>
      <c r="BP1" s="5"/>
      <c r="BQ1" s="5"/>
      <c r="BR1" s="47"/>
      <c r="BS1" s="68"/>
      <c r="BT1" s="2"/>
      <c r="BU1" s="2"/>
      <c r="BV1" s="2"/>
      <c r="BW1" s="2"/>
      <c r="BX1" s="2"/>
      <c r="BY1" s="2"/>
      <c r="BZ1" s="2"/>
      <c r="CA1" s="2"/>
    </row>
    <row r="2" spans="1:102" s="6" customFormat="1" ht="9" customHeight="1">
      <c r="A2" s="1"/>
      <c r="B2" s="2"/>
      <c r="C2" s="2"/>
      <c r="D2" s="2"/>
      <c r="E2" s="2"/>
      <c r="F2" s="2"/>
      <c r="G2" s="2"/>
      <c r="H2" s="2"/>
      <c r="I2" s="2"/>
      <c r="J2" s="2"/>
      <c r="K2" s="2"/>
      <c r="L2" s="2"/>
      <c r="M2" s="2"/>
      <c r="N2" s="3"/>
      <c r="O2" s="2"/>
      <c r="P2" s="2"/>
      <c r="Q2" s="2"/>
      <c r="R2" s="2"/>
      <c r="S2" s="1026" t="s">
        <v>1</v>
      </c>
      <c r="T2" s="1026"/>
      <c r="U2" s="1026"/>
      <c r="V2" s="1026"/>
      <c r="W2" s="1026"/>
      <c r="X2" s="1026"/>
      <c r="Y2" s="1026"/>
      <c r="Z2" s="1026"/>
      <c r="AA2" s="1026"/>
      <c r="AB2" s="1026"/>
      <c r="AC2" s="1026"/>
      <c r="AD2" s="1026"/>
      <c r="AE2" s="1026"/>
      <c r="AF2" s="1026"/>
      <c r="AG2" s="1026"/>
      <c r="AH2" s="1026"/>
      <c r="AI2" s="1026"/>
      <c r="AJ2" s="1026"/>
      <c r="AK2" s="1026"/>
      <c r="AL2" s="1026"/>
      <c r="AM2" s="1026"/>
      <c r="AN2" s="1026"/>
      <c r="AO2" s="1026"/>
      <c r="AP2" s="1026"/>
      <c r="AQ2" s="1026"/>
      <c r="AR2" s="1026"/>
      <c r="AS2" s="1026"/>
      <c r="AT2" s="1026"/>
      <c r="AU2" s="1026"/>
      <c r="AV2" s="1026"/>
      <c r="AW2" s="1026"/>
      <c r="AX2" s="1026"/>
      <c r="AY2" s="1026"/>
      <c r="AZ2" s="7"/>
      <c r="BA2" s="7"/>
      <c r="BB2" s="5"/>
      <c r="BC2" s="5"/>
      <c r="BD2" s="5"/>
      <c r="BE2" s="5"/>
      <c r="BF2" s="5"/>
      <c r="BG2" s="5"/>
      <c r="BH2" s="5"/>
      <c r="BI2" s="5"/>
      <c r="BJ2" s="5"/>
      <c r="BK2" s="5"/>
      <c r="BL2" s="5"/>
      <c r="BM2" s="5"/>
      <c r="BN2" s="5"/>
      <c r="BO2" s="5"/>
      <c r="BP2" s="5"/>
      <c r="BQ2" s="5"/>
      <c r="BR2" s="47"/>
      <c r="BS2" s="68"/>
      <c r="BT2" s="2"/>
      <c r="BU2" s="2"/>
      <c r="BV2" s="2"/>
      <c r="BW2" s="2"/>
      <c r="BX2" s="2"/>
      <c r="BY2" s="2"/>
      <c r="BZ2" s="2"/>
      <c r="CA2" s="2"/>
    </row>
    <row r="3" spans="1:102" s="6" customFormat="1" ht="9.75" customHeight="1">
      <c r="A3" s="2"/>
      <c r="B3" s="2"/>
      <c r="C3" s="2"/>
      <c r="D3" s="2"/>
      <c r="E3" s="2"/>
      <c r="F3" s="2"/>
      <c r="G3" s="2"/>
      <c r="H3" s="2"/>
      <c r="I3" s="2"/>
      <c r="J3" s="2"/>
      <c r="K3" s="2"/>
      <c r="L3" s="2"/>
      <c r="M3" s="2"/>
      <c r="N3" s="2"/>
      <c r="O3" s="2"/>
      <c r="P3" s="2"/>
      <c r="Q3" s="2"/>
      <c r="R3" s="2"/>
      <c r="S3" s="1026"/>
      <c r="T3" s="1026"/>
      <c r="U3" s="1026"/>
      <c r="V3" s="1026"/>
      <c r="W3" s="1026"/>
      <c r="X3" s="1026"/>
      <c r="Y3" s="1026"/>
      <c r="Z3" s="1026"/>
      <c r="AA3" s="1026"/>
      <c r="AB3" s="1026"/>
      <c r="AC3" s="1026"/>
      <c r="AD3" s="1026"/>
      <c r="AE3" s="1026"/>
      <c r="AF3" s="1026"/>
      <c r="AG3" s="1026"/>
      <c r="AH3" s="1026"/>
      <c r="AI3" s="1026"/>
      <c r="AJ3" s="1026"/>
      <c r="AK3" s="1026"/>
      <c r="AL3" s="1026"/>
      <c r="AM3" s="1026"/>
      <c r="AN3" s="1026"/>
      <c r="AO3" s="1026"/>
      <c r="AP3" s="1026"/>
      <c r="AQ3" s="1026"/>
      <c r="AR3" s="1026"/>
      <c r="AS3" s="1026"/>
      <c r="AT3" s="1026"/>
      <c r="AU3" s="1026"/>
      <c r="AV3" s="1026"/>
      <c r="AW3" s="1026"/>
      <c r="AX3" s="1026"/>
      <c r="AY3" s="1026"/>
      <c r="AZ3" s="2"/>
      <c r="BA3" s="2"/>
      <c r="BB3" s="2"/>
      <c r="BC3" s="2"/>
      <c r="BD3" s="2"/>
      <c r="BE3" s="2"/>
      <c r="BF3" s="2"/>
      <c r="BG3" s="2"/>
      <c r="BH3" s="2"/>
      <c r="BI3" s="2"/>
      <c r="BJ3" s="2"/>
      <c r="BK3" s="2"/>
      <c r="BR3" s="47"/>
      <c r="BS3" s="68"/>
      <c r="BT3" s="2"/>
      <c r="BU3" s="2"/>
      <c r="BV3" s="2"/>
      <c r="BW3" s="2"/>
      <c r="BX3" s="2"/>
      <c r="BY3" s="2"/>
      <c r="BZ3" s="2"/>
      <c r="CA3" s="2"/>
    </row>
    <row r="4" spans="1:102" s="6" customFormat="1" ht="4.5" customHeight="1">
      <c r="A4" s="2"/>
      <c r="B4" s="2"/>
      <c r="C4" s="2"/>
      <c r="D4" s="2"/>
      <c r="E4" s="2"/>
      <c r="F4" s="2"/>
      <c r="G4" s="2"/>
      <c r="H4" s="2"/>
      <c r="I4" s="2"/>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2"/>
      <c r="BA4" s="2"/>
      <c r="BB4" s="2"/>
      <c r="BC4" s="2"/>
      <c r="BD4" s="2"/>
      <c r="BE4" s="2"/>
      <c r="BF4" s="2"/>
      <c r="BG4" s="2"/>
      <c r="BH4" s="2"/>
      <c r="BI4" s="2"/>
      <c r="BJ4" s="2"/>
      <c r="BK4" s="2"/>
      <c r="BR4" s="47"/>
      <c r="BS4" s="68"/>
      <c r="BT4" s="2"/>
      <c r="BU4" s="2"/>
      <c r="BV4" s="2"/>
      <c r="BW4" s="2"/>
      <c r="BX4" s="2"/>
      <c r="BY4" s="2"/>
      <c r="BZ4" s="2"/>
      <c r="CA4" s="2"/>
    </row>
    <row r="5" spans="1:102" s="6" customFormat="1" ht="1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56"/>
      <c r="BB5" s="56"/>
      <c r="BC5" s="56"/>
      <c r="BD5" s="56"/>
      <c r="BE5" s="56"/>
      <c r="BF5" s="56"/>
      <c r="BG5" s="56"/>
      <c r="BH5" s="56"/>
      <c r="BI5" s="56"/>
      <c r="BJ5" s="56"/>
      <c r="BK5" s="56"/>
      <c r="BL5" s="56"/>
      <c r="BM5" s="56"/>
      <c r="BN5" s="56"/>
      <c r="BO5" s="56"/>
      <c r="BP5" s="56"/>
      <c r="BQ5" s="56"/>
      <c r="BR5" s="47"/>
      <c r="BS5" s="68"/>
      <c r="BT5" s="2"/>
      <c r="BU5" s="2"/>
      <c r="BV5" s="2"/>
      <c r="BW5" s="2"/>
      <c r="BX5" s="2"/>
      <c r="BY5" s="2"/>
      <c r="BZ5" s="2"/>
      <c r="CA5" s="2"/>
    </row>
    <row r="6" spans="1:102" s="6" customFormat="1" ht="14.25">
      <c r="A6" s="9"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2"/>
      <c r="AP6" s="12"/>
      <c r="AQ6" s="12"/>
      <c r="AR6" s="12"/>
      <c r="AS6" s="12"/>
      <c r="AT6" s="12"/>
      <c r="AU6" s="12"/>
      <c r="AV6" s="779" t="s">
        <v>284</v>
      </c>
      <c r="AW6" s="779"/>
      <c r="AX6" s="779"/>
      <c r="AY6" s="779"/>
      <c r="AZ6" s="778"/>
      <c r="BA6" s="778"/>
      <c r="BB6" s="778"/>
      <c r="BC6" s="778"/>
      <c r="BD6" s="777" t="s">
        <v>281</v>
      </c>
      <c r="BE6" s="777"/>
      <c r="BF6" s="778"/>
      <c r="BG6" s="778"/>
      <c r="BH6" s="778"/>
      <c r="BI6" s="778"/>
      <c r="BJ6" s="777" t="s">
        <v>283</v>
      </c>
      <c r="BK6" s="777"/>
      <c r="BL6" s="778"/>
      <c r="BM6" s="778"/>
      <c r="BN6" s="778"/>
      <c r="BO6" s="778"/>
      <c r="BP6" s="777" t="s">
        <v>282</v>
      </c>
      <c r="BQ6" s="777"/>
      <c r="BR6" s="47"/>
      <c r="BS6" s="68"/>
      <c r="BT6" s="2"/>
      <c r="BU6" s="2"/>
      <c r="BV6" s="2"/>
      <c r="BW6" s="2"/>
      <c r="BX6" s="2"/>
      <c r="BY6" s="2"/>
      <c r="BZ6" s="2"/>
      <c r="CA6" s="2"/>
      <c r="CC6" s="10"/>
      <c r="CD6" s="10"/>
      <c r="CE6" s="11"/>
      <c r="CF6" s="11"/>
      <c r="CG6" s="11"/>
      <c r="CH6" s="11"/>
      <c r="CI6" s="11"/>
      <c r="CJ6" s="10"/>
      <c r="CK6" s="10"/>
      <c r="CL6" s="11"/>
      <c r="CM6" s="11"/>
      <c r="CN6" s="11"/>
      <c r="CO6" s="11"/>
      <c r="CP6" s="11"/>
      <c r="CQ6" s="11"/>
      <c r="CR6" s="10"/>
      <c r="CS6" s="10"/>
      <c r="CT6" s="11"/>
      <c r="CU6" s="11"/>
      <c r="CV6" s="11"/>
      <c r="CW6" s="11"/>
      <c r="CX6" s="11"/>
    </row>
    <row r="7" spans="1:102" s="6" customFormat="1" ht="4.5" customHeight="1">
      <c r="A7" s="9"/>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47"/>
      <c r="BS7" s="68"/>
      <c r="BT7" s="2"/>
      <c r="BU7" s="2"/>
      <c r="BV7" s="2"/>
      <c r="BW7" s="2"/>
      <c r="BX7" s="2"/>
      <c r="BY7" s="2"/>
      <c r="BZ7" s="2"/>
      <c r="CA7" s="2"/>
    </row>
    <row r="8" spans="1:102" s="12" customFormat="1" ht="15.75" customHeight="1">
      <c r="A8" s="1027" t="s">
        <v>3</v>
      </c>
      <c r="B8" s="1028"/>
      <c r="C8" s="1028"/>
      <c r="D8" s="1028"/>
      <c r="E8" s="1028"/>
      <c r="F8" s="1028"/>
      <c r="G8" s="1028"/>
      <c r="H8" s="1029" t="s">
        <v>280</v>
      </c>
      <c r="I8" s="1030"/>
      <c r="J8" s="1031" t="s">
        <v>4</v>
      </c>
      <c r="K8" s="1031"/>
      <c r="L8" s="1031"/>
      <c r="M8" s="1031"/>
      <c r="N8" s="1031"/>
      <c r="O8" s="1031"/>
      <c r="P8" s="1031"/>
      <c r="Q8" s="1032"/>
      <c r="R8" s="1033" t="s">
        <v>5</v>
      </c>
      <c r="S8" s="1034"/>
      <c r="T8" s="1037" t="s">
        <v>280</v>
      </c>
      <c r="U8" s="1038"/>
      <c r="V8" s="1031" t="s">
        <v>6</v>
      </c>
      <c r="W8" s="1031"/>
      <c r="X8" s="1031"/>
      <c r="Y8" s="1031"/>
      <c r="Z8" s="1031"/>
      <c r="AA8" s="1031"/>
      <c r="AB8" s="1031"/>
      <c r="AC8" s="1032"/>
      <c r="AD8" s="1037" t="s">
        <v>280</v>
      </c>
      <c r="AE8" s="1038"/>
      <c r="AF8" s="1031" t="s">
        <v>7</v>
      </c>
      <c r="AG8" s="1031"/>
      <c r="AH8" s="1031"/>
      <c r="AI8" s="1031"/>
      <c r="AJ8" s="1031"/>
      <c r="AK8" s="1031"/>
      <c r="AL8" s="1031"/>
      <c r="AM8" s="1032"/>
      <c r="AN8" s="1037" t="s">
        <v>280</v>
      </c>
      <c r="AO8" s="1038"/>
      <c r="AP8" s="1031" t="s">
        <v>8</v>
      </c>
      <c r="AQ8" s="1031"/>
      <c r="AR8" s="1031"/>
      <c r="AS8" s="1031"/>
      <c r="AT8" s="1031"/>
      <c r="AU8" s="1031"/>
      <c r="AV8" s="1031"/>
      <c r="AW8" s="1032"/>
      <c r="AX8" s="1037" t="s">
        <v>280</v>
      </c>
      <c r="AY8" s="1038"/>
      <c r="AZ8" s="1031" t="s">
        <v>9</v>
      </c>
      <c r="BA8" s="1031"/>
      <c r="BB8" s="1031"/>
      <c r="BC8" s="1031"/>
      <c r="BD8" s="1031"/>
      <c r="BE8" s="1031"/>
      <c r="BF8" s="1031"/>
      <c r="BG8" s="1032"/>
      <c r="BH8" s="1038" t="s">
        <v>280</v>
      </c>
      <c r="BI8" s="1038"/>
      <c r="BJ8" s="1031" t="s">
        <v>10</v>
      </c>
      <c r="BK8" s="1031"/>
      <c r="BL8" s="1031"/>
      <c r="BM8" s="1031"/>
      <c r="BN8" s="1031"/>
      <c r="BO8" s="1031"/>
      <c r="BP8" s="1031"/>
      <c r="BQ8" s="1032"/>
      <c r="BR8" s="47"/>
      <c r="BS8" s="68"/>
    </row>
    <row r="9" spans="1:102" s="12" customFormat="1" ht="15.75" customHeight="1">
      <c r="A9" s="1045" t="s">
        <v>11</v>
      </c>
      <c r="B9" s="1046"/>
      <c r="C9" s="1046"/>
      <c r="D9" s="1046"/>
      <c r="E9" s="1046"/>
      <c r="F9" s="1046"/>
      <c r="G9" s="1046"/>
      <c r="H9" s="1047" t="s">
        <v>280</v>
      </c>
      <c r="I9" s="1048"/>
      <c r="J9" s="1043" t="s">
        <v>12</v>
      </c>
      <c r="K9" s="1043"/>
      <c r="L9" s="1044"/>
      <c r="M9" s="1048" t="s">
        <v>280</v>
      </c>
      <c r="N9" s="1048"/>
      <c r="O9" s="1040" t="s">
        <v>13</v>
      </c>
      <c r="P9" s="1040"/>
      <c r="Q9" s="1041"/>
      <c r="R9" s="1035"/>
      <c r="S9" s="1036"/>
      <c r="T9" s="1042" t="s">
        <v>280</v>
      </c>
      <c r="U9" s="1039"/>
      <c r="V9" s="1043" t="s">
        <v>12</v>
      </c>
      <c r="W9" s="1043"/>
      <c r="X9" s="1044"/>
      <c r="Y9" s="1039" t="s">
        <v>280</v>
      </c>
      <c r="Z9" s="1039"/>
      <c r="AA9" s="1040" t="s">
        <v>13</v>
      </c>
      <c r="AB9" s="1040"/>
      <c r="AC9" s="1041"/>
      <c r="AD9" s="1042" t="s">
        <v>280</v>
      </c>
      <c r="AE9" s="1039"/>
      <c r="AF9" s="1043" t="s">
        <v>12</v>
      </c>
      <c r="AG9" s="1043"/>
      <c r="AH9" s="1044"/>
      <c r="AI9" s="1039" t="s">
        <v>280</v>
      </c>
      <c r="AJ9" s="1039"/>
      <c r="AK9" s="1040" t="s">
        <v>13</v>
      </c>
      <c r="AL9" s="1040"/>
      <c r="AM9" s="1041"/>
      <c r="AN9" s="1042" t="s">
        <v>280</v>
      </c>
      <c r="AO9" s="1039"/>
      <c r="AP9" s="1043" t="s">
        <v>12</v>
      </c>
      <c r="AQ9" s="1043"/>
      <c r="AR9" s="1044"/>
      <c r="AS9" s="1039" t="s">
        <v>280</v>
      </c>
      <c r="AT9" s="1039"/>
      <c r="AU9" s="1040" t="s">
        <v>13</v>
      </c>
      <c r="AV9" s="1040"/>
      <c r="AW9" s="1041"/>
      <c r="AX9" s="1042" t="s">
        <v>280</v>
      </c>
      <c r="AY9" s="1039"/>
      <c r="AZ9" s="1043" t="s">
        <v>12</v>
      </c>
      <c r="BA9" s="1043"/>
      <c r="BB9" s="1044"/>
      <c r="BC9" s="1039" t="s">
        <v>280</v>
      </c>
      <c r="BD9" s="1039"/>
      <c r="BE9" s="1040" t="s">
        <v>13</v>
      </c>
      <c r="BF9" s="1040"/>
      <c r="BG9" s="1041"/>
      <c r="BH9" s="1039" t="s">
        <v>280</v>
      </c>
      <c r="BI9" s="1039"/>
      <c r="BJ9" s="1043" t="s">
        <v>12</v>
      </c>
      <c r="BK9" s="1043"/>
      <c r="BL9" s="1044"/>
      <c r="BM9" s="1039" t="s">
        <v>280</v>
      </c>
      <c r="BN9" s="1039"/>
      <c r="BO9" s="1040" t="s">
        <v>13</v>
      </c>
      <c r="BP9" s="1040"/>
      <c r="BQ9" s="1041"/>
      <c r="BR9" s="47"/>
      <c r="BS9" s="68"/>
    </row>
    <row r="10" spans="1:102" s="6" customFormat="1" ht="4.5" customHeight="1">
      <c r="A10" s="9"/>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47"/>
      <c r="BS10" s="68"/>
      <c r="BT10" s="12"/>
      <c r="BU10" s="12"/>
      <c r="BV10" s="12"/>
      <c r="BW10" s="12"/>
      <c r="BX10" s="12"/>
      <c r="BY10" s="12"/>
      <c r="BZ10" s="12"/>
      <c r="CA10" s="2"/>
      <c r="CC10" s="13"/>
      <c r="CD10" s="14"/>
    </row>
    <row r="11" spans="1:102" s="6" customFormat="1" ht="15.75" customHeight="1">
      <c r="A11" s="1053" t="s">
        <v>14</v>
      </c>
      <c r="B11" s="1054"/>
      <c r="C11" s="1055"/>
      <c r="D11" s="993" t="s">
        <v>15</v>
      </c>
      <c r="E11" s="994"/>
      <c r="F11" s="994"/>
      <c r="G11" s="994"/>
      <c r="H11" s="994"/>
      <c r="I11" s="994"/>
      <c r="J11" s="994"/>
      <c r="K11" s="994"/>
      <c r="L11" s="994"/>
      <c r="M11" s="994"/>
      <c r="N11" s="995"/>
      <c r="O11" s="910" t="s">
        <v>16</v>
      </c>
      <c r="P11" s="911"/>
      <c r="Q11" s="984"/>
      <c r="R11" s="984"/>
      <c r="S11" s="984"/>
      <c r="T11" s="984"/>
      <c r="U11" s="911" t="s">
        <v>509</v>
      </c>
      <c r="V11" s="911"/>
      <c r="W11" s="984"/>
      <c r="X11" s="984"/>
      <c r="Y11" s="984"/>
      <c r="Z11" s="984"/>
      <c r="AA11" s="984"/>
      <c r="AB11" s="312"/>
      <c r="AC11" s="312"/>
      <c r="AD11" s="312"/>
      <c r="AE11" s="312"/>
      <c r="AF11" s="312"/>
      <c r="AG11" s="312"/>
      <c r="AH11" s="312"/>
      <c r="AI11" s="312"/>
      <c r="AJ11" s="312"/>
      <c r="AK11" s="312"/>
      <c r="AL11" s="312"/>
      <c r="AM11" s="312"/>
      <c r="AN11" s="312"/>
      <c r="AO11" s="312"/>
      <c r="AP11" s="312"/>
      <c r="AQ11" s="312"/>
      <c r="AR11" s="313"/>
      <c r="AS11" s="422"/>
      <c r="AT11" s="961" t="s">
        <v>17</v>
      </c>
      <c r="AU11" s="962"/>
      <c r="AV11" s="962"/>
      <c r="AW11" s="962"/>
      <c r="AX11" s="962"/>
      <c r="AY11" s="962"/>
      <c r="AZ11" s="962"/>
      <c r="BA11" s="962"/>
      <c r="BB11" s="962"/>
      <c r="BC11" s="962"/>
      <c r="BD11" s="962"/>
      <c r="BE11" s="962"/>
      <c r="BF11" s="962"/>
      <c r="BG11" s="962"/>
      <c r="BH11" s="962"/>
      <c r="BI11" s="962"/>
      <c r="BJ11" s="962"/>
      <c r="BK11" s="962"/>
      <c r="BL11" s="962"/>
      <c r="BM11" s="962"/>
      <c r="BN11" s="962"/>
      <c r="BO11" s="962"/>
      <c r="BP11" s="962"/>
      <c r="BQ11" s="963"/>
      <c r="BR11" s="47"/>
      <c r="BS11" s="68"/>
      <c r="BT11" s="12"/>
      <c r="BU11" s="12"/>
      <c r="BV11" s="12"/>
      <c r="BW11" s="12"/>
      <c r="BX11" s="12"/>
      <c r="BY11" s="12"/>
      <c r="BZ11" s="12"/>
      <c r="CA11" s="2"/>
      <c r="CC11" s="13"/>
      <c r="CD11" s="14"/>
      <c r="CG11" s="12"/>
      <c r="CH11" s="12"/>
      <c r="CI11" s="12"/>
      <c r="CJ11" s="12"/>
      <c r="CK11" s="12"/>
    </row>
    <row r="12" spans="1:102" s="6" customFormat="1" ht="15.75" customHeight="1" thickBot="1">
      <c r="A12" s="1056"/>
      <c r="B12" s="1057"/>
      <c r="C12" s="1058"/>
      <c r="D12" s="1090"/>
      <c r="E12" s="1091"/>
      <c r="F12" s="1091"/>
      <c r="G12" s="1091"/>
      <c r="H12" s="1091"/>
      <c r="I12" s="1091"/>
      <c r="J12" s="1091"/>
      <c r="K12" s="1091"/>
      <c r="L12" s="1091"/>
      <c r="M12" s="1091"/>
      <c r="N12" s="1092"/>
      <c r="O12" s="1107"/>
      <c r="P12" s="1108"/>
      <c r="Q12" s="1108"/>
      <c r="R12" s="1108"/>
      <c r="S12" s="1108"/>
      <c r="T12" s="1108"/>
      <c r="U12" s="1108"/>
      <c r="V12" s="1108"/>
      <c r="W12" s="1108"/>
      <c r="X12" s="1108"/>
      <c r="Y12" s="1108"/>
      <c r="Z12" s="1108"/>
      <c r="AA12" s="1108"/>
      <c r="AB12" s="1108"/>
      <c r="AC12" s="1108"/>
      <c r="AD12" s="1108"/>
      <c r="AE12" s="1108"/>
      <c r="AF12" s="1108"/>
      <c r="AG12" s="1108"/>
      <c r="AH12" s="1108"/>
      <c r="AI12" s="1108"/>
      <c r="AJ12" s="1108"/>
      <c r="AK12" s="1108"/>
      <c r="AL12" s="1108"/>
      <c r="AM12" s="1108"/>
      <c r="AN12" s="1108"/>
      <c r="AO12" s="1108"/>
      <c r="AP12" s="1108"/>
      <c r="AQ12" s="1108"/>
      <c r="AR12" s="1109"/>
      <c r="AS12" s="422"/>
      <c r="AT12" s="1005"/>
      <c r="AU12" s="1006"/>
      <c r="AV12" s="1006"/>
      <c r="AW12" s="1007"/>
      <c r="AX12" s="1008" t="s">
        <v>18</v>
      </c>
      <c r="AY12" s="1009"/>
      <c r="AZ12" s="1009"/>
      <c r="BA12" s="1009"/>
      <c r="BB12" s="1009"/>
      <c r="BC12" s="1009"/>
      <c r="BD12" s="1010"/>
      <c r="BE12" s="1009" t="s">
        <v>19</v>
      </c>
      <c r="BF12" s="1009"/>
      <c r="BG12" s="1009"/>
      <c r="BH12" s="1009"/>
      <c r="BI12" s="1009"/>
      <c r="BJ12" s="1009"/>
      <c r="BK12" s="1009"/>
      <c r="BL12" s="1009"/>
      <c r="BM12" s="1009"/>
      <c r="BN12" s="1009"/>
      <c r="BO12" s="1009"/>
      <c r="BP12" s="1009"/>
      <c r="BQ12" s="1010"/>
      <c r="BR12" s="47"/>
      <c r="BS12" s="433"/>
      <c r="BT12" s="325"/>
      <c r="BU12" s="325"/>
      <c r="BV12" s="325"/>
      <c r="BW12" s="12"/>
      <c r="CC12" s="13"/>
      <c r="CD12" s="14"/>
      <c r="CG12" s="10"/>
      <c r="CH12" s="10"/>
      <c r="CI12" s="12"/>
      <c r="CJ12" s="12"/>
      <c r="CK12" s="12"/>
    </row>
    <row r="13" spans="1:102" s="6" customFormat="1" ht="15.75" customHeight="1" thickBot="1">
      <c r="A13" s="1056"/>
      <c r="B13" s="1057"/>
      <c r="C13" s="1058"/>
      <c r="D13" s="996"/>
      <c r="E13" s="997"/>
      <c r="F13" s="997"/>
      <c r="G13" s="997"/>
      <c r="H13" s="997"/>
      <c r="I13" s="997"/>
      <c r="J13" s="997"/>
      <c r="K13" s="997"/>
      <c r="L13" s="997"/>
      <c r="M13" s="997"/>
      <c r="N13" s="998"/>
      <c r="O13" s="1107"/>
      <c r="P13" s="1108"/>
      <c r="Q13" s="1108"/>
      <c r="R13" s="1108"/>
      <c r="S13" s="1108"/>
      <c r="T13" s="1108"/>
      <c r="U13" s="1108"/>
      <c r="V13" s="1108"/>
      <c r="W13" s="1108"/>
      <c r="X13" s="1108"/>
      <c r="Y13" s="1108"/>
      <c r="Z13" s="1108"/>
      <c r="AA13" s="1108"/>
      <c r="AB13" s="1108"/>
      <c r="AC13" s="1108"/>
      <c r="AD13" s="1108"/>
      <c r="AE13" s="1108"/>
      <c r="AF13" s="1108"/>
      <c r="AG13" s="1108"/>
      <c r="AH13" s="1108"/>
      <c r="AI13" s="1108"/>
      <c r="AJ13" s="1108"/>
      <c r="AK13" s="1108"/>
      <c r="AL13" s="1108"/>
      <c r="AM13" s="1108"/>
      <c r="AN13" s="1108"/>
      <c r="AO13" s="1108"/>
      <c r="AP13" s="1108"/>
      <c r="AQ13" s="1108"/>
      <c r="AR13" s="1109"/>
      <c r="AS13" s="422"/>
      <c r="AT13" s="1101" t="s">
        <v>20</v>
      </c>
      <c r="AU13" s="1102"/>
      <c r="AV13" s="1102"/>
      <c r="AW13" s="1103"/>
      <c r="AX13" s="1104" t="str">
        <f>IFERROR(VLOOKUP(BE13,物品営業種目!$A$2:$B$48,2,FALSE),"")</f>
        <v/>
      </c>
      <c r="AY13" s="1105"/>
      <c r="AZ13" s="1105"/>
      <c r="BA13" s="1105"/>
      <c r="BB13" s="1105"/>
      <c r="BC13" s="1105"/>
      <c r="BD13" s="1106"/>
      <c r="BE13" s="1024"/>
      <c r="BF13" s="1024"/>
      <c r="BG13" s="1024"/>
      <c r="BH13" s="1024"/>
      <c r="BI13" s="1024"/>
      <c r="BJ13" s="1024"/>
      <c r="BK13" s="1024"/>
      <c r="BL13" s="1024"/>
      <c r="BM13" s="1024"/>
      <c r="BN13" s="1024"/>
      <c r="BO13" s="1024"/>
      <c r="BP13" s="1024"/>
      <c r="BQ13" s="1025"/>
      <c r="BR13" s="47"/>
      <c r="BS13" s="434"/>
      <c r="BT13" s="435"/>
      <c r="BU13" s="325"/>
      <c r="BV13" s="325"/>
      <c r="BW13" s="325"/>
      <c r="CC13" s="13"/>
      <c r="CD13" s="14"/>
      <c r="CG13" s="10"/>
      <c r="CH13" s="10"/>
      <c r="CI13" s="12"/>
      <c r="CJ13" s="12"/>
      <c r="CK13" s="12"/>
      <c r="CX13" s="12"/>
    </row>
    <row r="14" spans="1:102" s="6" customFormat="1" ht="15.75" customHeight="1">
      <c r="A14" s="1056"/>
      <c r="B14" s="1057"/>
      <c r="C14" s="1058"/>
      <c r="D14" s="933" t="s">
        <v>21</v>
      </c>
      <c r="E14" s="934"/>
      <c r="F14" s="934"/>
      <c r="G14" s="934"/>
      <c r="H14" s="934"/>
      <c r="I14" s="934"/>
      <c r="J14" s="934"/>
      <c r="K14" s="934"/>
      <c r="L14" s="934"/>
      <c r="M14" s="934"/>
      <c r="N14" s="935"/>
      <c r="O14" s="964"/>
      <c r="P14" s="965"/>
      <c r="Q14" s="965"/>
      <c r="R14" s="965"/>
      <c r="S14" s="965"/>
      <c r="T14" s="965"/>
      <c r="U14" s="965"/>
      <c r="V14" s="965"/>
      <c r="W14" s="965"/>
      <c r="X14" s="965"/>
      <c r="Y14" s="965"/>
      <c r="Z14" s="965"/>
      <c r="AA14" s="965"/>
      <c r="AB14" s="965"/>
      <c r="AC14" s="965"/>
      <c r="AD14" s="965"/>
      <c r="AE14" s="965"/>
      <c r="AF14" s="965"/>
      <c r="AG14" s="965"/>
      <c r="AH14" s="965"/>
      <c r="AI14" s="965"/>
      <c r="AJ14" s="965"/>
      <c r="AK14" s="965"/>
      <c r="AL14" s="965"/>
      <c r="AM14" s="965"/>
      <c r="AN14" s="965"/>
      <c r="AO14" s="965"/>
      <c r="AP14" s="965"/>
      <c r="AQ14" s="965"/>
      <c r="AR14" s="966"/>
      <c r="AS14" s="422"/>
      <c r="AT14" s="1016" t="s">
        <v>22</v>
      </c>
      <c r="AU14" s="1017"/>
      <c r="AV14" s="1017"/>
      <c r="AW14" s="1018"/>
      <c r="AX14" s="1019" t="str">
        <f>IFERROR(VLOOKUP(BE14,物品営業種目!$A$2:$B$48,2,FALSE),"")</f>
        <v/>
      </c>
      <c r="AY14" s="1020"/>
      <c r="AZ14" s="1020"/>
      <c r="BA14" s="1020"/>
      <c r="BB14" s="1020"/>
      <c r="BC14" s="1020"/>
      <c r="BD14" s="1021"/>
      <c r="BE14" s="1022"/>
      <c r="BF14" s="1022"/>
      <c r="BG14" s="1022"/>
      <c r="BH14" s="1022"/>
      <c r="BI14" s="1022"/>
      <c r="BJ14" s="1022"/>
      <c r="BK14" s="1022"/>
      <c r="BL14" s="1022"/>
      <c r="BM14" s="1022"/>
      <c r="BN14" s="1022"/>
      <c r="BO14" s="1022"/>
      <c r="BP14" s="1022"/>
      <c r="BQ14" s="1023"/>
      <c r="BR14" s="47"/>
      <c r="BS14" s="436"/>
      <c r="BT14" s="435"/>
      <c r="BU14" s="325"/>
      <c r="BV14" s="325"/>
      <c r="BW14" s="325"/>
      <c r="CC14" s="13"/>
      <c r="CD14" s="14"/>
      <c r="CX14" s="12"/>
    </row>
    <row r="15" spans="1:102" s="6" customFormat="1" ht="15.75" customHeight="1">
      <c r="A15" s="1056"/>
      <c r="B15" s="1057"/>
      <c r="C15" s="1058"/>
      <c r="D15" s="993" t="s">
        <v>23</v>
      </c>
      <c r="E15" s="994"/>
      <c r="F15" s="994"/>
      <c r="G15" s="994"/>
      <c r="H15" s="994"/>
      <c r="I15" s="994"/>
      <c r="J15" s="994"/>
      <c r="K15" s="994"/>
      <c r="L15" s="994"/>
      <c r="M15" s="994"/>
      <c r="N15" s="995"/>
      <c r="O15" s="999"/>
      <c r="P15" s="1000"/>
      <c r="Q15" s="1000"/>
      <c r="R15" s="1000"/>
      <c r="S15" s="1000"/>
      <c r="T15" s="1000"/>
      <c r="U15" s="1000"/>
      <c r="V15" s="1000"/>
      <c r="W15" s="1000"/>
      <c r="X15" s="1000"/>
      <c r="Y15" s="1000"/>
      <c r="Z15" s="1000"/>
      <c r="AA15" s="1000"/>
      <c r="AB15" s="1000"/>
      <c r="AC15" s="1000"/>
      <c r="AD15" s="1000"/>
      <c r="AE15" s="1000"/>
      <c r="AF15" s="1000"/>
      <c r="AG15" s="1000"/>
      <c r="AH15" s="1000"/>
      <c r="AI15" s="1000"/>
      <c r="AJ15" s="1000"/>
      <c r="AK15" s="1000"/>
      <c r="AL15" s="1000"/>
      <c r="AM15" s="1000"/>
      <c r="AN15" s="1000"/>
      <c r="AO15" s="1000"/>
      <c r="AP15" s="1000"/>
      <c r="AQ15" s="1000"/>
      <c r="AR15" s="1001"/>
      <c r="AS15" s="428"/>
      <c r="AT15" s="961" t="s">
        <v>22</v>
      </c>
      <c r="AU15" s="962"/>
      <c r="AV15" s="962"/>
      <c r="AW15" s="963"/>
      <c r="AX15" s="1013" t="str">
        <f>IFERROR(VLOOKUP(BE15,物品営業種目!$A$2:$B$48,2,FALSE),"")</f>
        <v/>
      </c>
      <c r="AY15" s="1014"/>
      <c r="AZ15" s="1014"/>
      <c r="BA15" s="1014"/>
      <c r="BB15" s="1014"/>
      <c r="BC15" s="1014"/>
      <c r="BD15" s="1015"/>
      <c r="BE15" s="1011"/>
      <c r="BF15" s="1011"/>
      <c r="BG15" s="1011"/>
      <c r="BH15" s="1011"/>
      <c r="BI15" s="1011"/>
      <c r="BJ15" s="1011"/>
      <c r="BK15" s="1011"/>
      <c r="BL15" s="1011"/>
      <c r="BM15" s="1011"/>
      <c r="BN15" s="1011"/>
      <c r="BO15" s="1011"/>
      <c r="BP15" s="1011"/>
      <c r="BQ15" s="1012"/>
      <c r="BR15" s="47"/>
      <c r="BS15" s="436"/>
      <c r="BT15" s="435"/>
      <c r="BU15" s="325"/>
      <c r="BV15" s="325"/>
      <c r="BW15" s="325"/>
      <c r="CT15" s="12"/>
      <c r="CU15" s="12"/>
      <c r="CV15" s="12"/>
      <c r="CX15" s="12"/>
    </row>
    <row r="16" spans="1:102" s="6" customFormat="1" ht="15.75" customHeight="1">
      <c r="A16" s="1056"/>
      <c r="B16" s="1057"/>
      <c r="C16" s="1058"/>
      <c r="D16" s="996"/>
      <c r="E16" s="997"/>
      <c r="F16" s="997"/>
      <c r="G16" s="997"/>
      <c r="H16" s="997"/>
      <c r="I16" s="997"/>
      <c r="J16" s="997"/>
      <c r="K16" s="997"/>
      <c r="L16" s="997"/>
      <c r="M16" s="997"/>
      <c r="N16" s="998"/>
      <c r="O16" s="1002"/>
      <c r="P16" s="1003"/>
      <c r="Q16" s="1003"/>
      <c r="R16" s="1003"/>
      <c r="S16" s="1003"/>
      <c r="T16" s="1003"/>
      <c r="U16" s="1003"/>
      <c r="V16" s="1003"/>
      <c r="W16" s="1003"/>
      <c r="X16" s="1003"/>
      <c r="Y16" s="1003"/>
      <c r="Z16" s="1003"/>
      <c r="AA16" s="1003"/>
      <c r="AB16" s="1003"/>
      <c r="AC16" s="1003"/>
      <c r="AD16" s="1003"/>
      <c r="AE16" s="1003"/>
      <c r="AF16" s="1003"/>
      <c r="AG16" s="1003"/>
      <c r="AH16" s="1003"/>
      <c r="AI16" s="1003"/>
      <c r="AJ16" s="1003"/>
      <c r="AK16" s="1003"/>
      <c r="AL16" s="1003"/>
      <c r="AM16" s="1003"/>
      <c r="AN16" s="1003"/>
      <c r="AO16" s="1003"/>
      <c r="AP16" s="1003"/>
      <c r="AQ16" s="1003"/>
      <c r="AR16" s="1004"/>
      <c r="AS16" s="428"/>
      <c r="AT16" s="961" t="s">
        <v>22</v>
      </c>
      <c r="AU16" s="962"/>
      <c r="AV16" s="962"/>
      <c r="AW16" s="963"/>
      <c r="AX16" s="1096" t="str">
        <f>IFERROR(VLOOKUP(BE16,物品営業種目!$A$2:$B$48,2,FALSE),"")</f>
        <v/>
      </c>
      <c r="AY16" s="1097"/>
      <c r="AZ16" s="1097"/>
      <c r="BA16" s="1097"/>
      <c r="BB16" s="1097"/>
      <c r="BC16" s="1097"/>
      <c r="BD16" s="1098"/>
      <c r="BE16" s="1011"/>
      <c r="BF16" s="1011"/>
      <c r="BG16" s="1011"/>
      <c r="BH16" s="1011"/>
      <c r="BI16" s="1011"/>
      <c r="BJ16" s="1011"/>
      <c r="BK16" s="1011"/>
      <c r="BL16" s="1011"/>
      <c r="BM16" s="1011"/>
      <c r="BN16" s="1011"/>
      <c r="BO16" s="1011"/>
      <c r="BP16" s="1011"/>
      <c r="BQ16" s="1012"/>
      <c r="BR16" s="47"/>
      <c r="BS16" s="436"/>
      <c r="BT16" s="435"/>
      <c r="BU16" s="325"/>
      <c r="BV16" s="325"/>
      <c r="BW16" s="325"/>
      <c r="CT16" s="12"/>
      <c r="CU16" s="12"/>
      <c r="CV16" s="12"/>
      <c r="CX16" s="12"/>
    </row>
    <row r="17" spans="1:102" s="6" customFormat="1" ht="15.75" customHeight="1">
      <c r="A17" s="1056"/>
      <c r="B17" s="1057"/>
      <c r="C17" s="1058"/>
      <c r="D17" s="993" t="s">
        <v>508</v>
      </c>
      <c r="E17" s="994"/>
      <c r="F17" s="994"/>
      <c r="G17" s="994"/>
      <c r="H17" s="994"/>
      <c r="I17" s="994"/>
      <c r="J17" s="994"/>
      <c r="K17" s="994"/>
      <c r="L17" s="994"/>
      <c r="M17" s="994"/>
      <c r="N17" s="995"/>
      <c r="O17" s="1049"/>
      <c r="P17" s="937"/>
      <c r="Q17" s="937"/>
      <c r="R17" s="937"/>
      <c r="S17" s="937"/>
      <c r="T17" s="937"/>
      <c r="U17" s="937"/>
      <c r="V17" s="937"/>
      <c r="W17" s="937"/>
      <c r="X17" s="937"/>
      <c r="Y17" s="937"/>
      <c r="Z17" s="937"/>
      <c r="AA17" s="937"/>
      <c r="AB17" s="937"/>
      <c r="AC17" s="937"/>
      <c r="AD17" s="937"/>
      <c r="AE17" s="937"/>
      <c r="AF17" s="937"/>
      <c r="AG17" s="937"/>
      <c r="AH17" s="937"/>
      <c r="AI17" s="937"/>
      <c r="AJ17" s="937"/>
      <c r="AK17" s="937"/>
      <c r="AL17" s="937"/>
      <c r="AM17" s="937"/>
      <c r="AN17" s="937"/>
      <c r="AO17" s="937"/>
      <c r="AP17" s="937"/>
      <c r="AQ17" s="937"/>
      <c r="AR17" s="938"/>
      <c r="AS17" s="422"/>
      <c r="AT17" s="1099" t="s">
        <v>22</v>
      </c>
      <c r="AU17" s="1099"/>
      <c r="AV17" s="1099"/>
      <c r="AW17" s="1099"/>
      <c r="AX17" s="1013" t="str">
        <f>IFERROR(VLOOKUP(BE17,物品営業種目!$A$2:$B$48,2,FALSE),"")</f>
        <v/>
      </c>
      <c r="AY17" s="1014"/>
      <c r="AZ17" s="1014"/>
      <c r="BA17" s="1014"/>
      <c r="BB17" s="1014"/>
      <c r="BC17" s="1014"/>
      <c r="BD17" s="1015"/>
      <c r="BE17" s="1011"/>
      <c r="BF17" s="1011"/>
      <c r="BG17" s="1011"/>
      <c r="BH17" s="1011"/>
      <c r="BI17" s="1011"/>
      <c r="BJ17" s="1011"/>
      <c r="BK17" s="1011"/>
      <c r="BL17" s="1011"/>
      <c r="BM17" s="1011"/>
      <c r="BN17" s="1011"/>
      <c r="BO17" s="1011"/>
      <c r="BP17" s="1011"/>
      <c r="BQ17" s="1012"/>
      <c r="BR17" s="47"/>
      <c r="BS17" s="436"/>
      <c r="BT17" s="435"/>
      <c r="BU17" s="325"/>
      <c r="BV17" s="325"/>
      <c r="BW17" s="325"/>
      <c r="BY17" s="12"/>
      <c r="BZ17" s="12"/>
      <c r="CT17" s="12"/>
      <c r="CU17" s="12"/>
      <c r="CV17" s="12"/>
      <c r="CX17" s="12"/>
    </row>
    <row r="18" spans="1:102" s="6" customFormat="1" ht="15.75" customHeight="1">
      <c r="A18" s="1056"/>
      <c r="B18" s="1057"/>
      <c r="C18" s="1058"/>
      <c r="D18" s="993" t="s">
        <v>523</v>
      </c>
      <c r="E18" s="994"/>
      <c r="F18" s="994"/>
      <c r="G18" s="994"/>
      <c r="H18" s="994"/>
      <c r="I18" s="994"/>
      <c r="J18" s="994"/>
      <c r="K18" s="994"/>
      <c r="L18" s="994"/>
      <c r="M18" s="994"/>
      <c r="N18" s="995"/>
      <c r="O18" s="990"/>
      <c r="P18" s="991"/>
      <c r="Q18" s="991"/>
      <c r="R18" s="991"/>
      <c r="S18" s="991"/>
      <c r="T18" s="991"/>
      <c r="U18" s="991"/>
      <c r="V18" s="991"/>
      <c r="W18" s="991"/>
      <c r="X18" s="991"/>
      <c r="Y18" s="991"/>
      <c r="Z18" s="991"/>
      <c r="AA18" s="991"/>
      <c r="AB18" s="991"/>
      <c r="AC18" s="991"/>
      <c r="AD18" s="991"/>
      <c r="AE18" s="991"/>
      <c r="AF18" s="991"/>
      <c r="AG18" s="991"/>
      <c r="AH18" s="991"/>
      <c r="AI18" s="991"/>
      <c r="AJ18" s="991"/>
      <c r="AK18" s="991"/>
      <c r="AL18" s="991"/>
      <c r="AM18" s="991"/>
      <c r="AN18" s="991"/>
      <c r="AO18" s="991"/>
      <c r="AP18" s="991"/>
      <c r="AQ18" s="991"/>
      <c r="AR18" s="992"/>
      <c r="AS18" s="422"/>
      <c r="AT18" s="364"/>
      <c r="AU18" s="364"/>
      <c r="AV18" s="364"/>
      <c r="AW18" s="364"/>
      <c r="AX18" s="56"/>
      <c r="AY18" s="56"/>
      <c r="AZ18" s="56"/>
      <c r="BA18" s="56"/>
      <c r="BB18" s="56"/>
      <c r="BC18" s="56"/>
      <c r="BD18" s="56"/>
      <c r="BE18" s="56"/>
      <c r="BF18" s="56"/>
      <c r="BG18" s="56"/>
      <c r="BH18" s="56"/>
      <c r="BI18" s="56"/>
      <c r="BJ18" s="56"/>
      <c r="BK18" s="56"/>
      <c r="BL18" s="56"/>
      <c r="BM18" s="56"/>
      <c r="BN18" s="56"/>
      <c r="BO18" s="56"/>
      <c r="BP18" s="56"/>
      <c r="BQ18" s="56"/>
      <c r="BR18" s="47"/>
      <c r="BS18" s="436"/>
      <c r="BT18" s="435"/>
      <c r="BU18" s="325"/>
      <c r="BV18" s="325"/>
      <c r="BW18" s="325"/>
      <c r="BY18" s="12"/>
      <c r="BZ18" s="12"/>
      <c r="CT18" s="12"/>
      <c r="CU18" s="12"/>
      <c r="CV18" s="12"/>
      <c r="CX18" s="12"/>
    </row>
    <row r="19" spans="1:102" ht="15.75" customHeight="1">
      <c r="A19" s="1056"/>
      <c r="B19" s="1057"/>
      <c r="C19" s="1058"/>
      <c r="D19" s="1093" t="s">
        <v>25</v>
      </c>
      <c r="E19" s="1094"/>
      <c r="F19" s="1094"/>
      <c r="G19" s="1094"/>
      <c r="H19" s="1094"/>
      <c r="I19" s="1094"/>
      <c r="J19" s="1094"/>
      <c r="K19" s="1094"/>
      <c r="L19" s="1094"/>
      <c r="M19" s="1094"/>
      <c r="N19" s="1095"/>
      <c r="O19" s="1111" t="s">
        <v>510</v>
      </c>
      <c r="P19" s="951"/>
      <c r="Q19" s="941"/>
      <c r="R19" s="941"/>
      <c r="S19" s="941"/>
      <c r="T19" s="941"/>
      <c r="U19" s="941"/>
      <c r="V19" s="951" t="s">
        <v>511</v>
      </c>
      <c r="W19" s="951"/>
      <c r="X19" s="941"/>
      <c r="Y19" s="941"/>
      <c r="Z19" s="941"/>
      <c r="AA19" s="941"/>
      <c r="AB19" s="941"/>
      <c r="AC19" s="951" t="s">
        <v>509</v>
      </c>
      <c r="AD19" s="951"/>
      <c r="AE19" s="941"/>
      <c r="AF19" s="941"/>
      <c r="AG19" s="941"/>
      <c r="AH19" s="941"/>
      <c r="AI19" s="941"/>
      <c r="AJ19" s="420"/>
      <c r="AK19" s="420"/>
      <c r="AL19" s="420"/>
      <c r="AM19" s="420"/>
      <c r="AN19" s="420"/>
      <c r="AO19" s="420"/>
      <c r="AP19" s="420"/>
      <c r="AQ19" s="420"/>
      <c r="AR19" s="421"/>
      <c r="AS19" s="422"/>
      <c r="AT19" s="423" t="s">
        <v>24</v>
      </c>
      <c r="AU19" s="423"/>
      <c r="AV19" s="423"/>
      <c r="AW19" s="423"/>
      <c r="AX19" s="424"/>
      <c r="AY19" s="424"/>
      <c r="AZ19" s="424"/>
      <c r="BA19" s="424"/>
      <c r="BB19" s="424"/>
      <c r="BC19" s="424"/>
      <c r="BD19" s="424"/>
      <c r="BE19" s="424"/>
      <c r="BF19" s="424"/>
      <c r="BG19" s="424"/>
      <c r="BH19" s="424"/>
      <c r="BI19" s="424"/>
      <c r="BJ19" s="424"/>
      <c r="BK19" s="424"/>
      <c r="BL19" s="424"/>
      <c r="BM19" s="424"/>
      <c r="BN19" s="424"/>
      <c r="BO19" s="424"/>
      <c r="BP19" s="424"/>
      <c r="BQ19" s="424"/>
      <c r="BR19" s="68"/>
      <c r="BS19" s="436"/>
      <c r="BT19" s="435"/>
      <c r="BU19" s="325"/>
      <c r="BV19" s="325"/>
      <c r="BW19" s="325"/>
      <c r="BX19" s="6"/>
      <c r="BY19" s="12"/>
      <c r="BZ19" s="12"/>
      <c r="CS19" s="12"/>
      <c r="CT19" s="12"/>
      <c r="CU19" s="12"/>
      <c r="CW19" s="12"/>
      <c r="CX19" s="2"/>
    </row>
    <row r="20" spans="1:102" ht="15.75" customHeight="1">
      <c r="A20" s="1056"/>
      <c r="B20" s="1057"/>
      <c r="C20" s="1058"/>
      <c r="D20" s="932" t="s">
        <v>28</v>
      </c>
      <c r="E20" s="932"/>
      <c r="F20" s="932"/>
      <c r="G20" s="932"/>
      <c r="H20" s="932"/>
      <c r="I20" s="932"/>
      <c r="J20" s="932"/>
      <c r="K20" s="932"/>
      <c r="L20" s="932"/>
      <c r="M20" s="932"/>
      <c r="N20" s="932"/>
      <c r="O20" s="910" t="s">
        <v>510</v>
      </c>
      <c r="P20" s="911"/>
      <c r="Q20" s="941"/>
      <c r="R20" s="941"/>
      <c r="S20" s="941"/>
      <c r="T20" s="941"/>
      <c r="U20" s="941"/>
      <c r="V20" s="940" t="s">
        <v>511</v>
      </c>
      <c r="W20" s="940"/>
      <c r="X20" s="941"/>
      <c r="Y20" s="941"/>
      <c r="Z20" s="941"/>
      <c r="AA20" s="941"/>
      <c r="AB20" s="941"/>
      <c r="AC20" s="911" t="s">
        <v>509</v>
      </c>
      <c r="AD20" s="911"/>
      <c r="AE20" s="941"/>
      <c r="AF20" s="941"/>
      <c r="AG20" s="941"/>
      <c r="AH20" s="941"/>
      <c r="AI20" s="941"/>
      <c r="AJ20" s="420"/>
      <c r="AK20" s="420"/>
      <c r="AL20" s="420"/>
      <c r="AM20" s="420"/>
      <c r="AN20" s="420"/>
      <c r="AO20" s="420"/>
      <c r="AP20" s="420"/>
      <c r="AQ20" s="420"/>
      <c r="AR20" s="421"/>
      <c r="AS20" s="422"/>
      <c r="AT20" s="425"/>
      <c r="AU20" s="1100" t="s">
        <v>280</v>
      </c>
      <c r="AV20" s="1100"/>
      <c r="AW20" s="425" t="s">
        <v>26</v>
      </c>
      <c r="AX20" s="426"/>
      <c r="AY20" s="426"/>
      <c r="AZ20" s="1110" t="s">
        <v>502</v>
      </c>
      <c r="BA20" s="1110"/>
      <c r="BB20" s="1110"/>
      <c r="BC20" s="1100" t="s">
        <v>501</v>
      </c>
      <c r="BD20" s="1100"/>
      <c r="BE20" s="425" t="s">
        <v>27</v>
      </c>
      <c r="BF20" s="426"/>
      <c r="BG20" s="426"/>
      <c r="BH20" s="426"/>
      <c r="BI20" s="426"/>
      <c r="BJ20" s="426"/>
      <c r="BK20" s="426"/>
      <c r="BL20" s="426"/>
      <c r="BM20" s="426"/>
      <c r="BN20" s="426"/>
      <c r="BO20" s="426"/>
      <c r="BP20" s="426"/>
      <c r="BQ20" s="426"/>
      <c r="BR20" s="68"/>
      <c r="BS20" s="437"/>
      <c r="BT20" s="435"/>
      <c r="BU20" s="438"/>
      <c r="BV20" s="439"/>
      <c r="BW20" s="439"/>
      <c r="BX20" s="439"/>
      <c r="BY20" s="439"/>
      <c r="BZ20" s="439"/>
      <c r="CA20" s="439"/>
      <c r="CB20" s="370"/>
      <c r="CC20" s="370"/>
      <c r="CS20" s="12"/>
      <c r="CT20" s="12"/>
      <c r="CU20" s="12"/>
      <c r="CX20" s="2"/>
    </row>
    <row r="21" spans="1:102" ht="15.75" customHeight="1">
      <c r="A21" s="1059"/>
      <c r="B21" s="1060"/>
      <c r="C21" s="1061"/>
      <c r="D21" s="1086" t="s">
        <v>29</v>
      </c>
      <c r="E21" s="1086"/>
      <c r="F21" s="1086"/>
      <c r="G21" s="1086"/>
      <c r="H21" s="1086"/>
      <c r="I21" s="1086"/>
      <c r="J21" s="1086"/>
      <c r="K21" s="1086"/>
      <c r="L21" s="1086"/>
      <c r="M21" s="1086"/>
      <c r="N21" s="1086"/>
      <c r="O21" s="1087"/>
      <c r="P21" s="965"/>
      <c r="Q21" s="965"/>
      <c r="R21" s="965"/>
      <c r="S21" s="965"/>
      <c r="T21" s="965"/>
      <c r="U21" s="965"/>
      <c r="V21" s="965"/>
      <c r="W21" s="965"/>
      <c r="X21" s="965"/>
      <c r="Y21" s="965"/>
      <c r="Z21" s="965"/>
      <c r="AA21" s="965"/>
      <c r="AB21" s="965"/>
      <c r="AC21" s="965"/>
      <c r="AD21" s="965"/>
      <c r="AE21" s="965"/>
      <c r="AF21" s="965"/>
      <c r="AG21" s="965"/>
      <c r="AH21" s="965"/>
      <c r="AI21" s="965"/>
      <c r="AJ21" s="965"/>
      <c r="AK21" s="965"/>
      <c r="AL21" s="965"/>
      <c r="AM21" s="965"/>
      <c r="AN21" s="965"/>
      <c r="AO21" s="965"/>
      <c r="AP21" s="965"/>
      <c r="AQ21" s="965"/>
      <c r="AR21" s="966"/>
      <c r="AS21" s="427"/>
      <c r="AT21" s="364"/>
      <c r="AU21" s="1088"/>
      <c r="AV21" s="1088"/>
      <c r="AW21" s="364"/>
      <c r="AX21" s="56"/>
      <c r="AY21" s="56"/>
      <c r="AZ21" s="56"/>
      <c r="BA21" s="56"/>
      <c r="BB21" s="56"/>
      <c r="BC21" s="56"/>
      <c r="BD21" s="56"/>
      <c r="BE21" s="56"/>
      <c r="BF21" s="56"/>
      <c r="BG21" s="56"/>
      <c r="BH21" s="56"/>
      <c r="BI21" s="56"/>
      <c r="BJ21" s="56"/>
      <c r="BK21" s="56"/>
      <c r="BL21" s="56"/>
      <c r="BM21" s="56"/>
      <c r="BN21" s="56"/>
      <c r="BO21" s="56"/>
      <c r="BP21" s="56"/>
      <c r="BQ21" s="56"/>
      <c r="BS21" s="437"/>
      <c r="BT21" s="441"/>
      <c r="BU21" s="441"/>
      <c r="BV21" s="441"/>
      <c r="BW21" s="441"/>
      <c r="BX21" s="441"/>
      <c r="BY21" s="441"/>
      <c r="BZ21" s="441"/>
      <c r="CA21" s="441"/>
      <c r="CB21" s="369"/>
      <c r="CC21" s="369"/>
      <c r="CT21" s="12"/>
      <c r="CU21" s="12"/>
      <c r="CV21" s="12"/>
    </row>
    <row r="22" spans="1:102" ht="4.5" customHeight="1">
      <c r="A22" s="15"/>
      <c r="B22" s="15"/>
      <c r="C22" s="15"/>
      <c r="D22" s="16"/>
      <c r="E22" s="16"/>
      <c r="F22" s="16"/>
      <c r="G22" s="16"/>
      <c r="H22" s="16"/>
      <c r="I22" s="16"/>
      <c r="J22" s="16"/>
      <c r="K22" s="16"/>
      <c r="L22" s="16"/>
      <c r="M22" s="4"/>
      <c r="N22" s="4"/>
      <c r="O22" s="4"/>
      <c r="P22" s="4"/>
      <c r="Q22" s="4"/>
      <c r="R22" s="4"/>
      <c r="S22" s="4"/>
      <c r="T22" s="4"/>
      <c r="U22" s="4"/>
      <c r="V22" s="4"/>
      <c r="W22" s="4"/>
      <c r="X22" s="4"/>
      <c r="Y22" s="4"/>
      <c r="Z22" s="4"/>
      <c r="AA22" s="4"/>
      <c r="AB22" s="4"/>
      <c r="AC22" s="4"/>
      <c r="AD22" s="4"/>
      <c r="AE22" s="4"/>
      <c r="AF22" s="4"/>
      <c r="AG22" s="6"/>
      <c r="AH22" s="6"/>
      <c r="AI22" s="6"/>
      <c r="AJ22" s="6"/>
      <c r="BS22" s="6"/>
      <c r="BT22" s="441"/>
      <c r="BU22" s="441"/>
      <c r="BV22" s="441"/>
      <c r="BW22" s="441"/>
      <c r="BX22" s="441"/>
      <c r="BY22" s="441"/>
      <c r="BZ22" s="441"/>
      <c r="CA22" s="441"/>
      <c r="CB22" s="369"/>
      <c r="CC22" s="369"/>
      <c r="CD22" s="14"/>
    </row>
    <row r="23" spans="1:102" s="17" customFormat="1" ht="24.75" customHeight="1">
      <c r="A23" s="1089" t="s">
        <v>291</v>
      </c>
      <c r="B23" s="1089"/>
      <c r="C23" s="1089"/>
      <c r="D23" s="1089"/>
      <c r="E23" s="1089"/>
      <c r="F23" s="1089"/>
      <c r="G23" s="1089"/>
      <c r="H23" s="1089"/>
      <c r="I23" s="1089"/>
      <c r="J23" s="1089"/>
      <c r="K23" s="1089"/>
      <c r="L23" s="1089"/>
      <c r="M23" s="1089"/>
      <c r="N23" s="1089"/>
      <c r="O23" s="1089"/>
      <c r="P23" s="1089"/>
      <c r="Q23" s="1089"/>
      <c r="R23" s="1089"/>
      <c r="S23" s="1089"/>
      <c r="T23" s="1089"/>
      <c r="U23" s="1089"/>
      <c r="V23" s="1089"/>
      <c r="W23" s="1089"/>
      <c r="X23" s="1089"/>
      <c r="Y23" s="1089"/>
      <c r="Z23" s="1089"/>
      <c r="AA23" s="1089"/>
      <c r="AB23" s="1089"/>
      <c r="AC23" s="1089"/>
      <c r="AD23" s="1089"/>
      <c r="AE23" s="1089"/>
      <c r="AF23" s="1089"/>
      <c r="AG23" s="1089"/>
      <c r="AH23" s="1089"/>
      <c r="AI23" s="1089"/>
      <c r="AJ23" s="1089"/>
      <c r="AK23" s="1089"/>
      <c r="AL23" s="1089"/>
      <c r="AM23" s="1089"/>
      <c r="AN23" s="1089"/>
      <c r="AO23" s="1089"/>
      <c r="AP23" s="1089"/>
      <c r="AQ23" s="1089"/>
      <c r="AR23" s="1089"/>
      <c r="AS23" s="1089"/>
      <c r="AT23" s="1089"/>
      <c r="AU23" s="1089"/>
      <c r="AV23" s="1089"/>
      <c r="AW23" s="1089"/>
      <c r="AX23" s="1089"/>
      <c r="AY23" s="1089"/>
      <c r="AZ23" s="1089"/>
      <c r="BA23" s="1089"/>
      <c r="BB23" s="1089"/>
      <c r="BC23" s="1089"/>
      <c r="BD23" s="1089"/>
      <c r="BE23" s="1089"/>
      <c r="BF23" s="1089"/>
      <c r="BG23" s="1089"/>
      <c r="BH23" s="1089"/>
      <c r="BI23" s="1089"/>
      <c r="BJ23" s="1089"/>
      <c r="BK23" s="1089"/>
      <c r="BL23" s="1089"/>
      <c r="BM23" s="1089"/>
      <c r="BN23" s="1089"/>
      <c r="BO23" s="1089"/>
      <c r="BP23" s="1089"/>
      <c r="BQ23" s="1089"/>
      <c r="BR23" s="47"/>
      <c r="BS23" s="366"/>
      <c r="BT23" s="441"/>
      <c r="BU23" s="441"/>
      <c r="BV23" s="441"/>
      <c r="BW23" s="441"/>
      <c r="BX23" s="441"/>
      <c r="BY23" s="441"/>
      <c r="BZ23" s="441"/>
      <c r="CA23" s="441"/>
      <c r="CB23" s="369"/>
      <c r="CC23" s="369"/>
      <c r="CD23" s="20"/>
      <c r="CE23" s="18"/>
      <c r="CF23" s="18"/>
      <c r="CG23" s="18"/>
      <c r="CH23" s="18"/>
      <c r="CI23" s="18"/>
      <c r="CJ23" s="18"/>
      <c r="CK23" s="18"/>
      <c r="CL23" s="18"/>
      <c r="CM23" s="18"/>
      <c r="CN23" s="18"/>
      <c r="CO23" s="18"/>
      <c r="CP23" s="18"/>
      <c r="CQ23" s="18"/>
      <c r="CR23" s="18"/>
      <c r="CS23" s="18"/>
      <c r="CT23" s="18"/>
      <c r="CU23" s="18"/>
      <c r="CV23" s="18"/>
      <c r="CW23" s="18"/>
      <c r="CX23" s="18"/>
    </row>
    <row r="24" spans="1:102" s="17" customFormat="1" ht="4.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47"/>
      <c r="BS24" s="68"/>
      <c r="BT24" s="2"/>
      <c r="BU24" s="2"/>
      <c r="BV24" s="12"/>
      <c r="BW24" s="12"/>
      <c r="BX24" s="2"/>
      <c r="BY24" s="2"/>
      <c r="BZ24" s="2"/>
      <c r="CB24" s="18"/>
      <c r="CC24" s="19"/>
      <c r="CD24" s="20"/>
      <c r="CE24" s="18"/>
      <c r="CF24" s="18"/>
      <c r="CG24" s="18"/>
      <c r="CH24" s="18"/>
      <c r="CI24" s="18"/>
      <c r="CJ24" s="18"/>
      <c r="CK24" s="18"/>
      <c r="CL24" s="18"/>
      <c r="CM24" s="18"/>
      <c r="CN24" s="18"/>
      <c r="CO24" s="18"/>
      <c r="CP24" s="18"/>
      <c r="CQ24" s="18"/>
      <c r="CR24" s="18"/>
      <c r="CS24" s="18"/>
      <c r="CT24" s="18"/>
      <c r="CU24" s="18"/>
      <c r="CV24" s="18"/>
      <c r="CW24" s="18"/>
      <c r="CX24" s="18"/>
    </row>
    <row r="25" spans="1:102" s="17" customFormat="1" ht="4.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4"/>
      <c r="BR25" s="47"/>
      <c r="BS25" s="68"/>
      <c r="BV25" s="12"/>
      <c r="BW25" s="12"/>
      <c r="CB25" s="18"/>
      <c r="CC25" s="19"/>
      <c r="CD25" s="20"/>
      <c r="CE25" s="18"/>
      <c r="CF25" s="18"/>
      <c r="CG25" s="18"/>
      <c r="CH25" s="18"/>
      <c r="CI25" s="18"/>
      <c r="CJ25" s="18"/>
      <c r="CK25" s="18"/>
      <c r="CL25" s="18"/>
      <c r="CM25" s="18"/>
      <c r="CN25" s="18"/>
      <c r="CO25" s="18"/>
      <c r="CP25" s="18"/>
      <c r="CQ25" s="18"/>
      <c r="CR25" s="18"/>
      <c r="CS25" s="18"/>
      <c r="CT25" s="18"/>
      <c r="CU25" s="18"/>
      <c r="CV25" s="18"/>
      <c r="CW25" s="18"/>
      <c r="CX25" s="18"/>
    </row>
    <row r="26" spans="1:102" s="17" customFormat="1" ht="13.5" customHeight="1">
      <c r="A26" s="25"/>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346"/>
      <c r="BR26" s="47"/>
      <c r="BS26" s="68"/>
      <c r="BV26" s="12"/>
      <c r="BW26" s="12"/>
      <c r="CB26" s="18"/>
      <c r="CC26" s="19"/>
      <c r="CD26" s="20"/>
      <c r="CE26" s="18"/>
      <c r="CF26" s="18"/>
      <c r="CG26" s="18"/>
      <c r="CH26" s="18"/>
      <c r="CI26" s="18"/>
      <c r="CJ26" s="18"/>
      <c r="CK26" s="18"/>
      <c r="CL26" s="18"/>
      <c r="CM26" s="18"/>
      <c r="CN26" s="18"/>
      <c r="CO26" s="18"/>
      <c r="CP26" s="18"/>
      <c r="CQ26" s="18"/>
      <c r="CR26" s="18"/>
      <c r="CS26" s="18"/>
      <c r="CT26" s="18"/>
      <c r="CU26" s="18"/>
      <c r="CV26" s="18"/>
      <c r="CW26" s="18"/>
      <c r="CX26" s="18"/>
    </row>
    <row r="27" spans="1:102" s="17" customFormat="1" ht="13.5" customHeight="1">
      <c r="A27" s="25"/>
      <c r="B27" s="988" t="s">
        <v>31</v>
      </c>
      <c r="C27" s="988"/>
      <c r="D27" s="988"/>
      <c r="E27" s="988"/>
      <c r="F27" s="988"/>
      <c r="G27" s="988"/>
      <c r="H27" s="988"/>
      <c r="I27" s="988"/>
      <c r="J27" s="988"/>
      <c r="K27" s="988"/>
      <c r="L27" s="988"/>
      <c r="M27" s="988"/>
      <c r="N27" s="988"/>
      <c r="O27" s="988"/>
      <c r="P27" s="988"/>
      <c r="Q27" s="988"/>
      <c r="R27" s="988"/>
      <c r="S27" s="988"/>
      <c r="T27" s="988"/>
      <c r="U27" s="988"/>
      <c r="V27" s="988"/>
      <c r="W27" s="988"/>
      <c r="X27" s="988"/>
      <c r="Y27" s="988"/>
      <c r="Z27" s="988"/>
      <c r="AA27" s="988"/>
      <c r="AB27" s="988"/>
      <c r="AC27" s="988"/>
      <c r="AD27" s="988"/>
      <c r="AE27" s="988"/>
      <c r="AF27" s="988"/>
      <c r="AG27" s="988"/>
      <c r="AH27" s="988"/>
      <c r="AI27" s="988"/>
      <c r="AJ27" s="988"/>
      <c r="AK27" s="988"/>
      <c r="AL27" s="988"/>
      <c r="AM27" s="988"/>
      <c r="AN27" s="988"/>
      <c r="AO27" s="988"/>
      <c r="AP27" s="988"/>
      <c r="AQ27" s="988"/>
      <c r="AR27" s="988"/>
      <c r="AS27" s="988"/>
      <c r="AT27" s="988"/>
      <c r="AU27" s="988"/>
      <c r="AV27" s="988"/>
      <c r="AW27" s="988"/>
      <c r="AX27" s="988"/>
      <c r="AY27" s="988"/>
      <c r="AZ27" s="988"/>
      <c r="BA27" s="988"/>
      <c r="BB27" s="988"/>
      <c r="BC27" s="988"/>
      <c r="BD27" s="988"/>
      <c r="BE27" s="988"/>
      <c r="BF27" s="988"/>
      <c r="BG27" s="988"/>
      <c r="BH27" s="988"/>
      <c r="BI27" s="988"/>
      <c r="BJ27" s="988"/>
      <c r="BK27" s="988"/>
      <c r="BL27" s="988"/>
      <c r="BM27" s="988"/>
      <c r="BN27" s="988"/>
      <c r="BO27" s="988"/>
      <c r="BP27" s="988"/>
      <c r="BQ27" s="989"/>
      <c r="BR27" s="47"/>
      <c r="BS27" s="68"/>
      <c r="BV27" s="12"/>
      <c r="BW27" s="12"/>
      <c r="CB27" s="18"/>
      <c r="CC27" s="19"/>
      <c r="CD27" s="20"/>
      <c r="CE27" s="18"/>
      <c r="CF27" s="18"/>
      <c r="CG27" s="18"/>
      <c r="CH27" s="18"/>
      <c r="CI27" s="18"/>
      <c r="CJ27" s="18"/>
      <c r="CK27" s="18"/>
      <c r="CL27" s="18"/>
      <c r="CM27" s="18"/>
      <c r="CN27" s="18"/>
      <c r="CO27" s="18"/>
      <c r="CP27" s="18"/>
      <c r="CQ27" s="18"/>
      <c r="CR27" s="18"/>
      <c r="CS27" s="18"/>
      <c r="CT27" s="18"/>
      <c r="CU27" s="18"/>
      <c r="CV27" s="18"/>
      <c r="CW27" s="18"/>
      <c r="CX27" s="18"/>
    </row>
    <row r="28" spans="1:102" s="17" customFormat="1" ht="13.5" customHeight="1">
      <c r="A28" s="25"/>
      <c r="B28" s="942" t="s">
        <v>32</v>
      </c>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2"/>
      <c r="BA28" s="942"/>
      <c r="BB28" s="942"/>
      <c r="BC28" s="942"/>
      <c r="BD28" s="942"/>
      <c r="BE28" s="942"/>
      <c r="BF28" s="942"/>
      <c r="BG28" s="942"/>
      <c r="BH28" s="942"/>
      <c r="BI28" s="942"/>
      <c r="BJ28" s="942"/>
      <c r="BK28" s="942"/>
      <c r="BL28" s="942"/>
      <c r="BM28" s="942"/>
      <c r="BN28" s="942"/>
      <c r="BO28" s="942"/>
      <c r="BP28" s="942"/>
      <c r="BQ28" s="943"/>
      <c r="BR28" s="47"/>
      <c r="BS28" s="68"/>
      <c r="BV28" s="12"/>
      <c r="BW28" s="12"/>
      <c r="CB28" s="18"/>
      <c r="CC28" s="19"/>
      <c r="CD28" s="20"/>
      <c r="CE28" s="18"/>
      <c r="CF28" s="18"/>
      <c r="CG28" s="18"/>
      <c r="CH28" s="18"/>
      <c r="CI28" s="18"/>
      <c r="CJ28" s="18"/>
      <c r="CK28" s="18"/>
      <c r="CL28" s="18"/>
      <c r="CM28" s="18"/>
      <c r="CN28" s="18"/>
      <c r="CO28" s="18"/>
      <c r="CP28" s="18"/>
      <c r="CQ28" s="18"/>
      <c r="CR28" s="18"/>
      <c r="CS28" s="18"/>
      <c r="CT28" s="18"/>
      <c r="CU28" s="18"/>
      <c r="CV28" s="18"/>
      <c r="CW28" s="18"/>
      <c r="CX28" s="18"/>
    </row>
    <row r="29" spans="1:102" s="17" customFormat="1" ht="13.5" customHeight="1">
      <c r="A29" s="25"/>
      <c r="B29" s="942" t="s">
        <v>33</v>
      </c>
      <c r="C29" s="942"/>
      <c r="D29" s="942"/>
      <c r="E29" s="942"/>
      <c r="F29" s="942"/>
      <c r="G29" s="942"/>
      <c r="H29" s="942"/>
      <c r="I29" s="942"/>
      <c r="J29" s="942"/>
      <c r="K29" s="942"/>
      <c r="L29" s="942"/>
      <c r="M29" s="942"/>
      <c r="N29" s="942"/>
      <c r="O29" s="942"/>
      <c r="P29" s="942"/>
      <c r="Q29" s="942"/>
      <c r="R29" s="942"/>
      <c r="S29" s="942"/>
      <c r="T29" s="942"/>
      <c r="U29" s="942"/>
      <c r="V29" s="942"/>
      <c r="W29" s="942"/>
      <c r="X29" s="942"/>
      <c r="Y29" s="942"/>
      <c r="Z29" s="942"/>
      <c r="AA29" s="942"/>
      <c r="AB29" s="942"/>
      <c r="AC29" s="942"/>
      <c r="AD29" s="942"/>
      <c r="AE29" s="942"/>
      <c r="AF29" s="942"/>
      <c r="AG29" s="942"/>
      <c r="AH29" s="942"/>
      <c r="AI29" s="942"/>
      <c r="AJ29" s="942"/>
      <c r="AK29" s="942"/>
      <c r="AL29" s="942"/>
      <c r="AM29" s="942"/>
      <c r="AN29" s="942"/>
      <c r="AO29" s="942"/>
      <c r="AP29" s="942"/>
      <c r="AQ29" s="942"/>
      <c r="AR29" s="942"/>
      <c r="AS29" s="942"/>
      <c r="AT29" s="942"/>
      <c r="AU29" s="942"/>
      <c r="AV29" s="942"/>
      <c r="AW29" s="942"/>
      <c r="AX29" s="942"/>
      <c r="AY29" s="942"/>
      <c r="AZ29" s="942"/>
      <c r="BA29" s="942"/>
      <c r="BB29" s="942"/>
      <c r="BC29" s="942"/>
      <c r="BD29" s="942"/>
      <c r="BE29" s="942"/>
      <c r="BF29" s="942"/>
      <c r="BG29" s="942"/>
      <c r="BH29" s="942"/>
      <c r="BI29" s="942"/>
      <c r="BJ29" s="942"/>
      <c r="BK29" s="942"/>
      <c r="BL29" s="942"/>
      <c r="BM29" s="942"/>
      <c r="BN29" s="942"/>
      <c r="BO29" s="942"/>
      <c r="BP29" s="942"/>
      <c r="BQ29" s="943"/>
      <c r="BR29" s="47"/>
      <c r="BS29" s="68"/>
      <c r="BV29" s="12"/>
      <c r="BW29" s="12"/>
      <c r="CB29" s="18"/>
      <c r="CC29" s="19"/>
      <c r="CD29" s="20"/>
      <c r="CE29" s="18"/>
      <c r="CF29" s="18"/>
      <c r="CG29" s="18"/>
      <c r="CH29" s="18"/>
      <c r="CI29" s="18"/>
      <c r="CJ29" s="18"/>
      <c r="CK29" s="18"/>
      <c r="CL29" s="18"/>
      <c r="CM29" s="18"/>
      <c r="CN29" s="18"/>
      <c r="CO29" s="18"/>
      <c r="CP29" s="18"/>
      <c r="CQ29" s="18"/>
      <c r="CR29" s="18"/>
      <c r="CS29" s="18"/>
      <c r="CT29" s="18"/>
      <c r="CU29" s="18"/>
      <c r="CV29" s="18"/>
      <c r="CW29" s="18"/>
      <c r="CX29" s="18"/>
    </row>
    <row r="30" spans="1:102" s="18" customFormat="1" ht="13.5" customHeight="1">
      <c r="A30" s="25"/>
      <c r="B30" s="26"/>
      <c r="C30" s="944" t="s">
        <v>34</v>
      </c>
      <c r="D30" s="944"/>
      <c r="E30" s="347"/>
      <c r="F30" s="945" t="s">
        <v>35</v>
      </c>
      <c r="G30" s="945"/>
      <c r="H30" s="945"/>
      <c r="I30" s="945"/>
      <c r="J30" s="945"/>
      <c r="K30" s="945"/>
      <c r="L30" s="945"/>
      <c r="M30" s="945"/>
      <c r="N30" s="945"/>
      <c r="O30" s="945"/>
      <c r="P30" s="945"/>
      <c r="Q30" s="945"/>
      <c r="R30" s="945"/>
      <c r="S30" s="945"/>
      <c r="T30" s="945"/>
      <c r="U30" s="945"/>
      <c r="V30" s="945"/>
      <c r="W30" s="945"/>
      <c r="X30" s="945"/>
      <c r="Y30" s="945"/>
      <c r="Z30" s="945"/>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945"/>
      <c r="AX30" s="945"/>
      <c r="AY30" s="945"/>
      <c r="AZ30" s="945"/>
      <c r="BA30" s="945"/>
      <c r="BB30" s="945"/>
      <c r="BC30" s="945"/>
      <c r="BD30" s="945"/>
      <c r="BE30" s="945"/>
      <c r="BF30" s="945"/>
      <c r="BG30" s="945"/>
      <c r="BH30" s="945"/>
      <c r="BI30" s="945"/>
      <c r="BJ30" s="945"/>
      <c r="BK30" s="945"/>
      <c r="BL30" s="945"/>
      <c r="BM30" s="945"/>
      <c r="BN30" s="945"/>
      <c r="BO30" s="945"/>
      <c r="BP30" s="945"/>
      <c r="BQ30" s="946"/>
      <c r="BR30" s="47"/>
      <c r="BS30" s="68"/>
      <c r="BT30" s="17"/>
      <c r="BU30" s="17"/>
      <c r="BV30" s="12"/>
      <c r="BW30" s="12"/>
      <c r="BX30" s="17"/>
      <c r="BY30" s="17"/>
      <c r="BZ30" s="17"/>
      <c r="CC30" s="19"/>
      <c r="CD30" s="20"/>
    </row>
    <row r="31" spans="1:102" s="18" customFormat="1" ht="13.5" customHeight="1">
      <c r="A31" s="25"/>
      <c r="B31" s="26"/>
      <c r="C31" s="944" t="s">
        <v>36</v>
      </c>
      <c r="D31" s="944"/>
      <c r="E31" s="27"/>
      <c r="F31" s="947" t="s">
        <v>37</v>
      </c>
      <c r="G31" s="947"/>
      <c r="H31" s="947"/>
      <c r="I31" s="947"/>
      <c r="J31" s="947"/>
      <c r="K31" s="947"/>
      <c r="L31" s="947"/>
      <c r="M31" s="947"/>
      <c r="N31" s="947"/>
      <c r="O31" s="947"/>
      <c r="P31" s="947"/>
      <c r="Q31" s="947"/>
      <c r="R31" s="947"/>
      <c r="S31" s="947"/>
      <c r="T31" s="947"/>
      <c r="U31" s="947"/>
      <c r="V31" s="947"/>
      <c r="W31" s="947"/>
      <c r="X31" s="947"/>
      <c r="Y31" s="947"/>
      <c r="Z31" s="947"/>
      <c r="AA31" s="947"/>
      <c r="AB31" s="947"/>
      <c r="AC31" s="947"/>
      <c r="AD31" s="947"/>
      <c r="AE31" s="947"/>
      <c r="AF31" s="947"/>
      <c r="AG31" s="947"/>
      <c r="AH31" s="947"/>
      <c r="AI31" s="947"/>
      <c r="AJ31" s="947"/>
      <c r="AK31" s="947"/>
      <c r="AL31" s="947"/>
      <c r="AM31" s="947"/>
      <c r="AN31" s="947"/>
      <c r="AO31" s="947"/>
      <c r="AP31" s="947"/>
      <c r="AQ31" s="947"/>
      <c r="AR31" s="947"/>
      <c r="AS31" s="947"/>
      <c r="AT31" s="947"/>
      <c r="AU31" s="947"/>
      <c r="AV31" s="947"/>
      <c r="AW31" s="947"/>
      <c r="AX31" s="947"/>
      <c r="AY31" s="947"/>
      <c r="AZ31" s="947"/>
      <c r="BA31" s="947"/>
      <c r="BB31" s="947"/>
      <c r="BC31" s="947"/>
      <c r="BD31" s="947"/>
      <c r="BE31" s="947"/>
      <c r="BF31" s="947"/>
      <c r="BG31" s="947"/>
      <c r="BH31" s="947"/>
      <c r="BI31" s="947"/>
      <c r="BJ31" s="947"/>
      <c r="BK31" s="947"/>
      <c r="BL31" s="947"/>
      <c r="BM31" s="947"/>
      <c r="BN31" s="947"/>
      <c r="BO31" s="947"/>
      <c r="BP31" s="947"/>
      <c r="BQ31" s="948"/>
      <c r="BR31" s="47"/>
      <c r="BS31" s="68"/>
      <c r="BV31" s="12"/>
      <c r="BW31" s="12"/>
      <c r="CC31" s="19"/>
      <c r="CD31" s="20"/>
    </row>
    <row r="32" spans="1:102" s="18" customFormat="1" ht="13.5" customHeight="1">
      <c r="A32" s="25"/>
      <c r="B32" s="26"/>
      <c r="C32" s="944" t="s">
        <v>38</v>
      </c>
      <c r="D32" s="944"/>
      <c r="E32" s="27"/>
      <c r="F32" s="949" t="s">
        <v>39</v>
      </c>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949"/>
      <c r="BE32" s="949"/>
      <c r="BF32" s="949"/>
      <c r="BG32" s="949"/>
      <c r="BH32" s="949"/>
      <c r="BI32" s="949"/>
      <c r="BJ32" s="949"/>
      <c r="BK32" s="949"/>
      <c r="BL32" s="949"/>
      <c r="BM32" s="949"/>
      <c r="BN32" s="949"/>
      <c r="BO32" s="949"/>
      <c r="BP32" s="949"/>
      <c r="BQ32" s="950"/>
      <c r="BR32" s="47"/>
      <c r="BS32" s="68"/>
      <c r="BV32" s="12"/>
      <c r="BW32" s="12"/>
      <c r="CC32" s="19"/>
      <c r="CD32" s="20"/>
    </row>
    <row r="33" spans="1:102" s="18" customFormat="1" ht="13.5" customHeight="1">
      <c r="A33" s="25"/>
      <c r="B33" s="26"/>
      <c r="C33" s="944" t="s">
        <v>40</v>
      </c>
      <c r="D33" s="944"/>
      <c r="E33" s="27"/>
      <c r="F33" s="949" t="s">
        <v>41</v>
      </c>
      <c r="G33" s="949"/>
      <c r="H33" s="949"/>
      <c r="I33" s="949"/>
      <c r="J33" s="949"/>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49"/>
      <c r="AH33" s="949"/>
      <c r="AI33" s="949"/>
      <c r="AJ33" s="949"/>
      <c r="AK33" s="949"/>
      <c r="AL33" s="949"/>
      <c r="AM33" s="949"/>
      <c r="AN33" s="949"/>
      <c r="AO33" s="949"/>
      <c r="AP33" s="949"/>
      <c r="AQ33" s="949"/>
      <c r="AR33" s="949"/>
      <c r="AS33" s="949"/>
      <c r="AT33" s="949"/>
      <c r="AU33" s="949"/>
      <c r="AV33" s="949"/>
      <c r="AW33" s="949"/>
      <c r="AX33" s="949"/>
      <c r="AY33" s="949"/>
      <c r="AZ33" s="949"/>
      <c r="BA33" s="949"/>
      <c r="BB33" s="949"/>
      <c r="BC33" s="949"/>
      <c r="BD33" s="949"/>
      <c r="BE33" s="949"/>
      <c r="BF33" s="949"/>
      <c r="BG33" s="949"/>
      <c r="BH33" s="949"/>
      <c r="BI33" s="949"/>
      <c r="BJ33" s="949"/>
      <c r="BK33" s="949"/>
      <c r="BL33" s="949"/>
      <c r="BM33" s="949"/>
      <c r="BN33" s="949"/>
      <c r="BO33" s="949"/>
      <c r="BP33" s="949"/>
      <c r="BQ33" s="950"/>
      <c r="BR33" s="47"/>
      <c r="BS33" s="68"/>
      <c r="BV33" s="12"/>
      <c r="BW33" s="12"/>
      <c r="CC33" s="19"/>
      <c r="CD33" s="20"/>
    </row>
    <row r="34" spans="1:102" s="18" customFormat="1" ht="13.5" customHeight="1">
      <c r="A34" s="25"/>
      <c r="B34" s="26"/>
      <c r="C34" s="944" t="s">
        <v>42</v>
      </c>
      <c r="D34" s="944"/>
      <c r="E34" s="27"/>
      <c r="F34" s="949" t="s">
        <v>43</v>
      </c>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I34" s="949"/>
      <c r="AJ34" s="949"/>
      <c r="AK34" s="949"/>
      <c r="AL34" s="949"/>
      <c r="AM34" s="949"/>
      <c r="AN34" s="949"/>
      <c r="AO34" s="949"/>
      <c r="AP34" s="949"/>
      <c r="AQ34" s="949"/>
      <c r="AR34" s="949"/>
      <c r="AS34" s="949"/>
      <c r="AT34" s="949"/>
      <c r="AU34" s="949"/>
      <c r="AV34" s="949"/>
      <c r="AW34" s="949"/>
      <c r="AX34" s="949"/>
      <c r="AY34" s="949"/>
      <c r="AZ34" s="949"/>
      <c r="BA34" s="949"/>
      <c r="BB34" s="949"/>
      <c r="BC34" s="949"/>
      <c r="BD34" s="949"/>
      <c r="BE34" s="949"/>
      <c r="BF34" s="949"/>
      <c r="BG34" s="949"/>
      <c r="BH34" s="949"/>
      <c r="BI34" s="949"/>
      <c r="BJ34" s="949"/>
      <c r="BK34" s="949"/>
      <c r="BL34" s="949"/>
      <c r="BM34" s="949"/>
      <c r="BN34" s="949"/>
      <c r="BO34" s="949"/>
      <c r="BP34" s="949"/>
      <c r="BQ34" s="950"/>
      <c r="BR34" s="47"/>
      <c r="BS34" s="68"/>
      <c r="BV34" s="12"/>
      <c r="BW34" s="12"/>
      <c r="CC34" s="19"/>
      <c r="CD34" s="20"/>
    </row>
    <row r="35" spans="1:102" s="18" customFormat="1" ht="4.5" customHeight="1">
      <c r="A35" s="25"/>
      <c r="B35" s="26"/>
      <c r="C35" s="28"/>
      <c r="D35" s="28"/>
      <c r="E35" s="27"/>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30"/>
      <c r="BR35" s="47"/>
      <c r="BS35" s="68"/>
      <c r="BV35" s="12"/>
      <c r="BW35" s="12"/>
      <c r="CC35" s="19"/>
      <c r="CD35" s="20"/>
    </row>
    <row r="36" spans="1:102" s="18" customFormat="1" ht="13.5" customHeight="1">
      <c r="A36" s="25"/>
      <c r="B36" s="26" t="s">
        <v>44</v>
      </c>
      <c r="C36" s="348"/>
      <c r="D36" s="348"/>
      <c r="E36" s="348"/>
      <c r="F36" s="348"/>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346"/>
      <c r="BR36" s="47"/>
      <c r="BS36" s="68"/>
      <c r="BV36" s="12"/>
      <c r="BW36" s="12"/>
      <c r="CC36" s="19"/>
      <c r="CD36" s="20"/>
    </row>
    <row r="37" spans="1:102" s="18" customFormat="1" ht="13.5" customHeight="1">
      <c r="A37" s="25"/>
      <c r="B37" s="988" t="s">
        <v>45</v>
      </c>
      <c r="C37" s="988"/>
      <c r="D37" s="988"/>
      <c r="E37" s="988"/>
      <c r="F37" s="988"/>
      <c r="G37" s="988"/>
      <c r="H37" s="988"/>
      <c r="I37" s="988"/>
      <c r="J37" s="988"/>
      <c r="K37" s="988"/>
      <c r="L37" s="988"/>
      <c r="M37" s="988"/>
      <c r="N37" s="988"/>
      <c r="O37" s="988"/>
      <c r="P37" s="988"/>
      <c r="Q37" s="988"/>
      <c r="R37" s="988"/>
      <c r="S37" s="988"/>
      <c r="T37" s="988"/>
      <c r="U37" s="988"/>
      <c r="V37" s="988"/>
      <c r="W37" s="988"/>
      <c r="X37" s="988"/>
      <c r="Y37" s="988"/>
      <c r="Z37" s="988"/>
      <c r="AA37" s="988"/>
      <c r="AB37" s="988"/>
      <c r="AC37" s="988"/>
      <c r="AD37" s="988"/>
      <c r="AE37" s="988"/>
      <c r="AF37" s="988"/>
      <c r="AG37" s="988"/>
      <c r="AH37" s="988"/>
      <c r="AI37" s="988"/>
      <c r="AJ37" s="988"/>
      <c r="AK37" s="988"/>
      <c r="AL37" s="988"/>
      <c r="AM37" s="988"/>
      <c r="AN37" s="988"/>
      <c r="AO37" s="988"/>
      <c r="AP37" s="988"/>
      <c r="AQ37" s="988"/>
      <c r="AR37" s="988"/>
      <c r="AS37" s="988"/>
      <c r="AT37" s="988"/>
      <c r="AU37" s="988"/>
      <c r="AV37" s="988"/>
      <c r="AW37" s="988"/>
      <c r="AX37" s="988"/>
      <c r="AY37" s="988"/>
      <c r="AZ37" s="988"/>
      <c r="BA37" s="988"/>
      <c r="BB37" s="988"/>
      <c r="BC37" s="988"/>
      <c r="BD37" s="988"/>
      <c r="BE37" s="988"/>
      <c r="BF37" s="988"/>
      <c r="BG37" s="988"/>
      <c r="BH37" s="988"/>
      <c r="BI37" s="988"/>
      <c r="BJ37" s="988"/>
      <c r="BK37" s="988"/>
      <c r="BL37" s="988"/>
      <c r="BM37" s="988"/>
      <c r="BN37" s="988"/>
      <c r="BO37" s="988"/>
      <c r="BP37" s="988"/>
      <c r="BQ37" s="989"/>
      <c r="BR37" s="47"/>
      <c r="BS37" s="68"/>
      <c r="BV37" s="12"/>
      <c r="BW37" s="12"/>
      <c r="CC37" s="19"/>
      <c r="CD37" s="20"/>
    </row>
    <row r="38" spans="1:102" s="18" customFormat="1" ht="13.5" customHeight="1">
      <c r="A38" s="25"/>
      <c r="B38" s="26"/>
      <c r="C38" s="944" t="s">
        <v>34</v>
      </c>
      <c r="D38" s="944"/>
      <c r="E38" s="27"/>
      <c r="F38" s="949" t="s">
        <v>46</v>
      </c>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49"/>
      <c r="AJ38" s="949"/>
      <c r="AK38" s="949"/>
      <c r="AL38" s="949"/>
      <c r="AM38" s="949"/>
      <c r="AN38" s="949"/>
      <c r="AO38" s="949"/>
      <c r="AP38" s="949"/>
      <c r="AQ38" s="949"/>
      <c r="AR38" s="949"/>
      <c r="AS38" s="949"/>
      <c r="AT38" s="949"/>
      <c r="AU38" s="949"/>
      <c r="AV38" s="949"/>
      <c r="AW38" s="949"/>
      <c r="AX38" s="949"/>
      <c r="AY38" s="949"/>
      <c r="AZ38" s="949"/>
      <c r="BA38" s="949"/>
      <c r="BB38" s="949"/>
      <c r="BC38" s="949"/>
      <c r="BD38" s="949"/>
      <c r="BE38" s="949"/>
      <c r="BF38" s="949"/>
      <c r="BG38" s="949"/>
      <c r="BH38" s="949"/>
      <c r="BI38" s="949"/>
      <c r="BJ38" s="949"/>
      <c r="BK38" s="949"/>
      <c r="BL38" s="949"/>
      <c r="BM38" s="949"/>
      <c r="BN38" s="949"/>
      <c r="BO38" s="949"/>
      <c r="BP38" s="949"/>
      <c r="BQ38" s="950"/>
      <c r="BR38" s="47"/>
      <c r="BS38" s="68"/>
      <c r="BV38" s="12"/>
      <c r="BW38" s="12"/>
      <c r="CC38" s="19"/>
      <c r="CD38" s="20"/>
    </row>
    <row r="39" spans="1:102" s="18" customFormat="1" ht="13.5" customHeight="1">
      <c r="A39" s="25"/>
      <c r="B39" s="26"/>
      <c r="C39" s="944" t="s">
        <v>36</v>
      </c>
      <c r="D39" s="944"/>
      <c r="E39" s="27"/>
      <c r="F39" s="949" t="s">
        <v>47</v>
      </c>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49"/>
      <c r="AE39" s="949"/>
      <c r="AF39" s="949"/>
      <c r="AG39" s="949"/>
      <c r="AH39" s="949"/>
      <c r="AI39" s="949"/>
      <c r="AJ39" s="949"/>
      <c r="AK39" s="949"/>
      <c r="AL39" s="949"/>
      <c r="AM39" s="949"/>
      <c r="AN39" s="949"/>
      <c r="AO39" s="949"/>
      <c r="AP39" s="949"/>
      <c r="AQ39" s="949"/>
      <c r="AR39" s="949"/>
      <c r="AS39" s="949"/>
      <c r="AT39" s="949"/>
      <c r="AU39" s="949"/>
      <c r="AV39" s="949"/>
      <c r="AW39" s="949"/>
      <c r="AX39" s="949"/>
      <c r="AY39" s="949"/>
      <c r="AZ39" s="949"/>
      <c r="BA39" s="949"/>
      <c r="BB39" s="949"/>
      <c r="BC39" s="949"/>
      <c r="BD39" s="949"/>
      <c r="BE39" s="949"/>
      <c r="BF39" s="949"/>
      <c r="BG39" s="949"/>
      <c r="BH39" s="949"/>
      <c r="BI39" s="949"/>
      <c r="BJ39" s="949"/>
      <c r="BK39" s="949"/>
      <c r="BL39" s="949"/>
      <c r="BM39" s="949"/>
      <c r="BN39" s="949"/>
      <c r="BO39" s="949"/>
      <c r="BP39" s="949"/>
      <c r="BQ39" s="950"/>
      <c r="BR39" s="47"/>
      <c r="BS39" s="68"/>
      <c r="BV39" s="12"/>
      <c r="BW39" s="12"/>
      <c r="CC39" s="19"/>
      <c r="CD39" s="20"/>
    </row>
    <row r="40" spans="1:102" s="36" customFormat="1" ht="4.5" customHeight="1">
      <c r="A40" s="31"/>
      <c r="B40" s="32"/>
      <c r="C40" s="33"/>
      <c r="D40" s="33"/>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49"/>
      <c r="BR40" s="47"/>
      <c r="BS40" s="68"/>
      <c r="BT40" s="18"/>
      <c r="BU40" s="18"/>
      <c r="BV40" s="12"/>
      <c r="BW40" s="12"/>
      <c r="BX40" s="18"/>
      <c r="BY40" s="18"/>
      <c r="BZ40" s="18"/>
      <c r="CC40" s="37"/>
      <c r="CD40" s="38"/>
    </row>
    <row r="41" spans="1:102" s="41" customFormat="1" ht="13.5" customHeight="1">
      <c r="A41" s="25"/>
      <c r="B41" s="26" t="s">
        <v>529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350"/>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346"/>
      <c r="BR41" s="47"/>
      <c r="BS41" s="68"/>
      <c r="BT41" s="36"/>
      <c r="BU41" s="36"/>
      <c r="BV41" s="12"/>
      <c r="BW41" s="12"/>
      <c r="BX41" s="36"/>
      <c r="BY41" s="36"/>
      <c r="BZ41" s="36"/>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s="41" customFormat="1" ht="13.5" customHeight="1">
      <c r="A42" s="25"/>
      <c r="B42" s="988" t="s">
        <v>270</v>
      </c>
      <c r="C42" s="988"/>
      <c r="D42" s="988"/>
      <c r="E42" s="988"/>
      <c r="F42" s="988"/>
      <c r="G42" s="988"/>
      <c r="H42" s="988"/>
      <c r="I42" s="988"/>
      <c r="J42" s="988"/>
      <c r="K42" s="988"/>
      <c r="L42" s="988"/>
      <c r="M42" s="988"/>
      <c r="N42" s="988"/>
      <c r="O42" s="988"/>
      <c r="P42" s="988"/>
      <c r="Q42" s="988"/>
      <c r="R42" s="988"/>
      <c r="S42" s="988"/>
      <c r="T42" s="988"/>
      <c r="U42" s="988"/>
      <c r="V42" s="988"/>
      <c r="W42" s="988"/>
      <c r="X42" s="988"/>
      <c r="Y42" s="988"/>
      <c r="Z42" s="988"/>
      <c r="AA42" s="988"/>
      <c r="AB42" s="988"/>
      <c r="AC42" s="988"/>
      <c r="AD42" s="988"/>
      <c r="AE42" s="988"/>
      <c r="AF42" s="988"/>
      <c r="AG42" s="988"/>
      <c r="AH42" s="988"/>
      <c r="AI42" s="988"/>
      <c r="AJ42" s="988"/>
      <c r="AK42" s="988"/>
      <c r="AL42" s="988"/>
      <c r="AM42" s="988"/>
      <c r="AN42" s="988"/>
      <c r="AO42" s="988"/>
      <c r="AP42" s="988"/>
      <c r="AQ42" s="988"/>
      <c r="AR42" s="988"/>
      <c r="AS42" s="988"/>
      <c r="AT42" s="988"/>
      <c r="AU42" s="988"/>
      <c r="AV42" s="988"/>
      <c r="AW42" s="988"/>
      <c r="AX42" s="988"/>
      <c r="AY42" s="988"/>
      <c r="AZ42" s="988"/>
      <c r="BA42" s="988"/>
      <c r="BB42" s="988"/>
      <c r="BC42" s="988"/>
      <c r="BD42" s="988"/>
      <c r="BE42" s="988"/>
      <c r="BF42" s="988"/>
      <c r="BG42" s="988"/>
      <c r="BH42" s="988"/>
      <c r="BI42" s="988"/>
      <c r="BJ42" s="988"/>
      <c r="BK42" s="988"/>
      <c r="BL42" s="988"/>
      <c r="BM42" s="988"/>
      <c r="BN42" s="988"/>
      <c r="BO42" s="988"/>
      <c r="BP42" s="988"/>
      <c r="BQ42" s="989"/>
      <c r="BR42" s="47"/>
      <c r="BS42" s="68"/>
      <c r="BV42" s="12"/>
      <c r="BW42" s="12"/>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s="345" customFormat="1" ht="13.5" customHeight="1">
      <c r="A43" s="351"/>
      <c r="B43" s="352"/>
      <c r="C43" s="987" t="s">
        <v>34</v>
      </c>
      <c r="D43" s="987"/>
      <c r="E43" s="352"/>
      <c r="F43" s="985" t="s">
        <v>525</v>
      </c>
      <c r="G43" s="985"/>
      <c r="H43" s="985"/>
      <c r="I43" s="985"/>
      <c r="J43" s="985"/>
      <c r="K43" s="985"/>
      <c r="L43" s="985"/>
      <c r="M43" s="985"/>
      <c r="N43" s="985"/>
      <c r="O43" s="985"/>
      <c r="P43" s="985"/>
      <c r="Q43" s="985"/>
      <c r="R43" s="985"/>
      <c r="S43" s="985"/>
      <c r="T43" s="985"/>
      <c r="U43" s="985"/>
      <c r="V43" s="985"/>
      <c r="W43" s="985"/>
      <c r="X43" s="985"/>
      <c r="Y43" s="985"/>
      <c r="Z43" s="985"/>
      <c r="AA43" s="985"/>
      <c r="AB43" s="985"/>
      <c r="AC43" s="985"/>
      <c r="AD43" s="985"/>
      <c r="AE43" s="985"/>
      <c r="AF43" s="985"/>
      <c r="AG43" s="985"/>
      <c r="AH43" s="985"/>
      <c r="AI43" s="985"/>
      <c r="AJ43" s="985"/>
      <c r="AK43" s="985"/>
      <c r="AL43" s="985"/>
      <c r="AM43" s="985"/>
      <c r="AN43" s="985"/>
      <c r="AO43" s="985"/>
      <c r="AP43" s="985"/>
      <c r="AQ43" s="985"/>
      <c r="AR43" s="985"/>
      <c r="AS43" s="985"/>
      <c r="AT43" s="985"/>
      <c r="AU43" s="985"/>
      <c r="AV43" s="985"/>
      <c r="AW43" s="985"/>
      <c r="AX43" s="985"/>
      <c r="AY43" s="985"/>
      <c r="AZ43" s="985"/>
      <c r="BA43" s="985"/>
      <c r="BB43" s="985"/>
      <c r="BC43" s="985"/>
      <c r="BD43" s="985"/>
      <c r="BE43" s="985"/>
      <c r="BF43" s="985"/>
      <c r="BG43" s="985"/>
      <c r="BH43" s="985"/>
      <c r="BI43" s="985"/>
      <c r="BJ43" s="985"/>
      <c r="BK43" s="985"/>
      <c r="BL43" s="985"/>
      <c r="BM43" s="985"/>
      <c r="BN43" s="985"/>
      <c r="BO43" s="985"/>
      <c r="BP43" s="985"/>
      <c r="BQ43" s="986"/>
      <c r="BR43" s="344"/>
    </row>
    <row r="44" spans="1:102" s="345" customFormat="1" ht="13.5" customHeight="1">
      <c r="A44" s="351"/>
      <c r="B44" s="352"/>
      <c r="C44" s="353"/>
      <c r="D44" s="353"/>
      <c r="E44" s="352"/>
      <c r="F44" s="985" t="s">
        <v>526</v>
      </c>
      <c r="G44" s="985"/>
      <c r="H44" s="985"/>
      <c r="I44" s="985"/>
      <c r="J44" s="985"/>
      <c r="K44" s="985"/>
      <c r="L44" s="985"/>
      <c r="M44" s="985"/>
      <c r="N44" s="985"/>
      <c r="O44" s="985"/>
      <c r="P44" s="985"/>
      <c r="Q44" s="985"/>
      <c r="R44" s="985"/>
      <c r="S44" s="985"/>
      <c r="T44" s="985"/>
      <c r="U44" s="985"/>
      <c r="V44" s="985"/>
      <c r="W44" s="985"/>
      <c r="X44" s="985"/>
      <c r="Y44" s="985"/>
      <c r="Z44" s="985"/>
      <c r="AA44" s="985"/>
      <c r="AB44" s="985"/>
      <c r="AC44" s="985"/>
      <c r="AD44" s="985"/>
      <c r="AE44" s="985"/>
      <c r="AF44" s="985"/>
      <c r="AG44" s="985"/>
      <c r="AH44" s="985"/>
      <c r="AI44" s="985"/>
      <c r="AJ44" s="985"/>
      <c r="AK44" s="985"/>
      <c r="AL44" s="985"/>
      <c r="AM44" s="985"/>
      <c r="AN44" s="985"/>
      <c r="AO44" s="985"/>
      <c r="AP44" s="985"/>
      <c r="AQ44" s="985"/>
      <c r="AR44" s="985"/>
      <c r="AS44" s="985"/>
      <c r="AT44" s="985"/>
      <c r="AU44" s="985"/>
      <c r="AV44" s="985"/>
      <c r="AW44" s="985"/>
      <c r="AX44" s="985"/>
      <c r="AY44" s="985"/>
      <c r="AZ44" s="985"/>
      <c r="BA44" s="985"/>
      <c r="BB44" s="985"/>
      <c r="BC44" s="985"/>
      <c r="BD44" s="985"/>
      <c r="BE44" s="985"/>
      <c r="BF44" s="985"/>
      <c r="BG44" s="985"/>
      <c r="BH44" s="985"/>
      <c r="BI44" s="985"/>
      <c r="BJ44" s="985"/>
      <c r="BK44" s="985"/>
      <c r="BL44" s="985"/>
      <c r="BM44" s="985"/>
      <c r="BN44" s="985"/>
      <c r="BO44" s="985"/>
      <c r="BP44" s="985"/>
      <c r="BQ44" s="986"/>
      <c r="BR44" s="344"/>
    </row>
    <row r="45" spans="1:102" s="345" customFormat="1" ht="13.5" customHeight="1">
      <c r="A45" s="351"/>
      <c r="B45" s="352"/>
      <c r="C45" s="987" t="s">
        <v>36</v>
      </c>
      <c r="D45" s="987"/>
      <c r="E45" s="352"/>
      <c r="F45" s="985" t="s">
        <v>48</v>
      </c>
      <c r="G45" s="985"/>
      <c r="H45" s="985"/>
      <c r="I45" s="985"/>
      <c r="J45" s="985"/>
      <c r="K45" s="985"/>
      <c r="L45" s="985"/>
      <c r="M45" s="985"/>
      <c r="N45" s="985"/>
      <c r="O45" s="985"/>
      <c r="P45" s="985"/>
      <c r="Q45" s="985"/>
      <c r="R45" s="985"/>
      <c r="S45" s="985"/>
      <c r="T45" s="985"/>
      <c r="U45" s="985"/>
      <c r="V45" s="985"/>
      <c r="W45" s="985"/>
      <c r="X45" s="985"/>
      <c r="Y45" s="985"/>
      <c r="Z45" s="985"/>
      <c r="AA45" s="985"/>
      <c r="AB45" s="985"/>
      <c r="AC45" s="985"/>
      <c r="AD45" s="985"/>
      <c r="AE45" s="985"/>
      <c r="AF45" s="985"/>
      <c r="AG45" s="985"/>
      <c r="AH45" s="985"/>
      <c r="AI45" s="985"/>
      <c r="AJ45" s="985"/>
      <c r="AK45" s="985"/>
      <c r="AL45" s="985"/>
      <c r="AM45" s="985"/>
      <c r="AN45" s="985"/>
      <c r="AO45" s="985"/>
      <c r="AP45" s="985"/>
      <c r="AQ45" s="985"/>
      <c r="AR45" s="985"/>
      <c r="AS45" s="985"/>
      <c r="AT45" s="985"/>
      <c r="AU45" s="985"/>
      <c r="AV45" s="985"/>
      <c r="AW45" s="985"/>
      <c r="AX45" s="985"/>
      <c r="AY45" s="985"/>
      <c r="AZ45" s="985"/>
      <c r="BA45" s="985"/>
      <c r="BB45" s="985"/>
      <c r="BC45" s="985"/>
      <c r="BD45" s="985"/>
      <c r="BE45" s="985"/>
      <c r="BF45" s="985"/>
      <c r="BG45" s="985"/>
      <c r="BH45" s="985"/>
      <c r="BI45" s="985"/>
      <c r="BJ45" s="985"/>
      <c r="BK45" s="985"/>
      <c r="BL45" s="985"/>
      <c r="BM45" s="985"/>
      <c r="BN45" s="985"/>
      <c r="BO45" s="985"/>
      <c r="BP45" s="985"/>
      <c r="BQ45" s="986"/>
      <c r="BR45" s="344"/>
    </row>
    <row r="46" spans="1:102" s="345" customFormat="1" ht="13.5" customHeight="1">
      <c r="A46" s="351"/>
      <c r="B46" s="352"/>
      <c r="C46" s="987" t="s">
        <v>38</v>
      </c>
      <c r="D46" s="987"/>
      <c r="E46" s="352"/>
      <c r="F46" s="985" t="s">
        <v>527</v>
      </c>
      <c r="G46" s="985"/>
      <c r="H46" s="985"/>
      <c r="I46" s="985"/>
      <c r="J46" s="985"/>
      <c r="K46" s="985"/>
      <c r="L46" s="985"/>
      <c r="M46" s="985"/>
      <c r="N46" s="985"/>
      <c r="O46" s="985"/>
      <c r="P46" s="985"/>
      <c r="Q46" s="985"/>
      <c r="R46" s="985"/>
      <c r="S46" s="985"/>
      <c r="T46" s="985"/>
      <c r="U46" s="985"/>
      <c r="V46" s="985"/>
      <c r="W46" s="985"/>
      <c r="X46" s="985"/>
      <c r="Y46" s="985"/>
      <c r="Z46" s="985"/>
      <c r="AA46" s="985"/>
      <c r="AB46" s="985"/>
      <c r="AC46" s="985"/>
      <c r="AD46" s="985"/>
      <c r="AE46" s="985"/>
      <c r="AF46" s="985"/>
      <c r="AG46" s="985"/>
      <c r="AH46" s="985"/>
      <c r="AI46" s="985"/>
      <c r="AJ46" s="985"/>
      <c r="AK46" s="985"/>
      <c r="AL46" s="985"/>
      <c r="AM46" s="985"/>
      <c r="AN46" s="985"/>
      <c r="AO46" s="985"/>
      <c r="AP46" s="985"/>
      <c r="AQ46" s="985"/>
      <c r="AR46" s="985"/>
      <c r="AS46" s="985"/>
      <c r="AT46" s="985"/>
      <c r="AU46" s="985"/>
      <c r="AV46" s="985"/>
      <c r="AW46" s="985"/>
      <c r="AX46" s="985"/>
      <c r="AY46" s="985"/>
      <c r="AZ46" s="985"/>
      <c r="BA46" s="985"/>
      <c r="BB46" s="985"/>
      <c r="BC46" s="985"/>
      <c r="BD46" s="985"/>
      <c r="BE46" s="985"/>
      <c r="BF46" s="985"/>
      <c r="BG46" s="985"/>
      <c r="BH46" s="985"/>
      <c r="BI46" s="985"/>
      <c r="BJ46" s="985"/>
      <c r="BK46" s="985"/>
      <c r="BL46" s="985"/>
      <c r="BM46" s="985"/>
      <c r="BN46" s="985"/>
      <c r="BO46" s="985"/>
      <c r="BP46" s="985"/>
      <c r="BQ46" s="986"/>
      <c r="BR46" s="344"/>
    </row>
    <row r="47" spans="1:102" s="345" customFormat="1" ht="13.5" customHeight="1">
      <c r="A47" s="351"/>
      <c r="B47" s="352"/>
      <c r="C47" s="354"/>
      <c r="D47" s="354"/>
      <c r="E47" s="352"/>
      <c r="F47" s="985" t="s">
        <v>528</v>
      </c>
      <c r="G47" s="985"/>
      <c r="H47" s="985"/>
      <c r="I47" s="985"/>
      <c r="J47" s="985"/>
      <c r="K47" s="985"/>
      <c r="L47" s="985"/>
      <c r="M47" s="985"/>
      <c r="N47" s="985"/>
      <c r="O47" s="985"/>
      <c r="P47" s="985"/>
      <c r="Q47" s="985"/>
      <c r="R47" s="985"/>
      <c r="S47" s="985"/>
      <c r="T47" s="985"/>
      <c r="U47" s="985"/>
      <c r="V47" s="985"/>
      <c r="W47" s="985"/>
      <c r="X47" s="985"/>
      <c r="Y47" s="985"/>
      <c r="Z47" s="985"/>
      <c r="AA47" s="985"/>
      <c r="AB47" s="985"/>
      <c r="AC47" s="985"/>
      <c r="AD47" s="985"/>
      <c r="AE47" s="985"/>
      <c r="AF47" s="985"/>
      <c r="AG47" s="985"/>
      <c r="AH47" s="985"/>
      <c r="AI47" s="985"/>
      <c r="AJ47" s="985"/>
      <c r="AK47" s="985"/>
      <c r="AL47" s="985"/>
      <c r="AM47" s="985"/>
      <c r="AN47" s="985"/>
      <c r="AO47" s="985"/>
      <c r="AP47" s="985"/>
      <c r="AQ47" s="985"/>
      <c r="AR47" s="985"/>
      <c r="AS47" s="985"/>
      <c r="AT47" s="985"/>
      <c r="AU47" s="985"/>
      <c r="AV47" s="985"/>
      <c r="AW47" s="985"/>
      <c r="AX47" s="985"/>
      <c r="AY47" s="985"/>
      <c r="AZ47" s="985"/>
      <c r="BA47" s="985"/>
      <c r="BB47" s="985"/>
      <c r="BC47" s="985"/>
      <c r="BD47" s="985"/>
      <c r="BE47" s="985"/>
      <c r="BF47" s="985"/>
      <c r="BG47" s="985"/>
      <c r="BH47" s="985"/>
      <c r="BI47" s="985"/>
      <c r="BJ47" s="985"/>
      <c r="BK47" s="985"/>
      <c r="BL47" s="985"/>
      <c r="BM47" s="985"/>
      <c r="BN47" s="985"/>
      <c r="BO47" s="985"/>
      <c r="BP47" s="985"/>
      <c r="BQ47" s="986"/>
      <c r="BR47" s="344"/>
    </row>
    <row r="48" spans="1:102" s="345" customFormat="1" ht="13.5" customHeight="1">
      <c r="A48" s="351"/>
      <c r="B48" s="967" t="s">
        <v>524</v>
      </c>
      <c r="C48" s="967"/>
      <c r="D48" s="967"/>
      <c r="E48" s="967"/>
      <c r="F48" s="967"/>
      <c r="G48" s="967"/>
      <c r="H48" s="967"/>
      <c r="I48" s="967"/>
      <c r="J48" s="967"/>
      <c r="K48" s="967"/>
      <c r="L48" s="967"/>
      <c r="M48" s="967"/>
      <c r="N48" s="967"/>
      <c r="O48" s="967"/>
      <c r="P48" s="967"/>
      <c r="Q48" s="967"/>
      <c r="R48" s="967"/>
      <c r="S48" s="967"/>
      <c r="T48" s="967"/>
      <c r="U48" s="967"/>
      <c r="V48" s="967"/>
      <c r="W48" s="967"/>
      <c r="X48" s="967"/>
      <c r="Y48" s="967"/>
      <c r="Z48" s="967"/>
      <c r="AA48" s="967"/>
      <c r="AB48" s="967"/>
      <c r="AC48" s="967"/>
      <c r="AD48" s="967"/>
      <c r="AE48" s="967"/>
      <c r="AF48" s="967"/>
      <c r="AG48" s="967"/>
      <c r="AH48" s="967"/>
      <c r="AI48" s="967"/>
      <c r="AJ48" s="967"/>
      <c r="AK48" s="967"/>
      <c r="AL48" s="967"/>
      <c r="AM48" s="967"/>
      <c r="AN48" s="967"/>
      <c r="AO48" s="967"/>
      <c r="AP48" s="967"/>
      <c r="AQ48" s="967"/>
      <c r="AR48" s="967"/>
      <c r="AS48" s="967"/>
      <c r="AT48" s="967"/>
      <c r="AU48" s="967"/>
      <c r="AV48" s="967"/>
      <c r="AW48" s="967"/>
      <c r="AX48" s="967"/>
      <c r="AY48" s="967"/>
      <c r="AZ48" s="967"/>
      <c r="BA48" s="967"/>
      <c r="BB48" s="967"/>
      <c r="BC48" s="967"/>
      <c r="BD48" s="967"/>
      <c r="BE48" s="967"/>
      <c r="BF48" s="967"/>
      <c r="BG48" s="967"/>
      <c r="BH48" s="967"/>
      <c r="BI48" s="967"/>
      <c r="BJ48" s="967"/>
      <c r="BK48" s="967"/>
      <c r="BL48" s="967"/>
      <c r="BM48" s="967"/>
      <c r="BN48" s="967"/>
      <c r="BO48" s="967"/>
      <c r="BP48" s="967"/>
      <c r="BQ48" s="968"/>
      <c r="BR48" s="344"/>
    </row>
    <row r="49" spans="1:102" s="41" customFormat="1" ht="4.5" customHeight="1">
      <c r="A49" s="339"/>
      <c r="B49" s="340"/>
      <c r="C49" s="341"/>
      <c r="D49" s="341"/>
      <c r="E49" s="340"/>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7"/>
      <c r="BS49" s="68"/>
      <c r="BV49" s="12"/>
      <c r="BW49" s="12"/>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row>
    <row r="50" spans="1:102" s="36" customFormat="1" ht="9" customHeight="1">
      <c r="A50" s="32"/>
      <c r="B50" s="32"/>
      <c r="C50" s="33"/>
      <c r="D50" s="33"/>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47"/>
      <c r="BS50" s="366"/>
      <c r="BT50" s="40"/>
      <c r="BU50" s="40"/>
      <c r="BV50" s="12"/>
      <c r="BW50" s="12"/>
      <c r="BX50" s="40"/>
      <c r="BY50" s="40"/>
      <c r="BZ50" s="40"/>
      <c r="CC50" s="37"/>
      <c r="CD50" s="38"/>
    </row>
    <row r="51" spans="1:102" s="6" customFormat="1" ht="15.75" customHeight="1">
      <c r="A51" s="1053" t="s">
        <v>49</v>
      </c>
      <c r="B51" s="1054"/>
      <c r="C51" s="1055"/>
      <c r="D51" s="969" t="s">
        <v>50</v>
      </c>
      <c r="E51" s="970"/>
      <c r="F51" s="970"/>
      <c r="G51" s="970"/>
      <c r="H51" s="970"/>
      <c r="I51" s="970"/>
      <c r="J51" s="970"/>
      <c r="K51" s="970"/>
      <c r="L51" s="970"/>
      <c r="M51" s="970"/>
      <c r="N51" s="971"/>
      <c r="O51" s="910" t="s">
        <v>16</v>
      </c>
      <c r="P51" s="911"/>
      <c r="Q51" s="984"/>
      <c r="R51" s="984"/>
      <c r="S51" s="984"/>
      <c r="T51" s="984"/>
      <c r="U51" s="911" t="s">
        <v>509</v>
      </c>
      <c r="V51" s="911"/>
      <c r="W51" s="984"/>
      <c r="X51" s="984"/>
      <c r="Y51" s="984"/>
      <c r="Z51" s="984"/>
      <c r="AA51" s="984"/>
      <c r="AB51" s="312"/>
      <c r="AC51" s="312"/>
      <c r="AD51" s="312"/>
      <c r="AE51" s="312"/>
      <c r="AF51" s="312"/>
      <c r="AG51" s="312"/>
      <c r="AH51" s="312"/>
      <c r="AI51" s="312"/>
      <c r="AJ51" s="312"/>
      <c r="AK51" s="312"/>
      <c r="AL51" s="312"/>
      <c r="AM51" s="312"/>
      <c r="AN51" s="312"/>
      <c r="AO51" s="313"/>
      <c r="AP51" s="422" t="str">
        <f>IFERROR(IF(入力情報!$BM$2=SUBSTITUTE($BU$53,"-",""),"","*"),"")</f>
        <v/>
      </c>
      <c r="AQ51" s="952" t="s">
        <v>51</v>
      </c>
      <c r="AR51" s="953"/>
      <c r="AS51" s="953"/>
      <c r="AT51" s="953"/>
      <c r="AU51" s="954"/>
      <c r="AV51" s="961" t="s">
        <v>52</v>
      </c>
      <c r="AW51" s="962"/>
      <c r="AX51" s="962"/>
      <c r="AY51" s="962"/>
      <c r="AZ51" s="962"/>
      <c r="BA51" s="962"/>
      <c r="BB51" s="963"/>
      <c r="BC51" s="964"/>
      <c r="BD51" s="965"/>
      <c r="BE51" s="965"/>
      <c r="BF51" s="965"/>
      <c r="BG51" s="965"/>
      <c r="BH51" s="965"/>
      <c r="BI51" s="965"/>
      <c r="BJ51" s="965"/>
      <c r="BK51" s="965"/>
      <c r="BL51" s="965"/>
      <c r="BM51" s="965"/>
      <c r="BN51" s="965"/>
      <c r="BO51" s="965"/>
      <c r="BP51" s="965"/>
      <c r="BQ51" s="966"/>
      <c r="BR51" s="47"/>
      <c r="BS51" s="433"/>
      <c r="BT51" s="325"/>
      <c r="BU51" s="325"/>
      <c r="BV51" s="325"/>
      <c r="BW51" s="12"/>
      <c r="CC51" s="13"/>
      <c r="CD51" s="14"/>
    </row>
    <row r="52" spans="1:102" s="6" customFormat="1" ht="15.75" customHeight="1">
      <c r="A52" s="1056"/>
      <c r="B52" s="1057"/>
      <c r="C52" s="1058"/>
      <c r="D52" s="972"/>
      <c r="E52" s="973"/>
      <c r="F52" s="973"/>
      <c r="G52" s="973"/>
      <c r="H52" s="973"/>
      <c r="I52" s="973"/>
      <c r="J52" s="973"/>
      <c r="K52" s="973"/>
      <c r="L52" s="973"/>
      <c r="M52" s="973"/>
      <c r="N52" s="974"/>
      <c r="O52" s="978"/>
      <c r="P52" s="979"/>
      <c r="Q52" s="979"/>
      <c r="R52" s="979"/>
      <c r="S52" s="979"/>
      <c r="T52" s="979"/>
      <c r="U52" s="979"/>
      <c r="V52" s="979"/>
      <c r="W52" s="979"/>
      <c r="X52" s="979"/>
      <c r="Y52" s="979"/>
      <c r="Z52" s="979"/>
      <c r="AA52" s="979"/>
      <c r="AB52" s="979"/>
      <c r="AC52" s="979"/>
      <c r="AD52" s="979"/>
      <c r="AE52" s="979"/>
      <c r="AF52" s="979"/>
      <c r="AG52" s="979"/>
      <c r="AH52" s="979"/>
      <c r="AI52" s="979"/>
      <c r="AJ52" s="979"/>
      <c r="AK52" s="979"/>
      <c r="AL52" s="979"/>
      <c r="AM52" s="979"/>
      <c r="AN52" s="979"/>
      <c r="AO52" s="980"/>
      <c r="AP52" s="422" t="str">
        <f>IFERROR(IF(入力情報!$BN$2=$BU$54,"","*"),"")</f>
        <v/>
      </c>
      <c r="AQ52" s="955"/>
      <c r="AR52" s="956"/>
      <c r="AS52" s="956"/>
      <c r="AT52" s="956"/>
      <c r="AU52" s="957"/>
      <c r="AV52" s="961" t="s">
        <v>53</v>
      </c>
      <c r="AW52" s="962"/>
      <c r="AX52" s="962"/>
      <c r="AY52" s="962"/>
      <c r="AZ52" s="962"/>
      <c r="BA52" s="962"/>
      <c r="BB52" s="963"/>
      <c r="BC52" s="1049"/>
      <c r="BD52" s="937"/>
      <c r="BE52" s="937"/>
      <c r="BF52" s="937"/>
      <c r="BG52" s="937"/>
      <c r="BH52" s="937"/>
      <c r="BI52" s="937"/>
      <c r="BJ52" s="937"/>
      <c r="BK52" s="937"/>
      <c r="BL52" s="937"/>
      <c r="BM52" s="937"/>
      <c r="BN52" s="937"/>
      <c r="BO52" s="937"/>
      <c r="BP52" s="937"/>
      <c r="BQ52" s="938"/>
      <c r="BR52" s="47"/>
      <c r="BS52" s="440"/>
      <c r="BT52" s="325"/>
      <c r="BU52" s="325"/>
      <c r="BV52" s="325"/>
      <c r="BW52" s="325"/>
      <c r="CC52" s="13"/>
      <c r="CD52" s="14"/>
    </row>
    <row r="53" spans="1:102" s="6" customFormat="1" ht="15.75" customHeight="1">
      <c r="A53" s="1056"/>
      <c r="B53" s="1057"/>
      <c r="C53" s="1058"/>
      <c r="D53" s="975"/>
      <c r="E53" s="976"/>
      <c r="F53" s="976"/>
      <c r="G53" s="976"/>
      <c r="H53" s="976"/>
      <c r="I53" s="976"/>
      <c r="J53" s="976"/>
      <c r="K53" s="976"/>
      <c r="L53" s="976"/>
      <c r="M53" s="976"/>
      <c r="N53" s="977"/>
      <c r="O53" s="981"/>
      <c r="P53" s="982"/>
      <c r="Q53" s="982"/>
      <c r="R53" s="982"/>
      <c r="S53" s="982"/>
      <c r="T53" s="982"/>
      <c r="U53" s="982"/>
      <c r="V53" s="982"/>
      <c r="W53" s="982"/>
      <c r="X53" s="982"/>
      <c r="Y53" s="982"/>
      <c r="Z53" s="982"/>
      <c r="AA53" s="982"/>
      <c r="AB53" s="982"/>
      <c r="AC53" s="982"/>
      <c r="AD53" s="982"/>
      <c r="AE53" s="982"/>
      <c r="AF53" s="982"/>
      <c r="AG53" s="982"/>
      <c r="AH53" s="982"/>
      <c r="AI53" s="982"/>
      <c r="AJ53" s="982"/>
      <c r="AK53" s="982"/>
      <c r="AL53" s="982"/>
      <c r="AM53" s="982"/>
      <c r="AN53" s="982"/>
      <c r="AO53" s="983"/>
      <c r="AP53" s="429"/>
      <c r="AQ53" s="958"/>
      <c r="AR53" s="959"/>
      <c r="AS53" s="959"/>
      <c r="AT53" s="959"/>
      <c r="AU53" s="960"/>
      <c r="AV53" s="1050" t="s">
        <v>514</v>
      </c>
      <c r="AW53" s="1051"/>
      <c r="AX53" s="1051"/>
      <c r="AY53" s="1051"/>
      <c r="AZ53" s="1051"/>
      <c r="BA53" s="1051"/>
      <c r="BB53" s="1052"/>
      <c r="BC53" s="936"/>
      <c r="BD53" s="937"/>
      <c r="BE53" s="937"/>
      <c r="BF53" s="937"/>
      <c r="BG53" s="937"/>
      <c r="BH53" s="937"/>
      <c r="BI53" s="937"/>
      <c r="BJ53" s="937"/>
      <c r="BK53" s="937"/>
      <c r="BL53" s="937"/>
      <c r="BM53" s="937"/>
      <c r="BN53" s="937"/>
      <c r="BO53" s="937"/>
      <c r="BP53" s="937"/>
      <c r="BQ53" s="938"/>
      <c r="BR53" s="47"/>
      <c r="BS53" s="436"/>
      <c r="BT53" s="435"/>
      <c r="BU53" s="325"/>
      <c r="BV53" s="325"/>
      <c r="BW53" s="325"/>
      <c r="CC53" s="13"/>
      <c r="CD53" s="14"/>
    </row>
    <row r="54" spans="1:102" s="6" customFormat="1" ht="15.75" customHeight="1">
      <c r="A54" s="1056"/>
      <c r="B54" s="1057"/>
      <c r="C54" s="1058"/>
      <c r="D54" s="1067" t="s">
        <v>517</v>
      </c>
      <c r="E54" s="1068"/>
      <c r="F54" s="1068"/>
      <c r="G54" s="1068"/>
      <c r="H54" s="1068"/>
      <c r="I54" s="1068"/>
      <c r="J54" s="1068"/>
      <c r="K54" s="1068"/>
      <c r="L54" s="1068"/>
      <c r="M54" s="1068"/>
      <c r="N54" s="1069"/>
      <c r="O54" s="1073"/>
      <c r="P54" s="1074"/>
      <c r="Q54" s="1074"/>
      <c r="R54" s="1074"/>
      <c r="S54" s="1074"/>
      <c r="T54" s="1074"/>
      <c r="U54" s="1074"/>
      <c r="V54" s="1074"/>
      <c r="W54" s="1074"/>
      <c r="X54" s="1074"/>
      <c r="Y54" s="1074"/>
      <c r="Z54" s="1074"/>
      <c r="AA54" s="1074"/>
      <c r="AB54" s="1074"/>
      <c r="AC54" s="1074"/>
      <c r="AD54" s="1074"/>
      <c r="AE54" s="1074"/>
      <c r="AF54" s="1074"/>
      <c r="AG54" s="1074"/>
      <c r="AH54" s="1074"/>
      <c r="AI54" s="1074"/>
      <c r="AJ54" s="1074"/>
      <c r="AK54" s="1074"/>
      <c r="AL54" s="1074"/>
      <c r="AM54" s="1074"/>
      <c r="AN54" s="1074"/>
      <c r="AO54" s="1075"/>
      <c r="AP54" s="422" t="str">
        <f>IFERROR(IF(入力情報!$BI$2=$BU$55,"","*"),"")</f>
        <v/>
      </c>
      <c r="AQ54" s="355" t="s">
        <v>522</v>
      </c>
      <c r="AR54" s="12"/>
      <c r="AS54" s="12"/>
      <c r="AT54" s="12"/>
      <c r="AU54" s="12"/>
      <c r="AV54" s="11"/>
      <c r="AW54" s="11"/>
      <c r="AX54" s="11"/>
      <c r="AY54" s="11"/>
      <c r="AZ54" s="11"/>
      <c r="BA54" s="11"/>
      <c r="BB54" s="11"/>
      <c r="BC54" s="12"/>
      <c r="BD54" s="12"/>
      <c r="BE54" s="12"/>
      <c r="BF54" s="12"/>
      <c r="BG54" s="12"/>
      <c r="BH54" s="12"/>
      <c r="BI54" s="12"/>
      <c r="BJ54" s="12"/>
      <c r="BK54" s="12"/>
      <c r="BL54" s="12"/>
      <c r="BM54" s="12"/>
      <c r="BN54" s="12"/>
      <c r="BO54" s="12"/>
      <c r="BP54" s="12"/>
      <c r="BQ54" s="12"/>
      <c r="BR54" s="47"/>
      <c r="BS54" s="436"/>
      <c r="BT54" s="435"/>
      <c r="BU54" s="325"/>
      <c r="BV54" s="325"/>
      <c r="BW54" s="325"/>
    </row>
    <row r="55" spans="1:102" s="6" customFormat="1" ht="15.75" customHeight="1">
      <c r="A55" s="1056"/>
      <c r="B55" s="1057"/>
      <c r="C55" s="1058"/>
      <c r="D55" s="1070"/>
      <c r="E55" s="1071"/>
      <c r="F55" s="1071"/>
      <c r="G55" s="1071"/>
      <c r="H55" s="1071"/>
      <c r="I55" s="1071"/>
      <c r="J55" s="1071"/>
      <c r="K55" s="1071"/>
      <c r="L55" s="1071"/>
      <c r="M55" s="1071"/>
      <c r="N55" s="1072"/>
      <c r="O55" s="1076"/>
      <c r="P55" s="1077"/>
      <c r="Q55" s="1077"/>
      <c r="R55" s="1077"/>
      <c r="S55" s="1077"/>
      <c r="T55" s="1077"/>
      <c r="U55" s="1077"/>
      <c r="V55" s="1077"/>
      <c r="W55" s="1077"/>
      <c r="X55" s="1077"/>
      <c r="Y55" s="1077"/>
      <c r="Z55" s="1077"/>
      <c r="AA55" s="1077"/>
      <c r="AB55" s="1077"/>
      <c r="AC55" s="1077"/>
      <c r="AD55" s="1077"/>
      <c r="AE55" s="1077"/>
      <c r="AF55" s="1077"/>
      <c r="AG55" s="1077"/>
      <c r="AH55" s="1077"/>
      <c r="AI55" s="1077"/>
      <c r="AJ55" s="1077"/>
      <c r="AK55" s="1077"/>
      <c r="AL55" s="1077"/>
      <c r="AM55" s="1077"/>
      <c r="AN55" s="1077"/>
      <c r="AO55" s="1078"/>
      <c r="AP55" s="429"/>
      <c r="AQ55" s="1079" t="s">
        <v>54</v>
      </c>
      <c r="AR55" s="1080"/>
      <c r="AS55" s="1080"/>
      <c r="AT55" s="1080"/>
      <c r="AU55" s="1080"/>
      <c r="AV55" s="1080"/>
      <c r="AW55" s="1080"/>
      <c r="AX55" s="1080"/>
      <c r="AY55" s="1080"/>
      <c r="AZ55" s="1080"/>
      <c r="BA55" s="1080"/>
      <c r="BB55" s="1080"/>
      <c r="BC55" s="1080"/>
      <c r="BD55" s="1080"/>
      <c r="BE55" s="1080"/>
      <c r="BF55" s="1080"/>
      <c r="BG55" s="1080"/>
      <c r="BH55" s="1080"/>
      <c r="BI55" s="1081"/>
      <c r="BJ55" s="1082" t="s">
        <v>545</v>
      </c>
      <c r="BK55" s="1083"/>
      <c r="BL55" s="1062" t="s">
        <v>55</v>
      </c>
      <c r="BM55" s="1062"/>
      <c r="BN55" s="921" t="s">
        <v>280</v>
      </c>
      <c r="BO55" s="921"/>
      <c r="BP55" s="1062" t="s">
        <v>56</v>
      </c>
      <c r="BQ55" s="1063"/>
      <c r="BR55" s="47"/>
      <c r="BS55" s="436"/>
      <c r="BT55" s="435"/>
      <c r="BU55" s="325"/>
      <c r="BV55" s="325"/>
      <c r="BW55" s="325"/>
      <c r="BY55" s="12"/>
      <c r="BZ55" s="12"/>
    </row>
    <row r="56" spans="1:102" s="6" customFormat="1" ht="15.75" customHeight="1">
      <c r="A56" s="1056"/>
      <c r="B56" s="1057"/>
      <c r="C56" s="1058"/>
      <c r="D56" s="922" t="s">
        <v>512</v>
      </c>
      <c r="E56" s="923"/>
      <c r="F56" s="923"/>
      <c r="G56" s="923"/>
      <c r="H56" s="923"/>
      <c r="I56" s="923"/>
      <c r="J56" s="923"/>
      <c r="K56" s="923"/>
      <c r="L56" s="923"/>
      <c r="M56" s="923"/>
      <c r="N56" s="924"/>
      <c r="O56" s="964"/>
      <c r="P56" s="965"/>
      <c r="Q56" s="965"/>
      <c r="R56" s="965"/>
      <c r="S56" s="965"/>
      <c r="T56" s="965"/>
      <c r="U56" s="965"/>
      <c r="V56" s="965"/>
      <c r="W56" s="965"/>
      <c r="X56" s="965"/>
      <c r="Y56" s="965"/>
      <c r="Z56" s="965"/>
      <c r="AA56" s="965"/>
      <c r="AB56" s="965"/>
      <c r="AC56" s="965"/>
      <c r="AD56" s="965"/>
      <c r="AE56" s="965"/>
      <c r="AF56" s="965"/>
      <c r="AG56" s="965"/>
      <c r="AH56" s="965"/>
      <c r="AI56" s="965"/>
      <c r="AJ56" s="965"/>
      <c r="AK56" s="965"/>
      <c r="AL56" s="965"/>
      <c r="AM56" s="965"/>
      <c r="AN56" s="965"/>
      <c r="AO56" s="966"/>
      <c r="AP56" s="422" t="str">
        <f>IFERROR(IF(入力情報!$BK$2=$BU$56,"","*"),"")</f>
        <v/>
      </c>
      <c r="AQ56" s="1064" t="s">
        <v>57</v>
      </c>
      <c r="AR56" s="1062"/>
      <c r="AS56" s="1062"/>
      <c r="AT56" s="1062"/>
      <c r="AU56" s="1062"/>
      <c r="AV56" s="1062"/>
      <c r="AW56" s="1062"/>
      <c r="AX56" s="921" t="s">
        <v>280</v>
      </c>
      <c r="AY56" s="921"/>
      <c r="AZ56" s="1065" t="s">
        <v>58</v>
      </c>
      <c r="BA56" s="1065"/>
      <c r="BB56" s="1065"/>
      <c r="BC56" s="1065"/>
      <c r="BD56" s="1065"/>
      <c r="BE56" s="1065"/>
      <c r="BF56" s="1065"/>
      <c r="BG56" s="1065"/>
      <c r="BH56" s="1065"/>
      <c r="BI56" s="1065"/>
      <c r="BJ56" s="1065"/>
      <c r="BK56" s="921" t="s">
        <v>280</v>
      </c>
      <c r="BL56" s="921"/>
      <c r="BM56" s="1065" t="s">
        <v>59</v>
      </c>
      <c r="BN56" s="1065"/>
      <c r="BO56" s="1065"/>
      <c r="BP56" s="1065"/>
      <c r="BQ56" s="1066"/>
      <c r="BR56" s="47"/>
      <c r="BS56" s="436"/>
      <c r="BT56" s="435"/>
      <c r="BU56" s="325"/>
      <c r="BV56" s="325"/>
      <c r="BW56" s="325"/>
      <c r="BY56" s="12"/>
      <c r="BZ56" s="12"/>
    </row>
    <row r="57" spans="1:102" s="6" customFormat="1" ht="15.75" customHeight="1">
      <c r="A57" s="1056"/>
      <c r="B57" s="1057"/>
      <c r="C57" s="1058"/>
      <c r="D57" s="922" t="s">
        <v>513</v>
      </c>
      <c r="E57" s="923"/>
      <c r="F57" s="923"/>
      <c r="G57" s="923"/>
      <c r="H57" s="923"/>
      <c r="I57" s="923"/>
      <c r="J57" s="923"/>
      <c r="K57" s="923"/>
      <c r="L57" s="923"/>
      <c r="M57" s="923"/>
      <c r="N57" s="924"/>
      <c r="O57" s="981"/>
      <c r="P57" s="982"/>
      <c r="Q57" s="982"/>
      <c r="R57" s="982"/>
      <c r="S57" s="982"/>
      <c r="T57" s="982"/>
      <c r="U57" s="982"/>
      <c r="V57" s="982"/>
      <c r="W57" s="982"/>
      <c r="X57" s="982"/>
      <c r="Y57" s="982"/>
      <c r="Z57" s="982"/>
      <c r="AA57" s="982"/>
      <c r="AB57" s="982"/>
      <c r="AC57" s="982"/>
      <c r="AD57" s="982"/>
      <c r="AE57" s="982"/>
      <c r="AF57" s="982"/>
      <c r="AG57" s="982"/>
      <c r="AH57" s="982"/>
      <c r="AI57" s="982"/>
      <c r="AJ57" s="982"/>
      <c r="AK57" s="982"/>
      <c r="AL57" s="982"/>
      <c r="AM57" s="982"/>
      <c r="AN57" s="982"/>
      <c r="AO57" s="983"/>
      <c r="AP57" s="422" t="str">
        <f>IFERROR(IF(入力情報!$BL$2=$BU$57,"","*"),"")</f>
        <v/>
      </c>
      <c r="AQ57" s="431"/>
      <c r="AR57" s="431"/>
      <c r="AS57" s="431"/>
      <c r="AT57" s="431"/>
      <c r="AU57" s="431"/>
      <c r="AV57" s="431"/>
      <c r="AW57" s="431"/>
      <c r="AX57" s="431"/>
      <c r="AY57" s="431"/>
      <c r="AZ57" s="431"/>
      <c r="BA57" s="431"/>
      <c r="BB57" s="431"/>
      <c r="BC57" s="431"/>
      <c r="BD57" s="431"/>
      <c r="BE57" s="431"/>
      <c r="BF57" s="431"/>
      <c r="BG57" s="431"/>
      <c r="BH57" s="431"/>
      <c r="BI57" s="431"/>
      <c r="BJ57" s="431"/>
      <c r="BK57" s="431"/>
      <c r="BL57" s="431"/>
      <c r="BM57" s="431"/>
      <c r="BN57" s="431"/>
      <c r="BO57" s="431"/>
      <c r="BP57" s="431"/>
      <c r="BQ57" s="431"/>
      <c r="BR57" s="47"/>
      <c r="BS57" s="436"/>
      <c r="BT57" s="435"/>
      <c r="BU57" s="325"/>
      <c r="BV57" s="325"/>
      <c r="BW57" s="325"/>
      <c r="BY57" s="12"/>
      <c r="BZ57" s="12"/>
      <c r="CC57" s="13"/>
      <c r="CD57" s="14"/>
    </row>
    <row r="58" spans="1:102" s="6" customFormat="1" ht="15.75" customHeight="1">
      <c r="A58" s="1056"/>
      <c r="B58" s="1057"/>
      <c r="C58" s="1058"/>
      <c r="D58" s="932" t="s">
        <v>25</v>
      </c>
      <c r="E58" s="932"/>
      <c r="F58" s="932"/>
      <c r="G58" s="932"/>
      <c r="H58" s="932"/>
      <c r="I58" s="932"/>
      <c r="J58" s="932"/>
      <c r="K58" s="932"/>
      <c r="L58" s="932"/>
      <c r="M58" s="932"/>
      <c r="N58" s="932"/>
      <c r="O58" s="910" t="s">
        <v>510</v>
      </c>
      <c r="P58" s="911"/>
      <c r="Q58" s="941"/>
      <c r="R58" s="941"/>
      <c r="S58" s="941"/>
      <c r="T58" s="941"/>
      <c r="U58" s="941"/>
      <c r="V58" s="940" t="s">
        <v>511</v>
      </c>
      <c r="W58" s="940"/>
      <c r="X58" s="939"/>
      <c r="Y58" s="939"/>
      <c r="Z58" s="939"/>
      <c r="AA58" s="939"/>
      <c r="AB58" s="939"/>
      <c r="AC58" s="911" t="s">
        <v>509</v>
      </c>
      <c r="AD58" s="911"/>
      <c r="AE58" s="939"/>
      <c r="AF58" s="939"/>
      <c r="AG58" s="939"/>
      <c r="AH58" s="939"/>
      <c r="AI58" s="939"/>
      <c r="AJ58" s="420"/>
      <c r="AK58" s="420"/>
      <c r="AL58" s="420"/>
      <c r="AM58" s="420"/>
      <c r="AN58" s="420"/>
      <c r="AO58" s="421"/>
      <c r="AP58" s="429"/>
      <c r="AQ58" s="780" t="s">
        <v>530</v>
      </c>
      <c r="AR58" s="780"/>
      <c r="AS58" s="780"/>
      <c r="AT58" s="780"/>
      <c r="AU58" s="780"/>
      <c r="AV58" s="780"/>
      <c r="AW58" s="780"/>
      <c r="AX58" s="780"/>
      <c r="AY58" s="780"/>
      <c r="AZ58" s="780"/>
      <c r="BA58" s="780"/>
      <c r="BB58" s="780"/>
      <c r="BC58" s="780"/>
      <c r="BD58" s="780"/>
      <c r="BE58" s="780"/>
      <c r="BF58" s="780"/>
      <c r="BG58" s="780"/>
      <c r="BH58" s="780"/>
      <c r="BI58" s="780"/>
      <c r="BJ58" s="780"/>
      <c r="BK58" s="780"/>
      <c r="BL58" s="780"/>
      <c r="BM58" s="780"/>
      <c r="BN58" s="780"/>
      <c r="BO58" s="780"/>
      <c r="BP58" s="780"/>
      <c r="BQ58" s="780"/>
      <c r="BR58" s="47"/>
      <c r="BS58" s="358"/>
      <c r="BT58" s="435"/>
      <c r="BU58" s="325"/>
      <c r="BV58" s="325"/>
      <c r="BW58" s="12"/>
      <c r="BX58" s="2"/>
      <c r="BY58" s="12"/>
      <c r="BZ58" s="12"/>
      <c r="CC58" s="13"/>
      <c r="CD58" s="14"/>
    </row>
    <row r="59" spans="1:102" s="6" customFormat="1" ht="15.75" customHeight="1">
      <c r="A59" s="1056"/>
      <c r="B59" s="1057"/>
      <c r="C59" s="1058"/>
      <c r="D59" s="933" t="s">
        <v>28</v>
      </c>
      <c r="E59" s="934"/>
      <c r="F59" s="934"/>
      <c r="G59" s="934"/>
      <c r="H59" s="934"/>
      <c r="I59" s="934"/>
      <c r="J59" s="934"/>
      <c r="K59" s="934"/>
      <c r="L59" s="934"/>
      <c r="M59" s="934"/>
      <c r="N59" s="935"/>
      <c r="O59" s="910" t="s">
        <v>510</v>
      </c>
      <c r="P59" s="911"/>
      <c r="Q59" s="941"/>
      <c r="R59" s="941"/>
      <c r="S59" s="941"/>
      <c r="T59" s="941"/>
      <c r="U59" s="941"/>
      <c r="V59" s="940" t="s">
        <v>511</v>
      </c>
      <c r="W59" s="940"/>
      <c r="X59" s="939"/>
      <c r="Y59" s="939"/>
      <c r="Z59" s="939"/>
      <c r="AA59" s="939"/>
      <c r="AB59" s="939"/>
      <c r="AC59" s="911" t="s">
        <v>509</v>
      </c>
      <c r="AD59" s="911"/>
      <c r="AE59" s="939"/>
      <c r="AF59" s="939"/>
      <c r="AG59" s="939"/>
      <c r="AH59" s="939"/>
      <c r="AI59" s="939"/>
      <c r="AJ59" s="420"/>
      <c r="AK59" s="420"/>
      <c r="AL59" s="420"/>
      <c r="AM59" s="420"/>
      <c r="AN59" s="420"/>
      <c r="AO59" s="421"/>
      <c r="AP59" s="429"/>
      <c r="AQ59" s="780"/>
      <c r="AR59" s="780"/>
      <c r="AS59" s="780"/>
      <c r="AT59" s="780"/>
      <c r="AU59" s="780"/>
      <c r="AV59" s="780"/>
      <c r="AW59" s="780"/>
      <c r="AX59" s="780"/>
      <c r="AY59" s="780"/>
      <c r="AZ59" s="780"/>
      <c r="BA59" s="780"/>
      <c r="BB59" s="780"/>
      <c r="BC59" s="780"/>
      <c r="BD59" s="780"/>
      <c r="BE59" s="780"/>
      <c r="BF59" s="780"/>
      <c r="BG59" s="780"/>
      <c r="BH59" s="780"/>
      <c r="BI59" s="780"/>
      <c r="BJ59" s="780"/>
      <c r="BK59" s="780"/>
      <c r="BL59" s="780"/>
      <c r="BM59" s="780"/>
      <c r="BN59" s="780"/>
      <c r="BO59" s="780"/>
      <c r="BP59" s="780"/>
      <c r="BQ59" s="780"/>
      <c r="BR59" s="47"/>
      <c r="BS59" s="358"/>
      <c r="BT59" s="435"/>
      <c r="BU59" s="325"/>
      <c r="BV59" s="325"/>
      <c r="BW59" s="2"/>
      <c r="BX59" s="12"/>
      <c r="BY59" s="12"/>
      <c r="CC59" s="13"/>
      <c r="CD59" s="14"/>
    </row>
    <row r="60" spans="1:102" s="6" customFormat="1" ht="15.75" customHeight="1">
      <c r="A60" s="1059"/>
      <c r="B60" s="1060"/>
      <c r="C60" s="1061"/>
      <c r="D60" s="932" t="s">
        <v>29</v>
      </c>
      <c r="E60" s="932"/>
      <c r="F60" s="932"/>
      <c r="G60" s="932"/>
      <c r="H60" s="932"/>
      <c r="I60" s="932"/>
      <c r="J60" s="932"/>
      <c r="K60" s="932"/>
      <c r="L60" s="932"/>
      <c r="M60" s="932"/>
      <c r="N60" s="932"/>
      <c r="O60" s="936"/>
      <c r="P60" s="937"/>
      <c r="Q60" s="937"/>
      <c r="R60" s="937"/>
      <c r="S60" s="937"/>
      <c r="T60" s="937"/>
      <c r="U60" s="937"/>
      <c r="V60" s="937"/>
      <c r="W60" s="937"/>
      <c r="X60" s="937"/>
      <c r="Y60" s="937"/>
      <c r="Z60" s="937"/>
      <c r="AA60" s="937"/>
      <c r="AB60" s="937"/>
      <c r="AC60" s="937"/>
      <c r="AD60" s="937"/>
      <c r="AE60" s="937"/>
      <c r="AF60" s="937"/>
      <c r="AG60" s="937"/>
      <c r="AH60" s="937"/>
      <c r="AI60" s="937"/>
      <c r="AJ60" s="937"/>
      <c r="AK60" s="937"/>
      <c r="AL60" s="937"/>
      <c r="AM60" s="937"/>
      <c r="AN60" s="937"/>
      <c r="AO60" s="938"/>
      <c r="AP60" s="430"/>
      <c r="AQ60" s="780"/>
      <c r="AR60" s="780"/>
      <c r="AS60" s="780"/>
      <c r="AT60" s="780"/>
      <c r="AU60" s="780"/>
      <c r="AV60" s="780"/>
      <c r="AW60" s="780"/>
      <c r="AX60" s="780"/>
      <c r="AY60" s="780"/>
      <c r="AZ60" s="780"/>
      <c r="BA60" s="780"/>
      <c r="BB60" s="780"/>
      <c r="BC60" s="780"/>
      <c r="BD60" s="780"/>
      <c r="BE60" s="780"/>
      <c r="BF60" s="780"/>
      <c r="BG60" s="780"/>
      <c r="BH60" s="780"/>
      <c r="BI60" s="780"/>
      <c r="BJ60" s="780"/>
      <c r="BK60" s="780"/>
      <c r="BL60" s="780"/>
      <c r="BM60" s="780"/>
      <c r="BN60" s="780"/>
      <c r="BO60" s="780"/>
      <c r="BP60" s="780"/>
      <c r="BQ60" s="780"/>
      <c r="BR60" s="47"/>
      <c r="BS60" s="68"/>
      <c r="BV60" s="12"/>
      <c r="BW60" s="12"/>
      <c r="CC60" s="13"/>
      <c r="CD60" s="14"/>
    </row>
    <row r="61" spans="1:102" s="344" customFormat="1" ht="9" customHeight="1">
      <c r="A61" s="356"/>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6"/>
    </row>
    <row r="62" spans="1:102" s="344" customFormat="1" ht="4.5" customHeight="1"/>
    <row r="63" spans="1:102" ht="12" customHeight="1">
      <c r="A63" s="26" t="s">
        <v>271</v>
      </c>
      <c r="B63" s="42"/>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43"/>
      <c r="AF63" s="44"/>
      <c r="AG63" s="44"/>
      <c r="AH63" s="45"/>
      <c r="AI63" s="45"/>
      <c r="AJ63" s="45"/>
      <c r="AK63" s="45"/>
      <c r="AL63" s="45"/>
      <c r="AM63" s="45"/>
      <c r="AN63" s="40"/>
      <c r="AO63" s="43"/>
      <c r="AP63" s="44"/>
      <c r="AQ63" s="44"/>
      <c r="AR63" s="45"/>
      <c r="AS63" s="45"/>
      <c r="AT63" s="45"/>
      <c r="AU63" s="45"/>
      <c r="AV63" s="45"/>
      <c r="AW63" s="45"/>
      <c r="AX63" s="43"/>
      <c r="AY63" s="43"/>
      <c r="AZ63" s="44"/>
      <c r="BA63" s="44"/>
      <c r="BB63" s="45"/>
      <c r="BC63" s="45"/>
      <c r="BD63" s="45"/>
      <c r="BE63" s="45"/>
      <c r="BF63" s="45"/>
      <c r="BG63" s="45"/>
      <c r="BH63" s="40"/>
      <c r="BI63" s="43"/>
      <c r="BJ63" s="44"/>
      <c r="BK63" s="44"/>
      <c r="BL63" s="45"/>
      <c r="BM63" s="45"/>
      <c r="BN63" s="45"/>
      <c r="BO63" s="45"/>
      <c r="BP63" s="45"/>
      <c r="BQ63" s="45"/>
      <c r="BV63" s="12"/>
      <c r="BW63" s="12"/>
      <c r="BZ63" s="2"/>
      <c r="CA63" s="2"/>
    </row>
    <row r="64" spans="1:102" ht="12.75" customHeight="1">
      <c r="A64" s="925" t="s">
        <v>60</v>
      </c>
      <c r="B64" s="925"/>
      <c r="C64" s="925"/>
      <c r="D64" s="925"/>
      <c r="E64" s="925"/>
      <c r="F64" s="925"/>
      <c r="G64" s="925"/>
      <c r="H64" s="925"/>
      <c r="I64" s="925"/>
      <c r="J64" s="925"/>
      <c r="K64" s="925"/>
      <c r="L64" s="925"/>
      <c r="M64" s="925"/>
      <c r="N64" s="925" t="s">
        <v>272</v>
      </c>
      <c r="O64" s="925"/>
      <c r="P64" s="925"/>
      <c r="Q64" s="925"/>
      <c r="R64" s="925"/>
      <c r="S64" s="925"/>
      <c r="T64" s="925"/>
      <c r="U64" s="925"/>
      <c r="V64" s="925"/>
      <c r="W64" s="925"/>
      <c r="X64" s="926" t="s">
        <v>61</v>
      </c>
      <c r="Y64" s="927"/>
      <c r="Z64" s="927"/>
      <c r="AA64" s="927"/>
      <c r="AB64" s="928"/>
      <c r="AE64" s="925" t="s">
        <v>62</v>
      </c>
      <c r="AF64" s="925"/>
      <c r="AG64" s="925"/>
      <c r="AH64" s="925"/>
      <c r="AI64" s="925"/>
      <c r="AJ64" s="925"/>
      <c r="AK64" s="925"/>
      <c r="AL64" s="925"/>
      <c r="AM64" s="925"/>
      <c r="AN64" s="925"/>
      <c r="AO64" s="925"/>
      <c r="AP64" s="925"/>
      <c r="AQ64" s="925"/>
      <c r="AR64" s="929" t="s">
        <v>63</v>
      </c>
      <c r="AS64" s="930"/>
      <c r="AT64" s="930"/>
      <c r="AU64" s="930"/>
      <c r="AV64" s="930"/>
      <c r="AW64" s="930"/>
      <c r="AX64" s="930"/>
      <c r="AY64" s="930"/>
      <c r="AZ64" s="930"/>
      <c r="BA64" s="930"/>
      <c r="BB64" s="930"/>
      <c r="BC64" s="930"/>
      <c r="BD64" s="931"/>
      <c r="BE64" s="926" t="s">
        <v>64</v>
      </c>
      <c r="BF64" s="927"/>
      <c r="BG64" s="927"/>
      <c r="BH64" s="927"/>
      <c r="BI64" s="927"/>
      <c r="BJ64" s="927"/>
      <c r="BK64" s="927"/>
      <c r="BL64" s="927"/>
      <c r="BM64" s="927"/>
      <c r="BN64" s="927"/>
      <c r="BO64" s="927"/>
      <c r="BP64" s="927"/>
      <c r="BQ64" s="928"/>
      <c r="BU64" s="6"/>
      <c r="BV64" s="12"/>
      <c r="BW64" s="12"/>
      <c r="BZ64" s="2"/>
      <c r="CA64" s="2"/>
    </row>
    <row r="65" spans="1:102" ht="24" customHeight="1">
      <c r="A65" s="902"/>
      <c r="B65" s="902"/>
      <c r="C65" s="902"/>
      <c r="D65" s="902"/>
      <c r="E65" s="902"/>
      <c r="F65" s="902"/>
      <c r="G65" s="902"/>
      <c r="H65" s="902"/>
      <c r="I65" s="902"/>
      <c r="J65" s="902"/>
      <c r="K65" s="902"/>
      <c r="L65" s="902"/>
      <c r="M65" s="902"/>
      <c r="N65" s="902"/>
      <c r="O65" s="902"/>
      <c r="P65" s="902"/>
      <c r="Q65" s="902"/>
      <c r="R65" s="902"/>
      <c r="S65" s="902"/>
      <c r="T65" s="902"/>
      <c r="U65" s="902"/>
      <c r="V65" s="902"/>
      <c r="W65" s="902"/>
      <c r="X65" s="902"/>
      <c r="Y65" s="902"/>
      <c r="Z65" s="902"/>
      <c r="AA65" s="902"/>
      <c r="AB65" s="902"/>
      <c r="AE65" s="902"/>
      <c r="AF65" s="902"/>
      <c r="AG65" s="902"/>
      <c r="AH65" s="902"/>
      <c r="AI65" s="902"/>
      <c r="AJ65" s="902"/>
      <c r="AK65" s="902"/>
      <c r="AL65" s="902"/>
      <c r="AM65" s="902"/>
      <c r="AN65" s="902"/>
      <c r="AO65" s="902"/>
      <c r="AP65" s="902"/>
      <c r="AQ65" s="902"/>
      <c r="AR65" s="903"/>
      <c r="AS65" s="904"/>
      <c r="AT65" s="904"/>
      <c r="AU65" s="904"/>
      <c r="AV65" s="904"/>
      <c r="AW65" s="904"/>
      <c r="AX65" s="904"/>
      <c r="AY65" s="904"/>
      <c r="AZ65" s="904"/>
      <c r="BA65" s="904"/>
      <c r="BB65" s="904"/>
      <c r="BC65" s="904"/>
      <c r="BD65" s="905"/>
      <c r="BE65" s="902"/>
      <c r="BF65" s="902"/>
      <c r="BG65" s="902"/>
      <c r="BH65" s="902"/>
      <c r="BI65" s="902"/>
      <c r="BJ65" s="902"/>
      <c r="BK65" s="902"/>
      <c r="BL65" s="902"/>
      <c r="BM65" s="902"/>
      <c r="BN65" s="902"/>
      <c r="BO65" s="902"/>
      <c r="BP65" s="902"/>
      <c r="BQ65" s="902"/>
      <c r="BU65" s="46"/>
      <c r="BV65" s="12"/>
      <c r="BW65" s="12"/>
      <c r="BZ65" s="2"/>
      <c r="CA65" s="2"/>
    </row>
    <row r="66" spans="1:102" s="47" customFormat="1" ht="5.25" customHeight="1">
      <c r="BS66" s="68"/>
      <c r="BU66" s="48"/>
      <c r="BV66" s="48"/>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row>
    <row r="67" spans="1:102" s="52" customFormat="1" ht="12" customHeight="1">
      <c r="A67" s="51" t="s">
        <v>279</v>
      </c>
      <c r="BJ67" s="50"/>
      <c r="BR67" s="47"/>
      <c r="BS67" s="68"/>
      <c r="BT67" s="53"/>
      <c r="BU67" s="54"/>
      <c r="BV67" s="54"/>
      <c r="BW67" s="55"/>
      <c r="BX67" s="53"/>
      <c r="BY67" s="55"/>
      <c r="BZ67" s="55"/>
      <c r="CA67" s="55"/>
    </row>
    <row r="68" spans="1:102" s="47" customFormat="1" ht="5.25" customHeight="1">
      <c r="A68" s="60"/>
      <c r="B68" s="60"/>
      <c r="C68" s="60"/>
      <c r="D68" s="60"/>
      <c r="E68" s="60"/>
      <c r="F68" s="60"/>
      <c r="G68" s="60"/>
      <c r="H68" s="60"/>
      <c r="I68" s="60"/>
      <c r="J68" s="60"/>
      <c r="K68" s="60"/>
      <c r="L68" s="60"/>
      <c r="M68" s="60"/>
      <c r="N68" s="61"/>
      <c r="O68" s="60"/>
      <c r="P68" s="60"/>
      <c r="Q68" s="60"/>
      <c r="R68" s="60"/>
      <c r="S68" s="60"/>
      <c r="T68" s="60"/>
      <c r="U68" s="60"/>
      <c r="V68" s="60"/>
      <c r="W68" s="60"/>
      <c r="X68" s="60"/>
      <c r="Y68" s="60"/>
      <c r="Z68" s="60"/>
      <c r="AA68" s="60"/>
      <c r="AB68" s="60"/>
      <c r="AC68" s="60"/>
      <c r="AD68" s="60"/>
      <c r="AE68" s="60"/>
      <c r="AF68" s="60"/>
      <c r="AG68" s="60"/>
      <c r="AH68" s="60"/>
      <c r="AI68" s="60"/>
      <c r="AJ68" s="60"/>
      <c r="AK68" s="60"/>
      <c r="AL68" s="62"/>
      <c r="AM68" s="62"/>
      <c r="AN68" s="62"/>
      <c r="AO68" s="62"/>
      <c r="AP68" s="62"/>
      <c r="AQ68" s="62"/>
      <c r="AR68" s="62"/>
      <c r="AS68" s="62"/>
      <c r="AT68" s="62"/>
      <c r="AU68" s="62"/>
      <c r="AV68" s="62"/>
      <c r="AW68" s="62"/>
      <c r="AX68" s="62"/>
      <c r="AY68" s="62"/>
      <c r="BR68" s="49"/>
      <c r="BS68" s="57"/>
      <c r="BT68" s="49"/>
      <c r="BU68" s="57"/>
      <c r="BV68" s="57"/>
      <c r="BW68" s="57"/>
      <c r="BX68" s="57"/>
      <c r="BY68" s="57"/>
      <c r="BZ68" s="57"/>
      <c r="CA68" s="58"/>
      <c r="CB68" s="59"/>
      <c r="CC68" s="59"/>
      <c r="CD68" s="59"/>
    </row>
    <row r="69" spans="1:102" s="47" customFormat="1" ht="24" hidden="1" customHeight="1">
      <c r="A69" s="375" t="s">
        <v>65</v>
      </c>
      <c r="B69" s="376"/>
      <c r="C69" s="376"/>
      <c r="D69" s="376"/>
      <c r="E69" s="376"/>
      <c r="F69" s="376"/>
      <c r="G69" s="376"/>
      <c r="H69" s="376"/>
      <c r="I69" s="376"/>
      <c r="J69" s="376"/>
      <c r="K69" s="376"/>
      <c r="L69" s="376"/>
      <c r="M69" s="376"/>
      <c r="N69" s="230"/>
      <c r="O69" s="376"/>
      <c r="P69" s="376"/>
      <c r="Q69" s="376"/>
      <c r="R69" s="376"/>
      <c r="S69" s="376"/>
      <c r="T69" s="376"/>
      <c r="U69" s="376"/>
      <c r="V69" s="376"/>
      <c r="W69" s="376"/>
      <c r="X69" s="376"/>
      <c r="Y69" s="377"/>
      <c r="Z69" s="376"/>
      <c r="AA69" s="376"/>
      <c r="AB69" s="376"/>
      <c r="AC69" s="906" t="s">
        <v>66</v>
      </c>
      <c r="AD69" s="906"/>
      <c r="AE69" s="906"/>
      <c r="AF69" s="906"/>
      <c r="AG69" s="906"/>
      <c r="AH69" s="906"/>
      <c r="AI69" s="906"/>
      <c r="AJ69" s="906"/>
      <c r="AK69" s="906"/>
      <c r="AL69" s="906"/>
      <c r="AM69" s="906"/>
      <c r="AN69" s="907"/>
      <c r="AO69" s="908"/>
      <c r="AP69" s="908"/>
      <c r="AQ69" s="908"/>
      <c r="AR69" s="908"/>
      <c r="AS69" s="908"/>
      <c r="AT69" s="908"/>
      <c r="AU69" s="908"/>
      <c r="AV69" s="908"/>
      <c r="AW69" s="908"/>
      <c r="AX69" s="908"/>
      <c r="AY69" s="908"/>
      <c r="AZ69" s="908"/>
      <c r="BA69" s="908"/>
      <c r="BB69" s="908"/>
      <c r="BC69" s="908"/>
      <c r="BD69" s="908"/>
      <c r="BE69" s="908"/>
      <c r="BF69" s="908"/>
      <c r="BG69" s="908"/>
      <c r="BH69" s="908"/>
      <c r="BI69" s="908"/>
      <c r="BJ69" s="908"/>
      <c r="BK69" s="908"/>
      <c r="BL69" s="908"/>
      <c r="BM69" s="908"/>
      <c r="BN69" s="908"/>
      <c r="BO69" s="908"/>
      <c r="BP69" s="909"/>
      <c r="BR69" s="49"/>
      <c r="BS69" s="63"/>
      <c r="BT69" s="49"/>
      <c r="BU69" s="63"/>
      <c r="BV69" s="57"/>
      <c r="BW69" s="57"/>
      <c r="BX69" s="57"/>
      <c r="BY69" s="57"/>
      <c r="BZ69" s="57"/>
      <c r="CA69" s="57"/>
      <c r="CB69" s="49"/>
      <c r="CC69" s="49"/>
      <c r="CD69" s="49"/>
    </row>
    <row r="70" spans="1:102" s="47" customFormat="1" ht="5.25" hidden="1" customHeight="1">
      <c r="A70" s="376"/>
      <c r="B70" s="376"/>
      <c r="C70" s="376"/>
      <c r="D70" s="376"/>
      <c r="E70" s="376"/>
      <c r="F70" s="376"/>
      <c r="G70" s="376"/>
      <c r="H70" s="376"/>
      <c r="I70" s="376"/>
      <c r="J70" s="376"/>
      <c r="K70" s="376"/>
      <c r="L70" s="376"/>
      <c r="M70" s="376"/>
      <c r="N70" s="230"/>
      <c r="O70" s="376"/>
      <c r="P70" s="376"/>
      <c r="Q70" s="376"/>
      <c r="R70" s="376"/>
      <c r="S70" s="376"/>
      <c r="T70" s="376"/>
      <c r="U70" s="376"/>
      <c r="V70" s="376"/>
      <c r="W70" s="376"/>
      <c r="X70" s="376"/>
      <c r="Y70" s="376"/>
      <c r="Z70" s="376"/>
      <c r="AA70" s="376"/>
      <c r="AB70" s="376"/>
      <c r="AC70" s="376"/>
      <c r="AD70" s="376"/>
      <c r="AE70" s="376"/>
      <c r="AF70" s="376"/>
      <c r="AG70" s="376"/>
      <c r="AH70" s="376"/>
      <c r="AI70" s="376"/>
      <c r="AJ70" s="376"/>
      <c r="AK70" s="376"/>
      <c r="AL70" s="378"/>
      <c r="AM70" s="378"/>
      <c r="AN70" s="378"/>
      <c r="AO70" s="378"/>
      <c r="AP70" s="378"/>
      <c r="AQ70" s="378"/>
      <c r="AR70" s="378"/>
      <c r="AS70" s="378"/>
      <c r="AT70" s="378"/>
      <c r="AU70" s="378"/>
      <c r="AV70" s="378"/>
      <c r="AW70" s="378"/>
      <c r="AX70" s="378"/>
      <c r="AY70" s="378"/>
      <c r="AZ70" s="68"/>
      <c r="BA70" s="68"/>
      <c r="BB70" s="68"/>
      <c r="BC70" s="68"/>
      <c r="BD70" s="68"/>
      <c r="BE70" s="68"/>
      <c r="BF70" s="68"/>
      <c r="BG70" s="68"/>
      <c r="BH70" s="68"/>
      <c r="BI70" s="68"/>
      <c r="BJ70" s="68"/>
      <c r="BK70" s="68"/>
      <c r="BL70" s="68"/>
      <c r="BM70" s="68"/>
      <c r="BN70" s="68"/>
      <c r="BO70" s="68"/>
      <c r="BP70" s="68"/>
      <c r="BR70" s="49"/>
      <c r="BS70" s="57"/>
      <c r="BT70" s="49"/>
      <c r="BU70" s="57"/>
      <c r="BV70" s="57"/>
      <c r="BW70" s="57"/>
      <c r="BX70" s="57"/>
      <c r="BY70" s="57"/>
      <c r="BZ70" s="57"/>
      <c r="CA70" s="57"/>
      <c r="CB70" s="49"/>
      <c r="CC70" s="49"/>
      <c r="CD70" s="49"/>
    </row>
    <row r="71" spans="1:102" s="47" customFormat="1" ht="4.5" hidden="1" customHeight="1">
      <c r="A71" s="379"/>
      <c r="B71" s="379"/>
      <c r="C71" s="379"/>
      <c r="D71" s="379"/>
      <c r="E71" s="379"/>
      <c r="F71" s="379"/>
      <c r="G71" s="379"/>
      <c r="H71" s="379"/>
      <c r="I71" s="379"/>
      <c r="J71" s="379"/>
      <c r="K71" s="379"/>
      <c r="L71" s="379"/>
      <c r="M71" s="379"/>
      <c r="N71" s="379"/>
      <c r="O71" s="379"/>
      <c r="P71" s="379"/>
      <c r="Q71" s="379"/>
      <c r="R71" s="379"/>
      <c r="S71" s="379"/>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68"/>
      <c r="BL71" s="68"/>
      <c r="BM71" s="68"/>
      <c r="BN71" s="68"/>
      <c r="BO71" s="68"/>
      <c r="BP71" s="68"/>
      <c r="BR71" s="64"/>
      <c r="BS71" s="65"/>
      <c r="BT71" s="64"/>
      <c r="BU71" s="65"/>
      <c r="BV71" s="65"/>
      <c r="BW71" s="65"/>
      <c r="BX71" s="65"/>
      <c r="BY71" s="65"/>
      <c r="BZ71" s="65"/>
      <c r="CA71" s="65"/>
      <c r="CB71" s="64"/>
      <c r="CC71" s="64"/>
      <c r="CD71" s="64"/>
    </row>
    <row r="72" spans="1:102" s="329" customFormat="1" ht="18" hidden="1" customHeight="1" thickBot="1">
      <c r="A72" s="380" t="s">
        <v>518</v>
      </c>
      <c r="B72" s="332"/>
      <c r="C72" s="332"/>
      <c r="D72" s="332"/>
      <c r="E72" s="332"/>
      <c r="F72" s="332"/>
      <c r="G72" s="332"/>
      <c r="H72" s="332"/>
      <c r="I72" s="332"/>
      <c r="J72" s="332"/>
      <c r="K72" s="332"/>
      <c r="L72" s="332"/>
      <c r="M72" s="381" t="s">
        <v>532</v>
      </c>
      <c r="N72" s="382"/>
      <c r="O72" s="382"/>
      <c r="P72" s="382"/>
      <c r="Q72" s="382"/>
      <c r="R72" s="382"/>
      <c r="S72" s="382"/>
      <c r="T72" s="382"/>
      <c r="U72" s="382"/>
      <c r="V72" s="383"/>
      <c r="W72" s="383"/>
      <c r="X72" s="383"/>
      <c r="Y72" s="383"/>
      <c r="Z72" s="383"/>
      <c r="AA72" s="383"/>
      <c r="AB72" s="383"/>
      <c r="AC72" s="383"/>
      <c r="AD72" s="383"/>
      <c r="AE72" s="383"/>
      <c r="AF72" s="383"/>
      <c r="AG72" s="332"/>
      <c r="AH72" s="332"/>
      <c r="AI72" s="332"/>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2"/>
      <c r="BF72" s="332"/>
      <c r="BG72" s="332"/>
      <c r="BH72" s="332"/>
      <c r="BI72" s="332"/>
      <c r="BJ72" s="332"/>
      <c r="BK72" s="332"/>
      <c r="BL72" s="332"/>
      <c r="BM72" s="332"/>
      <c r="BN72" s="332"/>
      <c r="BO72" s="332"/>
      <c r="BP72" s="332"/>
      <c r="BR72" s="330"/>
      <c r="BS72" s="331"/>
      <c r="BT72" s="330"/>
      <c r="BU72" s="331"/>
      <c r="BV72" s="331"/>
      <c r="BW72" s="331"/>
      <c r="BX72" s="332"/>
      <c r="BY72" s="333"/>
      <c r="BZ72" s="333"/>
      <c r="CA72" s="333"/>
      <c r="CB72" s="334"/>
      <c r="CC72" s="334"/>
      <c r="CD72" s="334"/>
    </row>
    <row r="73" spans="1:102" s="47" customFormat="1" ht="12" hidden="1" customHeight="1" thickBot="1">
      <c r="A73" s="770" t="s">
        <v>67</v>
      </c>
      <c r="B73" s="738"/>
      <c r="C73" s="738"/>
      <c r="D73" s="738"/>
      <c r="E73" s="738"/>
      <c r="F73" s="738"/>
      <c r="G73" s="738"/>
      <c r="H73" s="738"/>
      <c r="I73" s="738"/>
      <c r="J73" s="738"/>
      <c r="K73" s="738"/>
      <c r="L73" s="738"/>
      <c r="M73" s="738"/>
      <c r="N73" s="738"/>
      <c r="O73" s="738"/>
      <c r="P73" s="738"/>
      <c r="Q73" s="738"/>
      <c r="R73" s="738"/>
      <c r="S73" s="771"/>
      <c r="T73" s="384" t="s">
        <v>68</v>
      </c>
      <c r="U73" s="912"/>
      <c r="V73" s="912"/>
      <c r="W73" s="912"/>
      <c r="X73" s="912"/>
      <c r="Y73" s="912"/>
      <c r="Z73" s="912"/>
      <c r="AA73" s="912"/>
      <c r="AB73" s="912"/>
      <c r="AC73" s="912"/>
      <c r="AD73" s="912"/>
      <c r="AE73" s="912"/>
      <c r="AF73" s="912"/>
      <c r="AG73" s="912"/>
      <c r="AH73" s="912"/>
      <c r="AI73" s="912"/>
      <c r="AJ73" s="912"/>
      <c r="AK73" s="912"/>
      <c r="AL73" s="912"/>
      <c r="AM73" s="912"/>
      <c r="AN73" s="912"/>
      <c r="AO73" s="912"/>
      <c r="AP73" s="912"/>
      <c r="AQ73" s="385"/>
      <c r="AR73" s="725" t="s">
        <v>266</v>
      </c>
      <c r="AS73" s="726"/>
      <c r="AT73" s="726"/>
      <c r="AU73" s="726"/>
      <c r="AV73" s="726"/>
      <c r="AW73" s="726"/>
      <c r="AX73" s="726"/>
      <c r="AY73" s="726"/>
      <c r="AZ73" s="727"/>
      <c r="BA73" s="916" t="str">
        <f>IF(U73="","",IF(BW73-BX73&lt;0,0,BW73-BX73))</f>
        <v/>
      </c>
      <c r="BB73" s="916"/>
      <c r="BC73" s="916"/>
      <c r="BD73" s="916"/>
      <c r="BE73" s="916"/>
      <c r="BF73" s="916"/>
      <c r="BG73" s="720" t="s">
        <v>69</v>
      </c>
      <c r="BH73" s="720"/>
      <c r="BI73" s="720"/>
      <c r="BJ73" s="385"/>
      <c r="BK73" s="68"/>
      <c r="BL73" s="68"/>
      <c r="BM73" s="68"/>
      <c r="BN73" s="68"/>
      <c r="BO73" s="68"/>
      <c r="BP73" s="68"/>
      <c r="BR73" s="49"/>
      <c r="BT73" s="49"/>
      <c r="BV73" s="335"/>
      <c r="BW73" s="336">
        <v>2025</v>
      </c>
      <c r="BX73" s="337">
        <f>IF(MONTH(U73)&gt;=10,YEAR(U73)+1,YEAR(U73))</f>
        <v>1900</v>
      </c>
      <c r="BY73" s="68"/>
      <c r="BZ73" s="57"/>
      <c r="CA73" s="57"/>
      <c r="CB73" s="49"/>
      <c r="CC73" s="49"/>
      <c r="CD73" s="49"/>
      <c r="CG73" s="69"/>
    </row>
    <row r="74" spans="1:102" s="47" customFormat="1" ht="12" hidden="1" customHeight="1">
      <c r="A74" s="772"/>
      <c r="B74" s="773"/>
      <c r="C74" s="773"/>
      <c r="D74" s="773"/>
      <c r="E74" s="773"/>
      <c r="F74" s="773"/>
      <c r="G74" s="773"/>
      <c r="H74" s="773"/>
      <c r="I74" s="773"/>
      <c r="J74" s="773"/>
      <c r="K74" s="773"/>
      <c r="L74" s="773"/>
      <c r="M74" s="773"/>
      <c r="N74" s="773"/>
      <c r="O74" s="773"/>
      <c r="P74" s="773"/>
      <c r="Q74" s="773"/>
      <c r="R74" s="773"/>
      <c r="S74" s="774"/>
      <c r="T74" s="386"/>
      <c r="U74" s="387"/>
      <c r="V74" s="388" t="s">
        <v>267</v>
      </c>
      <c r="W74" s="918" t="str">
        <f>IF(U73="","",U73)</f>
        <v/>
      </c>
      <c r="X74" s="918"/>
      <c r="Y74" s="918"/>
      <c r="Z74" s="918"/>
      <c r="AA74" s="918"/>
      <c r="AB74" s="918"/>
      <c r="AC74" s="918"/>
      <c r="AD74" s="918"/>
      <c r="AE74" s="918"/>
      <c r="AF74" s="918"/>
      <c r="AG74" s="918"/>
      <c r="AH74" s="918"/>
      <c r="AI74" s="918"/>
      <c r="AJ74" s="918"/>
      <c r="AK74" s="918"/>
      <c r="AL74" s="918"/>
      <c r="AM74" s="918"/>
      <c r="AN74" s="918"/>
      <c r="AO74" s="389" t="s">
        <v>269</v>
      </c>
      <c r="AP74" s="389"/>
      <c r="AQ74" s="390"/>
      <c r="AR74" s="913"/>
      <c r="AS74" s="914"/>
      <c r="AT74" s="914"/>
      <c r="AU74" s="914"/>
      <c r="AV74" s="914"/>
      <c r="AW74" s="914"/>
      <c r="AX74" s="914"/>
      <c r="AY74" s="914"/>
      <c r="AZ74" s="915"/>
      <c r="BA74" s="917"/>
      <c r="BB74" s="917"/>
      <c r="BC74" s="917"/>
      <c r="BD74" s="917"/>
      <c r="BE74" s="917"/>
      <c r="BF74" s="917"/>
      <c r="BG74" s="723"/>
      <c r="BH74" s="723"/>
      <c r="BI74" s="723"/>
      <c r="BJ74" s="390"/>
      <c r="BK74" s="68"/>
      <c r="BL74" s="68"/>
      <c r="BM74" s="68"/>
      <c r="BN74" s="68"/>
      <c r="BO74" s="68"/>
      <c r="BP74" s="68"/>
      <c r="BR74" s="49"/>
      <c r="BS74" s="70"/>
      <c r="BT74" s="49"/>
      <c r="BU74" s="70"/>
      <c r="BV74" s="57"/>
      <c r="BW74" s="57"/>
      <c r="BX74" s="71"/>
      <c r="BY74" s="57"/>
      <c r="BZ74" s="68"/>
      <c r="CA74" s="57"/>
      <c r="CB74" s="49"/>
      <c r="CC74" s="49"/>
      <c r="CD74" s="49"/>
    </row>
    <row r="75" spans="1:102" s="72" customFormat="1" ht="12" hidden="1" customHeight="1">
      <c r="A75" s="391"/>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c r="AZ75" s="392"/>
      <c r="BA75" s="392"/>
      <c r="BB75" s="392"/>
      <c r="BC75" s="392"/>
      <c r="BD75" s="392"/>
      <c r="BE75" s="392"/>
      <c r="BF75" s="392"/>
      <c r="BG75" s="392"/>
      <c r="BH75" s="392"/>
      <c r="BI75" s="392"/>
      <c r="BJ75" s="393" t="s">
        <v>70</v>
      </c>
      <c r="BK75" s="392"/>
      <c r="BL75" s="392"/>
      <c r="BM75" s="392"/>
      <c r="BN75" s="392"/>
      <c r="BO75" s="392"/>
      <c r="BP75" s="392"/>
      <c r="BR75" s="66"/>
      <c r="BS75" s="67"/>
      <c r="BT75" s="66"/>
      <c r="BU75" s="67"/>
      <c r="BV75" s="67"/>
      <c r="BW75" s="67"/>
      <c r="BX75" s="73"/>
      <c r="BY75" s="73"/>
      <c r="BZ75" s="74"/>
      <c r="CA75" s="67"/>
      <c r="CB75" s="75"/>
      <c r="CC75" s="75"/>
      <c r="CD75" s="75"/>
    </row>
    <row r="76" spans="1:102" s="47" customFormat="1" ht="4.5" hidden="1" customHeight="1">
      <c r="A76" s="394"/>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R76" s="66"/>
      <c r="BS76" s="67"/>
      <c r="BT76" s="66"/>
      <c r="BU76" s="67"/>
      <c r="BV76" s="67"/>
      <c r="BW76" s="67"/>
      <c r="BX76" s="57"/>
      <c r="BY76" s="57"/>
      <c r="BZ76" s="57"/>
      <c r="CA76" s="67"/>
      <c r="CB76" s="49"/>
      <c r="CC76" s="49"/>
      <c r="CD76" s="49"/>
    </row>
    <row r="77" spans="1:102" s="47" customFormat="1" ht="21" hidden="1" customHeight="1">
      <c r="A77" s="884" t="s">
        <v>71</v>
      </c>
      <c r="B77" s="885"/>
      <c r="C77" s="885"/>
      <c r="D77" s="885"/>
      <c r="E77" s="885"/>
      <c r="F77" s="885"/>
      <c r="G77" s="885"/>
      <c r="H77" s="885"/>
      <c r="I77" s="885"/>
      <c r="J77" s="885"/>
      <c r="K77" s="885"/>
      <c r="L77" s="885"/>
      <c r="M77" s="885"/>
      <c r="N77" s="885"/>
      <c r="O77" s="885"/>
      <c r="P77" s="885"/>
      <c r="Q77" s="885"/>
      <c r="R77" s="885"/>
      <c r="S77" s="886"/>
      <c r="T77" s="919"/>
      <c r="U77" s="920"/>
      <c r="V77" s="920"/>
      <c r="W77" s="920"/>
      <c r="X77" s="920"/>
      <c r="Y77" s="920"/>
      <c r="Z77" s="920"/>
      <c r="AA77" s="920"/>
      <c r="AB77" s="889" t="s">
        <v>72</v>
      </c>
      <c r="AC77" s="889"/>
      <c r="AD77" s="889"/>
      <c r="AE77" s="105"/>
      <c r="AF77" s="68"/>
      <c r="AG77" s="68"/>
      <c r="AH77" s="68"/>
      <c r="AI77" s="68"/>
      <c r="AJ77" s="884" t="s">
        <v>73</v>
      </c>
      <c r="AK77" s="885"/>
      <c r="AL77" s="885"/>
      <c r="AM77" s="885"/>
      <c r="AN77" s="885"/>
      <c r="AO77" s="885"/>
      <c r="AP77" s="885"/>
      <c r="AQ77" s="885"/>
      <c r="AR77" s="885"/>
      <c r="AS77" s="885"/>
      <c r="AT77" s="885"/>
      <c r="AU77" s="885"/>
      <c r="AV77" s="885"/>
      <c r="AW77" s="885"/>
      <c r="AX77" s="885"/>
      <c r="AY77" s="885"/>
      <c r="AZ77" s="885"/>
      <c r="BA77" s="885"/>
      <c r="BB77" s="886"/>
      <c r="BC77" s="887"/>
      <c r="BD77" s="888"/>
      <c r="BE77" s="888"/>
      <c r="BF77" s="888"/>
      <c r="BG77" s="888"/>
      <c r="BH77" s="888"/>
      <c r="BI77" s="888"/>
      <c r="BJ77" s="888"/>
      <c r="BK77" s="889" t="s">
        <v>74</v>
      </c>
      <c r="BL77" s="889"/>
      <c r="BM77" s="889"/>
      <c r="BN77" s="105"/>
      <c r="BO77" s="68"/>
      <c r="BP77" s="68"/>
      <c r="BR77" s="49"/>
      <c r="BS77" s="769"/>
      <c r="BT77" s="49"/>
      <c r="BU77" s="769"/>
      <c r="BV77" s="57"/>
      <c r="BW77" s="57"/>
      <c r="BX77" s="76"/>
      <c r="BY77" s="76"/>
      <c r="BZ77" s="57"/>
      <c r="CA77" s="57"/>
      <c r="CB77" s="49"/>
      <c r="CC77" s="49"/>
      <c r="CD77" s="49"/>
    </row>
    <row r="78" spans="1:102" s="72" customFormat="1" ht="12" hidden="1" customHeight="1">
      <c r="A78" s="392"/>
      <c r="B78" s="392"/>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3" t="s">
        <v>75</v>
      </c>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2"/>
      <c r="BD78" s="392"/>
      <c r="BE78" s="392"/>
      <c r="BF78" s="392"/>
      <c r="BG78" s="392"/>
      <c r="BH78" s="392"/>
      <c r="BI78" s="392"/>
      <c r="BJ78" s="392"/>
      <c r="BK78" s="392"/>
      <c r="BL78" s="392"/>
      <c r="BM78" s="392"/>
      <c r="BN78" s="395" t="s">
        <v>76</v>
      </c>
      <c r="BO78" s="392"/>
      <c r="BP78" s="392"/>
      <c r="BR78" s="75"/>
      <c r="BS78" s="769"/>
      <c r="BT78" s="75"/>
      <c r="BU78" s="769"/>
      <c r="BV78" s="74"/>
      <c r="BW78" s="74"/>
      <c r="BX78" s="77"/>
      <c r="BY78" s="77"/>
      <c r="BZ78" s="74"/>
      <c r="CA78" s="74"/>
      <c r="CB78" s="75"/>
      <c r="CC78" s="75"/>
      <c r="CD78" s="75"/>
    </row>
    <row r="79" spans="1:102" s="47" customFormat="1" ht="4.5" hidden="1"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R79" s="49"/>
      <c r="BS79" s="57"/>
      <c r="BT79" s="49"/>
      <c r="BU79" s="57"/>
      <c r="BV79" s="57"/>
      <c r="BW79" s="57"/>
      <c r="BX79" s="57"/>
      <c r="BY79" s="57"/>
      <c r="BZ79" s="57"/>
      <c r="CA79" s="57"/>
      <c r="CB79" s="49"/>
      <c r="CC79" s="49"/>
      <c r="CD79" s="49"/>
    </row>
    <row r="80" spans="1:102" s="49" customFormat="1" ht="12.95" hidden="1" customHeight="1">
      <c r="A80" s="770" t="s">
        <v>77</v>
      </c>
      <c r="B80" s="738"/>
      <c r="C80" s="738"/>
      <c r="D80" s="738"/>
      <c r="E80" s="738"/>
      <c r="F80" s="738"/>
      <c r="G80" s="738"/>
      <c r="H80" s="738"/>
      <c r="I80" s="738"/>
      <c r="J80" s="738"/>
      <c r="K80" s="738"/>
      <c r="L80" s="738"/>
      <c r="M80" s="738"/>
      <c r="N80" s="771"/>
      <c r="O80" s="767" t="s">
        <v>78</v>
      </c>
      <c r="P80" s="768"/>
      <c r="Q80" s="768"/>
      <c r="R80" s="768"/>
      <c r="S80" s="768"/>
      <c r="T80" s="768"/>
      <c r="U80" s="768"/>
      <c r="V80" s="768"/>
      <c r="W80" s="768"/>
      <c r="X80" s="768"/>
      <c r="Y80" s="768"/>
      <c r="Z80" s="768"/>
      <c r="AA80" s="768" t="s">
        <v>79</v>
      </c>
      <c r="AB80" s="768"/>
      <c r="AC80" s="768"/>
      <c r="AD80" s="768"/>
      <c r="AE80" s="768"/>
      <c r="AF80" s="768"/>
      <c r="AG80" s="768"/>
      <c r="AH80" s="768"/>
      <c r="AI80" s="768"/>
      <c r="AJ80" s="768"/>
      <c r="AK80" s="768"/>
      <c r="AL80" s="768"/>
      <c r="AM80" s="768"/>
      <c r="AN80" s="768"/>
      <c r="AO80" s="768"/>
      <c r="AP80" s="768"/>
      <c r="AQ80" s="768"/>
      <c r="AR80" s="86"/>
      <c r="AS80" s="86"/>
      <c r="AT80" s="86"/>
      <c r="AU80" s="86"/>
      <c r="AV80" s="86"/>
      <c r="AW80" s="86"/>
      <c r="AX80" s="86"/>
      <c r="AY80" s="86"/>
      <c r="AZ80" s="86"/>
      <c r="BA80" s="86"/>
      <c r="BB80" s="86"/>
      <c r="BC80" s="385"/>
      <c r="BD80" s="396"/>
      <c r="BE80" s="86"/>
      <c r="BF80" s="86"/>
      <c r="BG80" s="86"/>
      <c r="BH80" s="86"/>
      <c r="BI80" s="86"/>
      <c r="BJ80" s="86"/>
      <c r="BK80" s="86"/>
      <c r="BL80" s="86"/>
      <c r="BM80" s="86"/>
      <c r="BN80" s="86"/>
      <c r="BO80" s="86"/>
      <c r="BP80" s="385"/>
      <c r="BR80" s="66"/>
      <c r="BS80" s="84"/>
      <c r="BT80" s="66"/>
      <c r="BU80" s="716"/>
      <c r="BV80" s="67"/>
      <c r="BW80" s="67"/>
      <c r="BX80" s="78"/>
      <c r="BY80" s="78"/>
      <c r="BZ80" s="57"/>
      <c r="CA80" s="57"/>
    </row>
    <row r="81" spans="1:82" s="49" customFormat="1" ht="20.100000000000001" hidden="1" customHeight="1">
      <c r="A81" s="772"/>
      <c r="B81" s="773"/>
      <c r="C81" s="773"/>
      <c r="D81" s="773"/>
      <c r="E81" s="773"/>
      <c r="F81" s="773"/>
      <c r="G81" s="773"/>
      <c r="H81" s="773"/>
      <c r="I81" s="773"/>
      <c r="J81" s="773"/>
      <c r="K81" s="773"/>
      <c r="L81" s="773"/>
      <c r="M81" s="773"/>
      <c r="N81" s="774"/>
      <c r="O81" s="775" t="str">
        <f>IF(BC77="","",BC77)</f>
        <v/>
      </c>
      <c r="P81" s="776"/>
      <c r="Q81" s="776"/>
      <c r="R81" s="776"/>
      <c r="S81" s="776"/>
      <c r="T81" s="776"/>
      <c r="U81" s="776"/>
      <c r="V81" s="776"/>
      <c r="W81" s="776"/>
      <c r="X81" s="761" t="s">
        <v>74</v>
      </c>
      <c r="Y81" s="761"/>
      <c r="Z81" s="761"/>
      <c r="AA81" s="762" t="s">
        <v>80</v>
      </c>
      <c r="AB81" s="762"/>
      <c r="AC81" s="760"/>
      <c r="AD81" s="760"/>
      <c r="AE81" s="760"/>
      <c r="AF81" s="760"/>
      <c r="AG81" s="760"/>
      <c r="AH81" s="760"/>
      <c r="AI81" s="760"/>
      <c r="AJ81" s="760"/>
      <c r="AK81" s="760"/>
      <c r="AL81" s="761" t="s">
        <v>74</v>
      </c>
      <c r="AM81" s="761"/>
      <c r="AN81" s="761"/>
      <c r="AO81" s="762" t="s">
        <v>81</v>
      </c>
      <c r="AP81" s="762"/>
      <c r="AQ81" s="723">
        <v>100</v>
      </c>
      <c r="AR81" s="723"/>
      <c r="AS81" s="723"/>
      <c r="AT81" s="723"/>
      <c r="AU81" s="762" t="s">
        <v>82</v>
      </c>
      <c r="AV81" s="762"/>
      <c r="AW81" s="96"/>
      <c r="AX81" s="96"/>
      <c r="AY81" s="96"/>
      <c r="AZ81" s="96"/>
      <c r="BA81" s="96"/>
      <c r="BB81" s="96"/>
      <c r="BC81" s="390"/>
      <c r="BD81" s="763" t="str">
        <f>IFERROR(ROUNDDOWN(BC77/AC81*100,0),"")</f>
        <v/>
      </c>
      <c r="BE81" s="764"/>
      <c r="BF81" s="764"/>
      <c r="BG81" s="764"/>
      <c r="BH81" s="764"/>
      <c r="BI81" s="764"/>
      <c r="BJ81" s="764"/>
      <c r="BK81" s="764"/>
      <c r="BL81" s="764"/>
      <c r="BM81" s="765" t="s">
        <v>83</v>
      </c>
      <c r="BN81" s="765"/>
      <c r="BO81" s="765"/>
      <c r="BP81" s="766"/>
      <c r="BS81" s="84"/>
      <c r="BU81" s="716"/>
      <c r="BV81" s="57"/>
      <c r="BW81" s="57"/>
      <c r="BX81" s="79"/>
      <c r="BY81" s="79"/>
      <c r="BZ81" s="57"/>
      <c r="CA81" s="57"/>
    </row>
    <row r="82" spans="1:82" s="72" customFormat="1" ht="12" hidden="1" customHeight="1">
      <c r="A82" s="392"/>
      <c r="B82" s="74"/>
      <c r="C82" s="74"/>
      <c r="D82" s="74"/>
      <c r="E82" s="74"/>
      <c r="F82" s="74"/>
      <c r="G82" s="74"/>
      <c r="H82" s="74"/>
      <c r="I82" s="74"/>
      <c r="J82" s="74"/>
      <c r="K82" s="74"/>
      <c r="L82" s="74"/>
      <c r="M82" s="74"/>
      <c r="N82" s="74"/>
      <c r="O82" s="74"/>
      <c r="P82" s="74"/>
      <c r="Q82" s="74"/>
      <c r="R82" s="74"/>
      <c r="S82" s="74"/>
      <c r="T82" s="74"/>
      <c r="U82" s="74"/>
      <c r="V82" s="397"/>
      <c r="W82" s="397"/>
      <c r="X82" s="397"/>
      <c r="Y82" s="397"/>
      <c r="Z82" s="398"/>
      <c r="AA82" s="398"/>
      <c r="AB82" s="398"/>
      <c r="AC82" s="398"/>
      <c r="AD82" s="74"/>
      <c r="AE82" s="398"/>
      <c r="AF82" s="398"/>
      <c r="AG82" s="398"/>
      <c r="AH82" s="398"/>
      <c r="AI82" s="399"/>
      <c r="AJ82" s="399"/>
      <c r="AK82" s="399"/>
      <c r="AL82" s="399"/>
      <c r="AM82" s="399"/>
      <c r="AN82" s="399"/>
      <c r="AO82" s="399"/>
      <c r="AP82" s="74"/>
      <c r="AQ82" s="74"/>
      <c r="AR82" s="74"/>
      <c r="AS82" s="398"/>
      <c r="AT82" s="398"/>
      <c r="AU82" s="392"/>
      <c r="AV82" s="392"/>
      <c r="AW82" s="74"/>
      <c r="AX82" s="398"/>
      <c r="AY82" s="398"/>
      <c r="AZ82" s="399"/>
      <c r="BA82" s="399"/>
      <c r="BB82" s="399"/>
      <c r="BC82" s="399"/>
      <c r="BD82" s="399"/>
      <c r="BE82" s="74"/>
      <c r="BF82" s="74"/>
      <c r="BG82" s="74"/>
      <c r="BH82" s="392"/>
      <c r="BI82" s="392"/>
      <c r="BJ82" s="392"/>
      <c r="BK82" s="392"/>
      <c r="BL82" s="392"/>
      <c r="BM82" s="392"/>
      <c r="BN82" s="392"/>
      <c r="BO82" s="392"/>
      <c r="BP82" s="395" t="s">
        <v>84</v>
      </c>
      <c r="BR82" s="75"/>
      <c r="BS82" s="74"/>
      <c r="BT82" s="75"/>
      <c r="BU82" s="74"/>
      <c r="BV82" s="74"/>
      <c r="BW82" s="74"/>
      <c r="BX82" s="74"/>
      <c r="BY82" s="74"/>
      <c r="BZ82" s="74"/>
      <c r="CA82" s="74"/>
      <c r="CB82" s="75"/>
      <c r="CC82" s="75"/>
      <c r="CD82" s="75"/>
    </row>
    <row r="83" spans="1:82" s="49" customFormat="1" ht="4.5" hidden="1" customHeight="1">
      <c r="A83" s="65"/>
      <c r="B83" s="65"/>
      <c r="C83" s="65"/>
      <c r="D83" s="65"/>
      <c r="E83" s="65"/>
      <c r="F83" s="65"/>
      <c r="G83" s="65"/>
      <c r="H83" s="65"/>
      <c r="I83" s="65"/>
      <c r="J83" s="65"/>
      <c r="K83" s="65"/>
      <c r="L83" s="65"/>
      <c r="M83" s="65"/>
      <c r="N83" s="65"/>
      <c r="O83" s="400"/>
      <c r="P83" s="400"/>
      <c r="Q83" s="400"/>
      <c r="R83" s="400"/>
      <c r="S83" s="400"/>
      <c r="T83" s="400"/>
      <c r="U83" s="400"/>
      <c r="V83" s="400"/>
      <c r="W83" s="400"/>
      <c r="X83" s="401"/>
      <c r="Y83" s="401"/>
      <c r="Z83" s="401"/>
      <c r="AA83" s="65"/>
      <c r="AB83" s="65"/>
      <c r="AC83" s="400"/>
      <c r="AD83" s="400"/>
      <c r="AE83" s="400"/>
      <c r="AF83" s="400"/>
      <c r="AG83" s="400"/>
      <c r="AH83" s="400"/>
      <c r="AI83" s="400"/>
      <c r="AJ83" s="400"/>
      <c r="AK83" s="400"/>
      <c r="AL83" s="401"/>
      <c r="AM83" s="401"/>
      <c r="AN83" s="401"/>
      <c r="AO83" s="65"/>
      <c r="AP83" s="65"/>
      <c r="AQ83" s="65"/>
      <c r="AR83" s="65"/>
      <c r="AS83" s="65"/>
      <c r="AT83" s="65"/>
      <c r="AU83" s="57"/>
      <c r="AV83" s="57"/>
      <c r="AW83" s="57"/>
      <c r="AX83" s="57"/>
      <c r="AY83" s="57"/>
      <c r="AZ83" s="57"/>
      <c r="BA83" s="57"/>
      <c r="BB83" s="57"/>
      <c r="BC83" s="57"/>
      <c r="BD83" s="57"/>
      <c r="BE83" s="57"/>
      <c r="BF83" s="57"/>
      <c r="BG83" s="57"/>
      <c r="BH83" s="57"/>
      <c r="BI83" s="57"/>
      <c r="BJ83" s="57"/>
      <c r="BK83" s="57"/>
      <c r="BL83" s="57"/>
      <c r="BM83" s="57"/>
      <c r="BN83" s="57"/>
      <c r="BO83" s="57"/>
      <c r="BP83" s="57"/>
      <c r="BS83" s="57"/>
      <c r="BU83" s="57"/>
      <c r="BV83" s="57"/>
      <c r="BW83" s="57"/>
      <c r="BX83" s="57"/>
      <c r="BY83" s="57"/>
      <c r="BZ83" s="57"/>
      <c r="CA83" s="57"/>
    </row>
    <row r="84" spans="1:82" s="49" customFormat="1" ht="12.95" hidden="1" customHeight="1">
      <c r="A84" s="770" t="s">
        <v>85</v>
      </c>
      <c r="B84" s="738"/>
      <c r="C84" s="738"/>
      <c r="D84" s="738"/>
      <c r="E84" s="738"/>
      <c r="F84" s="738"/>
      <c r="G84" s="738"/>
      <c r="H84" s="738"/>
      <c r="I84" s="738"/>
      <c r="J84" s="738"/>
      <c r="K84" s="738"/>
      <c r="L84" s="738"/>
      <c r="M84" s="738"/>
      <c r="N84" s="771"/>
      <c r="O84" s="767" t="s">
        <v>86</v>
      </c>
      <c r="P84" s="768"/>
      <c r="Q84" s="768"/>
      <c r="R84" s="768"/>
      <c r="S84" s="768"/>
      <c r="T84" s="768"/>
      <c r="U84" s="768"/>
      <c r="V84" s="768"/>
      <c r="W84" s="768"/>
      <c r="X84" s="768"/>
      <c r="Y84" s="768"/>
      <c r="Z84" s="768"/>
      <c r="AA84" s="86"/>
      <c r="AB84" s="86"/>
      <c r="AC84" s="768" t="s">
        <v>87</v>
      </c>
      <c r="AD84" s="768"/>
      <c r="AE84" s="768"/>
      <c r="AF84" s="768"/>
      <c r="AG84" s="768"/>
      <c r="AH84" s="768"/>
      <c r="AI84" s="768"/>
      <c r="AJ84" s="768"/>
      <c r="AK84" s="768"/>
      <c r="AL84" s="768"/>
      <c r="AM84" s="768"/>
      <c r="AN84" s="768"/>
      <c r="AO84" s="86"/>
      <c r="AP84" s="86"/>
      <c r="AQ84" s="86"/>
      <c r="AR84" s="86"/>
      <c r="AS84" s="86"/>
      <c r="AT84" s="86"/>
      <c r="AU84" s="86"/>
      <c r="AV84" s="86"/>
      <c r="AW84" s="86"/>
      <c r="AX84" s="86"/>
      <c r="AY84" s="86"/>
      <c r="AZ84" s="86"/>
      <c r="BA84" s="86"/>
      <c r="BB84" s="86"/>
      <c r="BC84" s="385"/>
      <c r="BD84" s="396"/>
      <c r="BE84" s="86"/>
      <c r="BF84" s="86"/>
      <c r="BG84" s="86"/>
      <c r="BH84" s="86"/>
      <c r="BI84" s="86"/>
      <c r="BJ84" s="86"/>
      <c r="BK84" s="86"/>
      <c r="BL84" s="86"/>
      <c r="BM84" s="86"/>
      <c r="BN84" s="86"/>
      <c r="BO84" s="86"/>
      <c r="BP84" s="385"/>
      <c r="BR84" s="66"/>
      <c r="BS84" s="84"/>
      <c r="BT84" s="66"/>
      <c r="BU84" s="716"/>
      <c r="BV84" s="67"/>
      <c r="BW84" s="67"/>
      <c r="BX84" s="57"/>
      <c r="BY84" s="57"/>
      <c r="BZ84" s="57"/>
      <c r="CA84" s="57"/>
    </row>
    <row r="85" spans="1:82" s="49" customFormat="1" ht="21" hidden="1" customHeight="1">
      <c r="A85" s="772"/>
      <c r="B85" s="773"/>
      <c r="C85" s="773"/>
      <c r="D85" s="773"/>
      <c r="E85" s="773"/>
      <c r="F85" s="773"/>
      <c r="G85" s="773"/>
      <c r="H85" s="773"/>
      <c r="I85" s="773"/>
      <c r="J85" s="773"/>
      <c r="K85" s="773"/>
      <c r="L85" s="773"/>
      <c r="M85" s="773"/>
      <c r="N85" s="774"/>
      <c r="O85" s="759"/>
      <c r="P85" s="760"/>
      <c r="Q85" s="760"/>
      <c r="R85" s="760"/>
      <c r="S85" s="760"/>
      <c r="T85" s="760"/>
      <c r="U85" s="760"/>
      <c r="V85" s="760"/>
      <c r="W85" s="760"/>
      <c r="X85" s="761" t="s">
        <v>74</v>
      </c>
      <c r="Y85" s="761"/>
      <c r="Z85" s="761"/>
      <c r="AA85" s="762" t="s">
        <v>80</v>
      </c>
      <c r="AB85" s="762"/>
      <c r="AC85" s="760"/>
      <c r="AD85" s="760"/>
      <c r="AE85" s="760"/>
      <c r="AF85" s="760"/>
      <c r="AG85" s="760"/>
      <c r="AH85" s="760"/>
      <c r="AI85" s="760"/>
      <c r="AJ85" s="760"/>
      <c r="AK85" s="760"/>
      <c r="AL85" s="761" t="s">
        <v>74</v>
      </c>
      <c r="AM85" s="761"/>
      <c r="AN85" s="761"/>
      <c r="AO85" s="762" t="s">
        <v>81</v>
      </c>
      <c r="AP85" s="762"/>
      <c r="AQ85" s="723">
        <v>100</v>
      </c>
      <c r="AR85" s="723"/>
      <c r="AS85" s="723"/>
      <c r="AT85" s="723"/>
      <c r="AU85" s="762" t="s">
        <v>82</v>
      </c>
      <c r="AV85" s="762"/>
      <c r="AW85" s="96"/>
      <c r="AX85" s="96"/>
      <c r="AY85" s="96"/>
      <c r="AZ85" s="96"/>
      <c r="BA85" s="96"/>
      <c r="BB85" s="96"/>
      <c r="BC85" s="390"/>
      <c r="BD85" s="763" t="str">
        <f>IFERROR(ROUNDDOWN(O85/AC85*100,0),"")</f>
        <v/>
      </c>
      <c r="BE85" s="764"/>
      <c r="BF85" s="764"/>
      <c r="BG85" s="764"/>
      <c r="BH85" s="764"/>
      <c r="BI85" s="764"/>
      <c r="BJ85" s="764"/>
      <c r="BK85" s="764"/>
      <c r="BL85" s="764"/>
      <c r="BM85" s="765" t="s">
        <v>83</v>
      </c>
      <c r="BN85" s="765"/>
      <c r="BO85" s="765"/>
      <c r="BP85" s="766"/>
      <c r="BS85" s="84"/>
      <c r="BU85" s="716"/>
      <c r="BV85" s="57"/>
      <c r="BW85" s="57"/>
      <c r="BX85" s="79"/>
      <c r="BY85" s="79"/>
      <c r="BZ85" s="57"/>
      <c r="CA85" s="57"/>
    </row>
    <row r="86" spans="1:82" s="72" customFormat="1" ht="12" hidden="1" customHeight="1">
      <c r="A86" s="392"/>
      <c r="B86" s="74"/>
      <c r="C86" s="74"/>
      <c r="D86" s="74"/>
      <c r="E86" s="74"/>
      <c r="F86" s="74"/>
      <c r="G86" s="74"/>
      <c r="H86" s="74"/>
      <c r="I86" s="74"/>
      <c r="J86" s="74"/>
      <c r="K86" s="74"/>
      <c r="L86" s="74"/>
      <c r="M86" s="74"/>
      <c r="N86" s="74"/>
      <c r="O86" s="74"/>
      <c r="P86" s="74"/>
      <c r="Q86" s="74"/>
      <c r="R86" s="74"/>
      <c r="S86" s="74"/>
      <c r="T86" s="74"/>
      <c r="U86" s="74"/>
      <c r="V86" s="397"/>
      <c r="W86" s="397"/>
      <c r="X86" s="397"/>
      <c r="Y86" s="397"/>
      <c r="Z86" s="398"/>
      <c r="AA86" s="398"/>
      <c r="AB86" s="398"/>
      <c r="AC86" s="398"/>
      <c r="AD86" s="74"/>
      <c r="AE86" s="398"/>
      <c r="AF86" s="398"/>
      <c r="AG86" s="398"/>
      <c r="AH86" s="398"/>
      <c r="AI86" s="399"/>
      <c r="AJ86" s="399"/>
      <c r="AK86" s="399"/>
      <c r="AL86" s="399"/>
      <c r="AM86" s="399"/>
      <c r="AN86" s="399"/>
      <c r="AO86" s="399"/>
      <c r="AP86" s="74"/>
      <c r="AQ86" s="74"/>
      <c r="AR86" s="74"/>
      <c r="AS86" s="398"/>
      <c r="AT86" s="398"/>
      <c r="AU86" s="392"/>
      <c r="AV86" s="392"/>
      <c r="AW86" s="74"/>
      <c r="AX86" s="398"/>
      <c r="AY86" s="398"/>
      <c r="AZ86" s="399"/>
      <c r="BA86" s="399"/>
      <c r="BB86" s="399"/>
      <c r="BC86" s="399"/>
      <c r="BD86" s="399"/>
      <c r="BE86" s="74"/>
      <c r="BF86" s="74"/>
      <c r="BG86" s="74"/>
      <c r="BH86" s="392"/>
      <c r="BI86" s="392"/>
      <c r="BJ86" s="392"/>
      <c r="BK86" s="392"/>
      <c r="BL86" s="392"/>
      <c r="BM86" s="392"/>
      <c r="BN86" s="392"/>
      <c r="BO86" s="392"/>
      <c r="BP86" s="395" t="s">
        <v>84</v>
      </c>
      <c r="BR86" s="75"/>
      <c r="BS86" s="74"/>
      <c r="BT86" s="75"/>
      <c r="BU86" s="74"/>
      <c r="BV86" s="74"/>
      <c r="BW86" s="74"/>
      <c r="BX86" s="74"/>
      <c r="BY86" s="74"/>
      <c r="BZ86" s="74"/>
      <c r="CA86" s="74"/>
      <c r="CB86" s="75"/>
      <c r="CC86" s="75"/>
      <c r="CD86" s="75"/>
    </row>
    <row r="87" spans="1:82" s="47" customFormat="1" ht="4.5" hidden="1"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49"/>
      <c r="BR87" s="49"/>
      <c r="BS87" s="57"/>
      <c r="BT87" s="49"/>
      <c r="BU87" s="57"/>
      <c r="BV87" s="57"/>
      <c r="BW87" s="57"/>
      <c r="BX87" s="57"/>
      <c r="BY87" s="57"/>
      <c r="BZ87" s="57"/>
      <c r="CA87" s="57"/>
      <c r="CB87" s="49"/>
      <c r="CC87" s="49"/>
      <c r="CD87" s="49"/>
    </row>
    <row r="88" spans="1:82" s="47" customFormat="1" ht="18" hidden="1" customHeight="1">
      <c r="A88" s="710" t="s">
        <v>520</v>
      </c>
      <c r="B88" s="711"/>
      <c r="C88" s="711"/>
      <c r="D88" s="711"/>
      <c r="E88" s="711"/>
      <c r="F88" s="711"/>
      <c r="G88" s="711"/>
      <c r="H88" s="711"/>
      <c r="I88" s="711"/>
      <c r="J88" s="711"/>
      <c r="K88" s="711"/>
      <c r="L88" s="711"/>
      <c r="M88" s="711"/>
      <c r="N88" s="711"/>
      <c r="O88" s="711"/>
      <c r="P88" s="711"/>
      <c r="Q88" s="711"/>
      <c r="R88" s="711"/>
      <c r="S88" s="711"/>
      <c r="T88" s="711"/>
      <c r="U88" s="711"/>
      <c r="V88" s="711"/>
      <c r="W88" s="711"/>
      <c r="X88" s="711"/>
      <c r="Y88" s="711"/>
      <c r="Z88" s="711"/>
      <c r="AA88" s="890" t="s">
        <v>533</v>
      </c>
      <c r="AB88" s="890"/>
      <c r="AC88" s="890"/>
      <c r="AD88" s="890"/>
      <c r="AE88" s="890"/>
      <c r="AF88" s="890"/>
      <c r="AG88" s="890"/>
      <c r="AH88" s="890"/>
      <c r="AI88" s="890"/>
      <c r="AJ88" s="890"/>
      <c r="AK88" s="890"/>
      <c r="AL88" s="890"/>
      <c r="AM88" s="890"/>
      <c r="AN88" s="890"/>
      <c r="AO88" s="890"/>
      <c r="AP88" s="890"/>
      <c r="AQ88" s="890"/>
      <c r="AR88" s="890"/>
      <c r="AS88" s="890"/>
      <c r="AT88" s="890"/>
      <c r="AU88" s="890"/>
      <c r="AV88" s="890"/>
      <c r="AW88" s="890"/>
      <c r="AX88" s="890"/>
      <c r="AY88" s="890"/>
      <c r="AZ88" s="890"/>
      <c r="BA88" s="890"/>
      <c r="BB88" s="890"/>
      <c r="BC88" s="890"/>
      <c r="BD88" s="890"/>
      <c r="BE88" s="890"/>
      <c r="BF88" s="890"/>
      <c r="BG88" s="890"/>
      <c r="BH88" s="890"/>
      <c r="BI88" s="890"/>
      <c r="BJ88" s="890"/>
      <c r="BK88" s="890"/>
      <c r="BL88" s="890"/>
      <c r="BM88" s="890"/>
      <c r="BN88" s="890"/>
      <c r="BO88" s="890"/>
      <c r="BP88" s="891"/>
      <c r="BQ88" s="49"/>
      <c r="BR88" s="49"/>
      <c r="BS88" s="57"/>
      <c r="BT88" s="49"/>
      <c r="BU88" s="57"/>
      <c r="BV88" s="57"/>
      <c r="BW88" s="57"/>
      <c r="BX88" s="57"/>
      <c r="BY88" s="57"/>
      <c r="BZ88" s="57"/>
      <c r="CA88" s="57"/>
      <c r="CB88" s="49"/>
      <c r="CC88" s="49"/>
      <c r="CD88" s="49"/>
    </row>
    <row r="89" spans="1:82" s="47" customFormat="1" ht="15" hidden="1" customHeight="1">
      <c r="A89" s="725" t="s">
        <v>88</v>
      </c>
      <c r="B89" s="726"/>
      <c r="C89" s="726"/>
      <c r="D89" s="726"/>
      <c r="E89" s="726"/>
      <c r="F89" s="726"/>
      <c r="G89" s="726"/>
      <c r="H89" s="726"/>
      <c r="I89" s="726"/>
      <c r="J89" s="726"/>
      <c r="K89" s="726"/>
      <c r="L89" s="726"/>
      <c r="M89" s="726"/>
      <c r="N89" s="726"/>
      <c r="O89" s="726"/>
      <c r="P89" s="726"/>
      <c r="Q89" s="726"/>
      <c r="R89" s="726"/>
      <c r="S89" s="726"/>
      <c r="T89" s="726"/>
      <c r="U89" s="726"/>
      <c r="V89" s="726"/>
      <c r="W89" s="727"/>
      <c r="X89" s="725" t="s">
        <v>274</v>
      </c>
      <c r="Y89" s="726"/>
      <c r="Z89" s="726"/>
      <c r="AA89" s="726"/>
      <c r="AB89" s="726"/>
      <c r="AC89" s="726"/>
      <c r="AD89" s="726"/>
      <c r="AE89" s="726"/>
      <c r="AF89" s="726"/>
      <c r="AG89" s="726"/>
      <c r="AH89" s="726"/>
      <c r="AI89" s="726"/>
      <c r="AJ89" s="726"/>
      <c r="AK89" s="726"/>
      <c r="AL89" s="726"/>
      <c r="AM89" s="726"/>
      <c r="AN89" s="726"/>
      <c r="AO89" s="726"/>
      <c r="AP89" s="726"/>
      <c r="AQ89" s="726"/>
      <c r="AR89" s="726"/>
      <c r="AS89" s="726"/>
      <c r="AT89" s="727"/>
      <c r="AU89" s="899" t="s">
        <v>89</v>
      </c>
      <c r="AV89" s="900"/>
      <c r="AW89" s="900"/>
      <c r="AX89" s="900"/>
      <c r="AY89" s="900"/>
      <c r="AZ89" s="900"/>
      <c r="BA89" s="900"/>
      <c r="BB89" s="900"/>
      <c r="BC89" s="900"/>
      <c r="BD89" s="900"/>
      <c r="BE89" s="900"/>
      <c r="BF89" s="900"/>
      <c r="BG89" s="900"/>
      <c r="BH89" s="900"/>
      <c r="BI89" s="900"/>
      <c r="BJ89" s="900"/>
      <c r="BK89" s="900"/>
      <c r="BL89" s="900"/>
      <c r="BM89" s="900"/>
      <c r="BN89" s="900"/>
      <c r="BO89" s="900"/>
      <c r="BP89" s="901"/>
      <c r="BR89" s="49"/>
      <c r="BS89" s="68"/>
      <c r="BT89" s="49"/>
      <c r="BU89" s="68"/>
      <c r="BV89" s="57"/>
      <c r="BW89" s="57"/>
      <c r="BX89" s="57"/>
      <c r="BY89" s="57"/>
      <c r="BZ89" s="57"/>
      <c r="CA89" s="58"/>
      <c r="CB89" s="80"/>
      <c r="CC89" s="80"/>
      <c r="CD89" s="80"/>
    </row>
    <row r="90" spans="1:82" s="47" customFormat="1" ht="15" hidden="1" customHeight="1">
      <c r="A90" s="892"/>
      <c r="B90" s="893"/>
      <c r="C90" s="893"/>
      <c r="D90" s="893"/>
      <c r="E90" s="893"/>
      <c r="F90" s="893"/>
      <c r="G90" s="893"/>
      <c r="H90" s="893"/>
      <c r="I90" s="893"/>
      <c r="J90" s="893"/>
      <c r="K90" s="893"/>
      <c r="L90" s="402"/>
      <c r="M90" s="893"/>
      <c r="N90" s="893"/>
      <c r="O90" s="893"/>
      <c r="P90" s="893"/>
      <c r="Q90" s="893"/>
      <c r="R90" s="893"/>
      <c r="S90" s="893"/>
      <c r="T90" s="893"/>
      <c r="U90" s="893"/>
      <c r="V90" s="893"/>
      <c r="W90" s="894"/>
      <c r="X90" s="892"/>
      <c r="Y90" s="893"/>
      <c r="Z90" s="893"/>
      <c r="AA90" s="893"/>
      <c r="AB90" s="893"/>
      <c r="AC90" s="893"/>
      <c r="AD90" s="893"/>
      <c r="AE90" s="893"/>
      <c r="AF90" s="893"/>
      <c r="AG90" s="893"/>
      <c r="AH90" s="893"/>
      <c r="AI90" s="402"/>
      <c r="AJ90" s="893"/>
      <c r="AK90" s="893"/>
      <c r="AL90" s="893"/>
      <c r="AM90" s="893"/>
      <c r="AN90" s="893"/>
      <c r="AO90" s="893"/>
      <c r="AP90" s="893"/>
      <c r="AQ90" s="893"/>
      <c r="AR90" s="893"/>
      <c r="AS90" s="893"/>
      <c r="AT90" s="894"/>
      <c r="AU90" s="729" t="s">
        <v>90</v>
      </c>
      <c r="AV90" s="730"/>
      <c r="AW90" s="730"/>
      <c r="AX90" s="730"/>
      <c r="AY90" s="730"/>
      <c r="AZ90" s="730"/>
      <c r="BA90" s="730"/>
      <c r="BB90" s="730"/>
      <c r="BC90" s="730"/>
      <c r="BD90" s="730"/>
      <c r="BE90" s="730"/>
      <c r="BF90" s="730"/>
      <c r="BG90" s="730"/>
      <c r="BH90" s="730"/>
      <c r="BI90" s="730"/>
      <c r="BJ90" s="730"/>
      <c r="BK90" s="730"/>
      <c r="BL90" s="730"/>
      <c r="BM90" s="730"/>
      <c r="BN90" s="730"/>
      <c r="BO90" s="730"/>
      <c r="BP90" s="732"/>
      <c r="BR90" s="66"/>
      <c r="BS90" s="70"/>
      <c r="BT90" s="66"/>
      <c r="BU90" s="70"/>
      <c r="BV90" s="67"/>
      <c r="BW90" s="67"/>
      <c r="BX90" s="68"/>
      <c r="BY90" s="57"/>
      <c r="BZ90" s="57"/>
      <c r="CA90" s="81"/>
      <c r="CB90" s="80"/>
      <c r="CC90" s="80"/>
      <c r="CD90" s="80"/>
    </row>
    <row r="91" spans="1:82" s="47" customFormat="1" ht="21" hidden="1" customHeight="1">
      <c r="A91" s="403"/>
      <c r="B91" s="895"/>
      <c r="C91" s="895"/>
      <c r="D91" s="895"/>
      <c r="E91" s="895"/>
      <c r="F91" s="895"/>
      <c r="G91" s="895"/>
      <c r="H91" s="895"/>
      <c r="I91" s="895"/>
      <c r="J91" s="895"/>
      <c r="K91" s="895"/>
      <c r="L91" s="895"/>
      <c r="M91" s="895"/>
      <c r="N91" s="895"/>
      <c r="O91" s="895"/>
      <c r="P91" s="895"/>
      <c r="Q91" s="895"/>
      <c r="R91" s="895"/>
      <c r="S91" s="895"/>
      <c r="T91" s="404" t="s">
        <v>91</v>
      </c>
      <c r="U91" s="82"/>
      <c r="V91" s="82"/>
      <c r="W91" s="405"/>
      <c r="X91" s="406"/>
      <c r="Y91" s="895"/>
      <c r="Z91" s="895"/>
      <c r="AA91" s="895"/>
      <c r="AB91" s="895"/>
      <c r="AC91" s="895"/>
      <c r="AD91" s="895"/>
      <c r="AE91" s="895"/>
      <c r="AF91" s="895"/>
      <c r="AG91" s="895"/>
      <c r="AH91" s="895"/>
      <c r="AI91" s="895"/>
      <c r="AJ91" s="895"/>
      <c r="AK91" s="895"/>
      <c r="AL91" s="895"/>
      <c r="AM91" s="895"/>
      <c r="AN91" s="895"/>
      <c r="AO91" s="895"/>
      <c r="AP91" s="895"/>
      <c r="AQ91" s="404" t="s">
        <v>91</v>
      </c>
      <c r="AR91" s="82"/>
      <c r="AS91" s="82"/>
      <c r="AT91" s="82"/>
      <c r="AU91" s="403"/>
      <c r="AV91" s="896" t="str">
        <f>IF(AND(B91="",Y91=""),"",ROUNDDOWN((SUM(B91,Y91))/2,0))</f>
        <v/>
      </c>
      <c r="AW91" s="896"/>
      <c r="AX91" s="896"/>
      <c r="AY91" s="896"/>
      <c r="AZ91" s="896"/>
      <c r="BA91" s="896"/>
      <c r="BB91" s="896"/>
      <c r="BC91" s="896"/>
      <c r="BD91" s="896"/>
      <c r="BE91" s="896"/>
      <c r="BF91" s="896"/>
      <c r="BG91" s="896"/>
      <c r="BH91" s="896"/>
      <c r="BI91" s="896"/>
      <c r="BJ91" s="896"/>
      <c r="BK91" s="896"/>
      <c r="BL91" s="896"/>
      <c r="BM91" s="404" t="s">
        <v>91</v>
      </c>
      <c r="BN91" s="82"/>
      <c r="BO91" s="82"/>
      <c r="BP91" s="105"/>
      <c r="BR91" s="49"/>
      <c r="BS91" s="84"/>
      <c r="BT91" s="49"/>
      <c r="BU91" s="716"/>
      <c r="BV91" s="57"/>
      <c r="BW91" s="57"/>
      <c r="BX91" s="57"/>
      <c r="BY91" s="57"/>
      <c r="BZ91" s="57"/>
      <c r="CA91" s="57"/>
      <c r="CB91" s="49"/>
      <c r="CC91" s="49"/>
      <c r="CD91" s="49"/>
    </row>
    <row r="92" spans="1:82" s="72" customFormat="1" ht="12" hidden="1" customHeight="1">
      <c r="A92" s="392"/>
      <c r="B92" s="74"/>
      <c r="C92" s="74"/>
      <c r="D92" s="74"/>
      <c r="E92" s="74"/>
      <c r="F92" s="74"/>
      <c r="G92" s="74"/>
      <c r="H92" s="74"/>
      <c r="I92" s="74"/>
      <c r="J92" s="74"/>
      <c r="K92" s="74"/>
      <c r="L92" s="74"/>
      <c r="M92" s="74"/>
      <c r="N92" s="74"/>
      <c r="O92" s="74"/>
      <c r="P92" s="74"/>
      <c r="Q92" s="74"/>
      <c r="R92" s="74"/>
      <c r="S92" s="74"/>
      <c r="T92" s="74"/>
      <c r="U92" s="74"/>
      <c r="V92" s="397"/>
      <c r="W92" s="397"/>
      <c r="X92" s="397"/>
      <c r="Y92" s="397"/>
      <c r="Z92" s="398"/>
      <c r="AA92" s="398"/>
      <c r="AB92" s="398"/>
      <c r="AC92" s="398"/>
      <c r="AD92" s="74"/>
      <c r="AE92" s="398"/>
      <c r="AF92" s="398"/>
      <c r="AG92" s="398"/>
      <c r="AH92" s="398"/>
      <c r="AI92" s="399"/>
      <c r="AJ92" s="399"/>
      <c r="AK92" s="399"/>
      <c r="AL92" s="399"/>
      <c r="AM92" s="399"/>
      <c r="AN92" s="399"/>
      <c r="AO92" s="399"/>
      <c r="AP92" s="74"/>
      <c r="AQ92" s="74"/>
      <c r="AR92" s="398"/>
      <c r="AS92" s="74"/>
      <c r="AT92" s="398"/>
      <c r="AU92" s="398"/>
      <c r="AV92" s="398"/>
      <c r="AW92" s="398"/>
      <c r="AX92" s="399"/>
      <c r="AY92" s="399"/>
      <c r="AZ92" s="399"/>
      <c r="BA92" s="399"/>
      <c r="BB92" s="399"/>
      <c r="BC92" s="399"/>
      <c r="BD92" s="399"/>
      <c r="BE92" s="74"/>
      <c r="BF92" s="74"/>
      <c r="BG92" s="74"/>
      <c r="BH92" s="392"/>
      <c r="BI92" s="392"/>
      <c r="BJ92" s="392"/>
      <c r="BK92" s="392"/>
      <c r="BL92" s="392"/>
      <c r="BM92" s="392"/>
      <c r="BN92" s="392"/>
      <c r="BO92" s="392"/>
      <c r="BP92" s="395" t="s">
        <v>92</v>
      </c>
      <c r="BR92" s="75"/>
      <c r="BS92" s="84"/>
      <c r="BT92" s="75"/>
      <c r="BU92" s="716"/>
      <c r="BV92" s="74"/>
      <c r="BW92" s="74"/>
      <c r="BX92" s="74"/>
      <c r="BY92" s="74"/>
      <c r="BZ92" s="74"/>
      <c r="CA92" s="74"/>
      <c r="CB92" s="75"/>
      <c r="CC92" s="75"/>
      <c r="CD92" s="75"/>
    </row>
    <row r="93" spans="1:82" s="329" customFormat="1" ht="18" hidden="1" customHeight="1">
      <c r="A93" s="380" t="s">
        <v>519</v>
      </c>
      <c r="B93" s="332"/>
      <c r="C93" s="332"/>
      <c r="D93" s="332"/>
      <c r="E93" s="332"/>
      <c r="F93" s="332"/>
      <c r="G93" s="332"/>
      <c r="H93" s="332"/>
      <c r="I93" s="332"/>
      <c r="J93" s="332"/>
      <c r="K93" s="332"/>
      <c r="L93" s="332"/>
      <c r="M93" s="381" t="s">
        <v>542</v>
      </c>
      <c r="N93" s="382"/>
      <c r="O93" s="382"/>
      <c r="P93" s="382"/>
      <c r="Q93" s="382"/>
      <c r="R93" s="382"/>
      <c r="S93" s="382"/>
      <c r="T93" s="382"/>
      <c r="U93" s="382"/>
      <c r="V93" s="407"/>
      <c r="W93" s="383"/>
      <c r="X93" s="383"/>
      <c r="Y93" s="383"/>
      <c r="Z93" s="383"/>
      <c r="AA93" s="383"/>
      <c r="AB93" s="383"/>
      <c r="AC93" s="383"/>
      <c r="AD93" s="383"/>
      <c r="AE93" s="383"/>
      <c r="AF93" s="383"/>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332"/>
      <c r="BJ93" s="332"/>
      <c r="BK93" s="332"/>
      <c r="BL93" s="332"/>
      <c r="BM93" s="332"/>
      <c r="BN93" s="332"/>
      <c r="BO93" s="332"/>
      <c r="BP93" s="332"/>
      <c r="BR93" s="330"/>
      <c r="BS93" s="331"/>
      <c r="BT93" s="330"/>
      <c r="BU93" s="331"/>
      <c r="BV93" s="331"/>
      <c r="BW93" s="331"/>
      <c r="BX93" s="333"/>
      <c r="BY93" s="333"/>
      <c r="BZ93" s="333"/>
      <c r="CA93" s="333"/>
      <c r="CB93" s="334"/>
      <c r="CC93" s="334"/>
      <c r="CD93" s="334"/>
    </row>
    <row r="94" spans="1:82" s="47" customFormat="1" ht="37.5" hidden="1" customHeight="1">
      <c r="A94" s="736" t="s">
        <v>93</v>
      </c>
      <c r="B94" s="737"/>
      <c r="C94" s="408"/>
      <c r="D94" s="738" t="s">
        <v>94</v>
      </c>
      <c r="E94" s="738"/>
      <c r="F94" s="738"/>
      <c r="G94" s="738"/>
      <c r="H94" s="738"/>
      <c r="I94" s="738"/>
      <c r="J94" s="738"/>
      <c r="K94" s="738"/>
      <c r="L94" s="739"/>
      <c r="M94" s="409"/>
      <c r="N94" s="740"/>
      <c r="O94" s="740"/>
      <c r="P94" s="740"/>
      <c r="Q94" s="410" t="s">
        <v>95</v>
      </c>
      <c r="R94" s="410"/>
      <c r="S94" s="410"/>
      <c r="T94" s="411"/>
      <c r="U94" s="741" t="s">
        <v>543</v>
      </c>
      <c r="V94" s="741"/>
      <c r="W94" s="741"/>
      <c r="X94" s="741"/>
      <c r="Y94" s="741"/>
      <c r="Z94" s="741"/>
      <c r="AA94" s="741"/>
      <c r="AB94" s="741"/>
      <c r="AC94" s="741"/>
      <c r="AD94" s="741"/>
      <c r="AE94" s="741"/>
      <c r="AF94" s="741"/>
      <c r="AG94" s="741"/>
      <c r="AH94" s="741"/>
      <c r="AI94" s="741"/>
      <c r="AJ94" s="741"/>
      <c r="AK94" s="741"/>
      <c r="AL94" s="741"/>
      <c r="AM94" s="741"/>
      <c r="AN94" s="741"/>
      <c r="AO94" s="741"/>
      <c r="AP94" s="741"/>
      <c r="AQ94" s="741"/>
      <c r="AR94" s="741"/>
      <c r="AS94" s="741"/>
      <c r="AT94" s="741"/>
      <c r="AU94" s="741"/>
      <c r="AV94" s="741"/>
      <c r="AW94" s="741"/>
      <c r="AX94" s="741"/>
      <c r="AY94" s="741"/>
      <c r="AZ94" s="741"/>
      <c r="BA94" s="741"/>
      <c r="BB94" s="741"/>
      <c r="BC94" s="741"/>
      <c r="BD94" s="741"/>
      <c r="BE94" s="741"/>
      <c r="BF94" s="741"/>
      <c r="BG94" s="741"/>
      <c r="BH94" s="741"/>
      <c r="BI94" s="741"/>
      <c r="BJ94" s="741"/>
      <c r="BK94" s="741"/>
      <c r="BL94" s="741"/>
      <c r="BM94" s="741"/>
      <c r="BN94" s="741"/>
      <c r="BO94" s="741"/>
      <c r="BP94" s="742"/>
      <c r="BS94" s="68"/>
      <c r="BU94" s="68"/>
      <c r="BV94" s="68"/>
      <c r="BW94" s="68"/>
      <c r="BX94" s="68"/>
      <c r="BY94" s="57"/>
      <c r="BZ94" s="68"/>
      <c r="CA94" s="68"/>
    </row>
    <row r="95" spans="1:82" s="47" customFormat="1" ht="30" hidden="1" customHeight="1">
      <c r="A95" s="747" t="s">
        <v>96</v>
      </c>
      <c r="B95" s="711"/>
      <c r="C95" s="82"/>
      <c r="D95" s="711" t="s">
        <v>97</v>
      </c>
      <c r="E95" s="711"/>
      <c r="F95" s="711"/>
      <c r="G95" s="711"/>
      <c r="H95" s="711"/>
      <c r="I95" s="711"/>
      <c r="J95" s="711"/>
      <c r="K95" s="711"/>
      <c r="L95" s="711"/>
      <c r="M95" s="711"/>
      <c r="N95" s="711"/>
      <c r="O95" s="711"/>
      <c r="P95" s="711"/>
      <c r="Q95" s="711"/>
      <c r="R95" s="711"/>
      <c r="S95" s="711"/>
      <c r="T95" s="711"/>
      <c r="U95" s="711"/>
      <c r="V95" s="711"/>
      <c r="W95" s="711"/>
      <c r="X95" s="711"/>
      <c r="Y95" s="711"/>
      <c r="Z95" s="711"/>
      <c r="AA95" s="711"/>
      <c r="AB95" s="711"/>
      <c r="AC95" s="711"/>
      <c r="AD95" s="83"/>
      <c r="AE95" s="734" t="s">
        <v>280</v>
      </c>
      <c r="AF95" s="715"/>
      <c r="AG95" s="708" t="s">
        <v>98</v>
      </c>
      <c r="AH95" s="709"/>
      <c r="AI95" s="770">
        <v>12</v>
      </c>
      <c r="AJ95" s="738"/>
      <c r="AK95" s="86"/>
      <c r="AL95" s="882" t="s">
        <v>534</v>
      </c>
      <c r="AM95" s="882"/>
      <c r="AN95" s="882"/>
      <c r="AO95" s="882"/>
      <c r="AP95" s="882"/>
      <c r="AQ95" s="882"/>
      <c r="AR95" s="882"/>
      <c r="AS95" s="882"/>
      <c r="AT95" s="882"/>
      <c r="AU95" s="882"/>
      <c r="AV95" s="882"/>
      <c r="AW95" s="882"/>
      <c r="AX95" s="882"/>
      <c r="AY95" s="882"/>
      <c r="AZ95" s="882"/>
      <c r="BA95" s="882"/>
      <c r="BB95" s="882"/>
      <c r="BC95" s="882"/>
      <c r="BD95" s="882"/>
      <c r="BE95" s="882"/>
      <c r="BF95" s="882"/>
      <c r="BG95" s="882"/>
      <c r="BH95" s="882"/>
      <c r="BI95" s="882"/>
      <c r="BJ95" s="882"/>
      <c r="BK95" s="882"/>
      <c r="BL95" s="883"/>
      <c r="BM95" s="897" t="s">
        <v>280</v>
      </c>
      <c r="BN95" s="898"/>
      <c r="BO95" s="720" t="s">
        <v>98</v>
      </c>
      <c r="BP95" s="721"/>
      <c r="BR95" s="66"/>
      <c r="BS95" s="84"/>
      <c r="BT95" s="66"/>
      <c r="BU95" s="84"/>
      <c r="BV95" s="67"/>
      <c r="BW95" s="67"/>
      <c r="BX95" s="68"/>
      <c r="BY95" s="57"/>
      <c r="BZ95" s="67"/>
      <c r="CA95" s="85"/>
      <c r="CB95" s="49"/>
      <c r="CC95" s="49"/>
      <c r="CD95" s="49"/>
    </row>
    <row r="96" spans="1:82" s="47" customFormat="1" ht="30" hidden="1" customHeight="1">
      <c r="A96" s="756" t="s">
        <v>99</v>
      </c>
      <c r="B96" s="757"/>
      <c r="C96" s="86"/>
      <c r="D96" s="758" t="s">
        <v>100</v>
      </c>
      <c r="E96" s="758"/>
      <c r="F96" s="758"/>
      <c r="G96" s="758"/>
      <c r="H96" s="758"/>
      <c r="I96" s="758"/>
      <c r="J96" s="758"/>
      <c r="K96" s="758"/>
      <c r="L96" s="758"/>
      <c r="M96" s="758"/>
      <c r="N96" s="758"/>
      <c r="O96" s="758"/>
      <c r="P96" s="758"/>
      <c r="Q96" s="758"/>
      <c r="R96" s="758"/>
      <c r="S96" s="758"/>
      <c r="T96" s="758"/>
      <c r="U96" s="758"/>
      <c r="V96" s="758"/>
      <c r="W96" s="758"/>
      <c r="X96" s="758"/>
      <c r="Y96" s="758"/>
      <c r="Z96" s="758"/>
      <c r="AA96" s="758"/>
      <c r="AB96" s="758"/>
      <c r="AC96" s="758"/>
      <c r="AD96" s="326"/>
      <c r="AE96" s="867" t="s">
        <v>280</v>
      </c>
      <c r="AF96" s="868"/>
      <c r="AG96" s="748" t="s">
        <v>98</v>
      </c>
      <c r="AH96" s="749"/>
      <c r="AI96" s="869"/>
      <c r="AJ96" s="773"/>
      <c r="AK96" s="97"/>
      <c r="AL96" s="870" t="s">
        <v>535</v>
      </c>
      <c r="AM96" s="870"/>
      <c r="AN96" s="870"/>
      <c r="AO96" s="870"/>
      <c r="AP96" s="870"/>
      <c r="AQ96" s="870"/>
      <c r="AR96" s="870"/>
      <c r="AS96" s="870"/>
      <c r="AT96" s="870"/>
      <c r="AU96" s="870"/>
      <c r="AV96" s="870"/>
      <c r="AW96" s="870"/>
      <c r="AX96" s="870"/>
      <c r="AY96" s="870"/>
      <c r="AZ96" s="870"/>
      <c r="BA96" s="870"/>
      <c r="BB96" s="870"/>
      <c r="BC96" s="870"/>
      <c r="BD96" s="870"/>
      <c r="BE96" s="870"/>
      <c r="BF96" s="870"/>
      <c r="BG96" s="870"/>
      <c r="BH96" s="870"/>
      <c r="BI96" s="870"/>
      <c r="BJ96" s="870"/>
      <c r="BK96" s="870"/>
      <c r="BL96" s="871"/>
      <c r="BM96" s="743" t="s">
        <v>280</v>
      </c>
      <c r="BN96" s="744"/>
      <c r="BO96" s="745" t="s">
        <v>98</v>
      </c>
      <c r="BP96" s="746"/>
      <c r="BR96" s="66"/>
      <c r="BS96" s="67"/>
      <c r="BT96" s="66"/>
      <c r="BU96" s="67"/>
      <c r="BV96" s="67"/>
      <c r="BW96" s="67"/>
      <c r="BX96" s="68"/>
      <c r="BY96" s="57"/>
      <c r="BZ96" s="57"/>
      <c r="CA96" s="57"/>
      <c r="CB96" s="49"/>
      <c r="CC96" s="49"/>
      <c r="CD96" s="49"/>
    </row>
    <row r="97" spans="1:82" s="47" customFormat="1" ht="30" hidden="1" customHeight="1">
      <c r="A97" s="87"/>
      <c r="B97" s="88"/>
      <c r="C97" s="89"/>
      <c r="D97" s="881" t="s">
        <v>101</v>
      </c>
      <c r="E97" s="881"/>
      <c r="F97" s="881"/>
      <c r="G97" s="881"/>
      <c r="H97" s="881"/>
      <c r="I97" s="881"/>
      <c r="J97" s="881"/>
      <c r="K97" s="881"/>
      <c r="L97" s="881"/>
      <c r="M97" s="881"/>
      <c r="N97" s="881"/>
      <c r="O97" s="881"/>
      <c r="P97" s="881"/>
      <c r="Q97" s="881"/>
      <c r="R97" s="881"/>
      <c r="S97" s="881"/>
      <c r="T97" s="881"/>
      <c r="U97" s="881"/>
      <c r="V97" s="881"/>
      <c r="W97" s="881"/>
      <c r="X97" s="881"/>
      <c r="Y97" s="881"/>
      <c r="Z97" s="881"/>
      <c r="AA97" s="881"/>
      <c r="AB97" s="881"/>
      <c r="AC97" s="881"/>
      <c r="AD97" s="327"/>
      <c r="AE97" s="752" t="s">
        <v>280</v>
      </c>
      <c r="AF97" s="753"/>
      <c r="AG97" s="723" t="s">
        <v>98</v>
      </c>
      <c r="AH97" s="724"/>
      <c r="AI97" s="710">
        <v>13</v>
      </c>
      <c r="AJ97" s="711"/>
      <c r="AK97" s="412"/>
      <c r="AL97" s="733" t="s">
        <v>102</v>
      </c>
      <c r="AM97" s="733"/>
      <c r="AN97" s="733"/>
      <c r="AO97" s="733"/>
      <c r="AP97" s="733"/>
      <c r="AQ97" s="733"/>
      <c r="AR97" s="733"/>
      <c r="AS97" s="733"/>
      <c r="AT97" s="733"/>
      <c r="AU97" s="733"/>
      <c r="AV97" s="733"/>
      <c r="AW97" s="733"/>
      <c r="AX97" s="733"/>
      <c r="AY97" s="733"/>
      <c r="AZ97" s="733"/>
      <c r="BA97" s="733"/>
      <c r="BB97" s="733"/>
      <c r="BC97" s="733"/>
      <c r="BD97" s="733"/>
      <c r="BE97" s="733"/>
      <c r="BF97" s="733"/>
      <c r="BG97" s="733"/>
      <c r="BH97" s="733"/>
      <c r="BI97" s="733"/>
      <c r="BJ97" s="733"/>
      <c r="BK97" s="733"/>
      <c r="BL97" s="83"/>
      <c r="BM97" s="734" t="s">
        <v>280</v>
      </c>
      <c r="BN97" s="715"/>
      <c r="BO97" s="708" t="s">
        <v>98</v>
      </c>
      <c r="BP97" s="709"/>
      <c r="BR97" s="49"/>
      <c r="BS97" s="57"/>
      <c r="BT97" s="49"/>
      <c r="BU97" s="57"/>
      <c r="BV97" s="57"/>
      <c r="BW97" s="57"/>
      <c r="BX97" s="68"/>
      <c r="BY97" s="57"/>
      <c r="BZ97" s="57"/>
      <c r="CA97" s="90"/>
      <c r="CB97" s="91"/>
      <c r="CC97" s="91"/>
      <c r="CD97" s="91"/>
    </row>
    <row r="98" spans="1:82" s="47" customFormat="1" ht="30" hidden="1" customHeight="1">
      <c r="A98" s="880">
        <v>10</v>
      </c>
      <c r="B98" s="738"/>
      <c r="C98" s="92"/>
      <c r="D98" s="1084" t="s">
        <v>103</v>
      </c>
      <c r="E98" s="1084"/>
      <c r="F98" s="1084"/>
      <c r="G98" s="1084"/>
      <c r="H98" s="1084"/>
      <c r="I98" s="1084"/>
      <c r="J98" s="1084"/>
      <c r="K98" s="1084"/>
      <c r="L98" s="1084"/>
      <c r="M98" s="1084"/>
      <c r="N98" s="1084"/>
      <c r="O98" s="1084"/>
      <c r="P98" s="1084"/>
      <c r="Q98" s="1084"/>
      <c r="R98" s="1084"/>
      <c r="S98" s="1084"/>
      <c r="T98" s="1084"/>
      <c r="U98" s="1084"/>
      <c r="V98" s="1084"/>
      <c r="W98" s="1084"/>
      <c r="X98" s="1084"/>
      <c r="Y98" s="1084"/>
      <c r="Z98" s="1084"/>
      <c r="AA98" s="1084"/>
      <c r="AB98" s="1084"/>
      <c r="AC98" s="1084"/>
      <c r="AD98" s="1085"/>
      <c r="AE98" s="867" t="s">
        <v>280</v>
      </c>
      <c r="AF98" s="868"/>
      <c r="AG98" s="748" t="s">
        <v>98</v>
      </c>
      <c r="AH98" s="749"/>
      <c r="AI98" s="750">
        <v>14</v>
      </c>
      <c r="AJ98" s="751"/>
      <c r="AK98" s="413"/>
      <c r="AL98" s="873" t="s">
        <v>104</v>
      </c>
      <c r="AM98" s="873"/>
      <c r="AN98" s="873"/>
      <c r="AO98" s="873"/>
      <c r="AP98" s="873"/>
      <c r="AQ98" s="873"/>
      <c r="AR98" s="873"/>
      <c r="AS98" s="873"/>
      <c r="AT98" s="873"/>
      <c r="AU98" s="873"/>
      <c r="AV98" s="873"/>
      <c r="AW98" s="873"/>
      <c r="AX98" s="873"/>
      <c r="AY98" s="873"/>
      <c r="AZ98" s="873"/>
      <c r="BA98" s="873"/>
      <c r="BB98" s="873"/>
      <c r="BC98" s="873"/>
      <c r="BD98" s="873"/>
      <c r="BE98" s="873"/>
      <c r="BF98" s="873"/>
      <c r="BG98" s="873"/>
      <c r="BH98" s="873"/>
      <c r="BI98" s="873"/>
      <c r="BJ98" s="873"/>
      <c r="BK98" s="873"/>
      <c r="BL98" s="414"/>
      <c r="BM98" s="752" t="s">
        <v>280</v>
      </c>
      <c r="BN98" s="753"/>
      <c r="BO98" s="723" t="s">
        <v>98</v>
      </c>
      <c r="BP98" s="724"/>
      <c r="BR98" s="66"/>
      <c r="BS98" s="67"/>
      <c r="BT98" s="66"/>
      <c r="BU98" s="67"/>
      <c r="BV98" s="67"/>
      <c r="BW98" s="67"/>
      <c r="BX98" s="68"/>
      <c r="BY98" s="57"/>
      <c r="BZ98" s="93"/>
      <c r="CA98" s="94"/>
      <c r="CB98" s="95"/>
      <c r="CC98" s="95"/>
      <c r="CD98" s="95"/>
    </row>
    <row r="99" spans="1:82" s="47" customFormat="1" ht="30" hidden="1" customHeight="1">
      <c r="A99" s="772"/>
      <c r="B99" s="773"/>
      <c r="C99" s="96"/>
      <c r="D99" s="881" t="s">
        <v>105</v>
      </c>
      <c r="E99" s="881"/>
      <c r="F99" s="881"/>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327"/>
      <c r="AE99" s="752" t="s">
        <v>280</v>
      </c>
      <c r="AF99" s="753"/>
      <c r="AG99" s="723" t="s">
        <v>98</v>
      </c>
      <c r="AH99" s="724"/>
      <c r="AI99" s="754">
        <v>15</v>
      </c>
      <c r="AJ99" s="755"/>
      <c r="AK99" s="408"/>
      <c r="AL99" s="733" t="s">
        <v>106</v>
      </c>
      <c r="AM99" s="733"/>
      <c r="AN99" s="733"/>
      <c r="AO99" s="733"/>
      <c r="AP99" s="733"/>
      <c r="AQ99" s="733"/>
      <c r="AR99" s="733"/>
      <c r="AS99" s="733"/>
      <c r="AT99" s="733"/>
      <c r="AU99" s="733"/>
      <c r="AV99" s="733"/>
      <c r="AW99" s="733"/>
      <c r="AX99" s="733"/>
      <c r="AY99" s="733"/>
      <c r="AZ99" s="733"/>
      <c r="BA99" s="733"/>
      <c r="BB99" s="733"/>
      <c r="BC99" s="733"/>
      <c r="BD99" s="733"/>
      <c r="BE99" s="733"/>
      <c r="BF99" s="733"/>
      <c r="BG99" s="733"/>
      <c r="BH99" s="733"/>
      <c r="BI99" s="733"/>
      <c r="BJ99" s="733"/>
      <c r="BK99" s="733"/>
      <c r="BL99" s="415"/>
      <c r="BM99" s="734" t="s">
        <v>280</v>
      </c>
      <c r="BN99" s="715"/>
      <c r="BO99" s="720" t="s">
        <v>98</v>
      </c>
      <c r="BP99" s="721"/>
      <c r="BR99" s="49"/>
      <c r="BS99" s="57"/>
      <c r="BT99" s="49"/>
      <c r="BU99" s="57"/>
      <c r="BV99" s="57"/>
      <c r="BW99" s="57"/>
      <c r="BX99" s="68"/>
      <c r="BY99" s="57"/>
      <c r="BZ99" s="57"/>
      <c r="CA99" s="90"/>
      <c r="CB99" s="91"/>
      <c r="CC99" s="91"/>
      <c r="CD99" s="91"/>
    </row>
    <row r="100" spans="1:82" s="47" customFormat="1" ht="43.5" hidden="1" customHeight="1">
      <c r="A100" s="770">
        <v>11</v>
      </c>
      <c r="B100" s="738"/>
      <c r="C100" s="86"/>
      <c r="D100" s="874" t="s">
        <v>107</v>
      </c>
      <c r="E100" s="874"/>
      <c r="F100" s="874"/>
      <c r="G100" s="874"/>
      <c r="H100" s="874"/>
      <c r="I100" s="874"/>
      <c r="J100" s="874"/>
      <c r="K100" s="874"/>
      <c r="L100" s="874"/>
      <c r="M100" s="874"/>
      <c r="N100" s="874"/>
      <c r="O100" s="874"/>
      <c r="P100" s="874"/>
      <c r="Q100" s="874"/>
      <c r="R100" s="874"/>
      <c r="S100" s="874"/>
      <c r="T100" s="874"/>
      <c r="U100" s="874"/>
      <c r="V100" s="874"/>
      <c r="W100" s="874"/>
      <c r="X100" s="874"/>
      <c r="Y100" s="874"/>
      <c r="Z100" s="874"/>
      <c r="AA100" s="874"/>
      <c r="AB100" s="874"/>
      <c r="AC100" s="874"/>
      <c r="AD100" s="875"/>
      <c r="AE100" s="897" t="s">
        <v>280</v>
      </c>
      <c r="AF100" s="898"/>
      <c r="AG100" s="720" t="s">
        <v>98</v>
      </c>
      <c r="AH100" s="720"/>
      <c r="AI100" s="876" t="s">
        <v>536</v>
      </c>
      <c r="AJ100" s="877"/>
      <c r="AK100" s="877"/>
      <c r="AL100" s="877"/>
      <c r="AM100" s="877"/>
      <c r="AN100" s="877"/>
      <c r="AO100" s="877"/>
      <c r="AP100" s="877"/>
      <c r="AQ100" s="877"/>
      <c r="AR100" s="877"/>
      <c r="AS100" s="877"/>
      <c r="AT100" s="877"/>
      <c r="AU100" s="877"/>
      <c r="AV100" s="877"/>
      <c r="AW100" s="877"/>
      <c r="AX100" s="877"/>
      <c r="AY100" s="877"/>
      <c r="AZ100" s="877"/>
      <c r="BA100" s="877"/>
      <c r="BB100" s="877"/>
      <c r="BC100" s="877"/>
      <c r="BD100" s="877"/>
      <c r="BE100" s="877"/>
      <c r="BF100" s="877"/>
      <c r="BG100" s="877"/>
      <c r="BH100" s="877"/>
      <c r="BI100" s="877"/>
      <c r="BJ100" s="877"/>
      <c r="BK100" s="877"/>
      <c r="BL100" s="877"/>
      <c r="BM100" s="877"/>
      <c r="BN100" s="877"/>
      <c r="BO100" s="877"/>
      <c r="BP100" s="877"/>
      <c r="BR100" s="66"/>
      <c r="BS100" s="67"/>
      <c r="BT100" s="66"/>
      <c r="BU100" s="67"/>
      <c r="BV100" s="67"/>
      <c r="BW100" s="67"/>
      <c r="BX100" s="93"/>
      <c r="BY100" s="93"/>
      <c r="BZ100" s="93"/>
      <c r="CA100" s="94"/>
      <c r="CB100" s="95"/>
      <c r="CC100" s="95"/>
      <c r="CD100" s="95"/>
    </row>
    <row r="101" spans="1:82" s="47" customFormat="1" ht="30" hidden="1" customHeight="1">
      <c r="A101" s="872"/>
      <c r="B101" s="873"/>
      <c r="C101" s="97"/>
      <c r="D101" s="735" t="s">
        <v>105</v>
      </c>
      <c r="E101" s="735"/>
      <c r="F101" s="735"/>
      <c r="G101" s="735"/>
      <c r="H101" s="735"/>
      <c r="I101" s="735"/>
      <c r="J101" s="735"/>
      <c r="K101" s="735"/>
      <c r="L101" s="735"/>
      <c r="M101" s="735"/>
      <c r="N101" s="735"/>
      <c r="O101" s="735"/>
      <c r="P101" s="735"/>
      <c r="Q101" s="735"/>
      <c r="R101" s="735"/>
      <c r="S101" s="735"/>
      <c r="T101" s="735"/>
      <c r="U101" s="735"/>
      <c r="V101" s="735"/>
      <c r="W101" s="735"/>
      <c r="X101" s="735"/>
      <c r="Y101" s="735"/>
      <c r="Z101" s="735"/>
      <c r="AA101" s="735"/>
      <c r="AB101" s="735"/>
      <c r="AC101" s="735"/>
      <c r="AD101" s="328"/>
      <c r="AE101" s="743" t="s">
        <v>280</v>
      </c>
      <c r="AF101" s="744"/>
      <c r="AG101" s="745" t="s">
        <v>98</v>
      </c>
      <c r="AH101" s="746"/>
      <c r="AI101" s="878"/>
      <c r="AJ101" s="879"/>
      <c r="AK101" s="879"/>
      <c r="AL101" s="879"/>
      <c r="AM101" s="879"/>
      <c r="AN101" s="879"/>
      <c r="AO101" s="879"/>
      <c r="AP101" s="879"/>
      <c r="AQ101" s="879"/>
      <c r="AR101" s="879"/>
      <c r="AS101" s="879"/>
      <c r="AT101" s="879"/>
      <c r="AU101" s="879"/>
      <c r="AV101" s="879"/>
      <c r="AW101" s="879"/>
      <c r="AX101" s="879"/>
      <c r="AY101" s="879"/>
      <c r="AZ101" s="879"/>
      <c r="BA101" s="879"/>
      <c r="BB101" s="879"/>
      <c r="BC101" s="879"/>
      <c r="BD101" s="879"/>
      <c r="BE101" s="879"/>
      <c r="BF101" s="879"/>
      <c r="BG101" s="879"/>
      <c r="BH101" s="879"/>
      <c r="BI101" s="879"/>
      <c r="BJ101" s="879"/>
      <c r="BK101" s="879"/>
      <c r="BL101" s="879"/>
      <c r="BM101" s="879"/>
      <c r="BN101" s="879"/>
      <c r="BO101" s="879"/>
      <c r="BP101" s="879"/>
      <c r="BR101" s="49"/>
      <c r="BS101" s="57"/>
      <c r="BT101" s="49"/>
      <c r="BU101" s="57"/>
      <c r="BV101" s="57"/>
      <c r="BW101" s="57"/>
      <c r="BX101" s="57"/>
      <c r="BY101" s="57"/>
      <c r="BZ101" s="57"/>
      <c r="CA101" s="90"/>
      <c r="CB101" s="91"/>
      <c r="CC101" s="91"/>
      <c r="CD101" s="91"/>
    </row>
    <row r="102" spans="1:82" s="72" customFormat="1" ht="12" hidden="1" customHeight="1">
      <c r="A102" s="392"/>
      <c r="B102" s="392"/>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c r="AD102" s="392"/>
      <c r="AE102" s="392"/>
      <c r="AF102" s="392"/>
      <c r="AG102" s="392"/>
      <c r="AH102" s="416"/>
      <c r="AI102" s="416"/>
      <c r="AJ102" s="416"/>
      <c r="AK102" s="416"/>
      <c r="AL102" s="416"/>
      <c r="AM102" s="416"/>
      <c r="AN102" s="416"/>
      <c r="AO102" s="392"/>
      <c r="AP102" s="392"/>
      <c r="AQ102" s="392"/>
      <c r="AR102" s="392"/>
      <c r="AS102" s="392"/>
      <c r="AT102" s="392"/>
      <c r="AU102" s="392"/>
      <c r="AV102" s="392"/>
      <c r="AW102" s="392"/>
      <c r="AX102" s="392"/>
      <c r="AY102" s="392"/>
      <c r="AZ102" s="392"/>
      <c r="BA102" s="392"/>
      <c r="BB102" s="392"/>
      <c r="BC102" s="392"/>
      <c r="BD102" s="392"/>
      <c r="BE102" s="392"/>
      <c r="BF102" s="392"/>
      <c r="BG102" s="392"/>
      <c r="BH102" s="392"/>
      <c r="BI102" s="392"/>
      <c r="BJ102" s="392"/>
      <c r="BK102" s="392"/>
      <c r="BL102" s="74"/>
      <c r="BM102" s="74"/>
      <c r="BN102" s="392"/>
      <c r="BO102" s="392"/>
      <c r="BP102" s="392"/>
      <c r="BR102" s="98"/>
      <c r="BS102" s="99"/>
      <c r="BT102" s="98"/>
      <c r="BU102" s="99"/>
      <c r="BV102" s="99"/>
      <c r="BW102" s="99"/>
      <c r="BX102" s="57"/>
      <c r="BY102" s="57"/>
      <c r="BZ102" s="57"/>
      <c r="CA102" s="74"/>
      <c r="CB102" s="75"/>
      <c r="CC102" s="75"/>
      <c r="CD102" s="75"/>
    </row>
    <row r="103" spans="1:82" s="47" customFormat="1" ht="6" hidden="1"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R103" s="49"/>
      <c r="BS103" s="57"/>
      <c r="BT103" s="49"/>
      <c r="BU103" s="57"/>
      <c r="BV103" s="57"/>
      <c r="BW103" s="57"/>
      <c r="BX103" s="57"/>
      <c r="BY103" s="57"/>
      <c r="BZ103" s="57"/>
      <c r="CA103" s="57"/>
      <c r="CB103" s="49"/>
      <c r="CC103" s="49"/>
      <c r="CD103" s="49"/>
    </row>
    <row r="104" spans="1:82" s="60" customFormat="1" ht="20.25" hidden="1" customHeight="1">
      <c r="A104" s="710" t="s">
        <v>537</v>
      </c>
      <c r="B104" s="711"/>
      <c r="C104" s="711"/>
      <c r="D104" s="711"/>
      <c r="E104" s="711"/>
      <c r="F104" s="711"/>
      <c r="G104" s="711"/>
      <c r="H104" s="711"/>
      <c r="I104" s="711"/>
      <c r="J104" s="711"/>
      <c r="K104" s="711"/>
      <c r="L104" s="711"/>
      <c r="M104" s="711"/>
      <c r="N104" s="711"/>
      <c r="O104" s="711"/>
      <c r="P104" s="711"/>
      <c r="Q104" s="711"/>
      <c r="R104" s="711"/>
      <c r="S104" s="711"/>
      <c r="T104" s="711"/>
      <c r="U104" s="711"/>
      <c r="V104" s="711"/>
      <c r="W104" s="711"/>
      <c r="X104" s="711"/>
      <c r="Y104" s="711"/>
      <c r="Z104" s="711"/>
      <c r="AA104" s="711"/>
      <c r="AB104" s="711"/>
      <c r="AC104" s="711"/>
      <c r="AD104" s="711"/>
      <c r="AE104" s="711"/>
      <c r="AF104" s="711"/>
      <c r="AG104" s="711"/>
      <c r="AH104" s="711"/>
      <c r="AI104" s="711"/>
      <c r="AJ104" s="711"/>
      <c r="AK104" s="711"/>
      <c r="AL104" s="711"/>
      <c r="AM104" s="711"/>
      <c r="AN104" s="711"/>
      <c r="AO104" s="711"/>
      <c r="AP104" s="711"/>
      <c r="AQ104" s="711"/>
      <c r="AR104" s="711"/>
      <c r="AS104" s="711"/>
      <c r="AT104" s="711"/>
      <c r="AU104" s="711"/>
      <c r="AV104" s="711"/>
      <c r="AW104" s="717" t="s">
        <v>285</v>
      </c>
      <c r="AX104" s="717"/>
      <c r="AY104" s="717"/>
      <c r="AZ104" s="717"/>
      <c r="BA104" s="717"/>
      <c r="BB104" s="717"/>
      <c r="BC104" s="717"/>
      <c r="BD104" s="717"/>
      <c r="BE104" s="717"/>
      <c r="BF104" s="717"/>
      <c r="BG104" s="717"/>
      <c r="BH104" s="717"/>
      <c r="BI104" s="717"/>
      <c r="BJ104" s="717"/>
      <c r="BK104" s="717"/>
      <c r="BL104" s="717"/>
      <c r="BM104" s="717"/>
      <c r="BN104" s="717"/>
      <c r="BO104" s="717"/>
      <c r="BP104" s="718"/>
      <c r="BR104" s="100"/>
      <c r="BS104" s="716"/>
      <c r="BT104" s="100"/>
      <c r="BU104" s="716"/>
      <c r="BV104" s="101"/>
      <c r="BW104" s="101"/>
      <c r="BX104" s="57"/>
      <c r="BY104" s="101"/>
      <c r="BZ104" s="101"/>
      <c r="CA104" s="101"/>
      <c r="CB104" s="100"/>
      <c r="CC104" s="100"/>
      <c r="CD104" s="100"/>
    </row>
    <row r="105" spans="1:82" s="60" customFormat="1" ht="15.75" hidden="1" customHeight="1">
      <c r="A105" s="719" t="s">
        <v>108</v>
      </c>
      <c r="B105" s="720"/>
      <c r="C105" s="720"/>
      <c r="D105" s="720"/>
      <c r="E105" s="720"/>
      <c r="F105" s="720"/>
      <c r="G105" s="720"/>
      <c r="H105" s="720"/>
      <c r="I105" s="720"/>
      <c r="J105" s="720"/>
      <c r="K105" s="720"/>
      <c r="L105" s="720"/>
      <c r="M105" s="720"/>
      <c r="N105" s="720"/>
      <c r="O105" s="720"/>
      <c r="P105" s="720"/>
      <c r="Q105" s="720"/>
      <c r="R105" s="720"/>
      <c r="S105" s="720"/>
      <c r="T105" s="720"/>
      <c r="U105" s="720"/>
      <c r="V105" s="720"/>
      <c r="W105" s="720"/>
      <c r="X105" s="720"/>
      <c r="Y105" s="720"/>
      <c r="Z105" s="720"/>
      <c r="AA105" s="720"/>
      <c r="AB105" s="720"/>
      <c r="AC105" s="721"/>
      <c r="AD105" s="725" t="s">
        <v>292</v>
      </c>
      <c r="AE105" s="726"/>
      <c r="AF105" s="726"/>
      <c r="AG105" s="726"/>
      <c r="AH105" s="726"/>
      <c r="AI105" s="726"/>
      <c r="AJ105" s="726"/>
      <c r="AK105" s="726"/>
      <c r="AL105" s="726"/>
      <c r="AM105" s="726"/>
      <c r="AN105" s="726"/>
      <c r="AO105" s="726"/>
      <c r="AP105" s="726"/>
      <c r="AQ105" s="726"/>
      <c r="AR105" s="726"/>
      <c r="AS105" s="726"/>
      <c r="AT105" s="726"/>
      <c r="AU105" s="726"/>
      <c r="AV105" s="726"/>
      <c r="AW105" s="726"/>
      <c r="AX105" s="726"/>
      <c r="AY105" s="726"/>
      <c r="AZ105" s="726"/>
      <c r="BA105" s="727"/>
      <c r="BB105" s="728" t="s">
        <v>293</v>
      </c>
      <c r="BC105" s="720"/>
      <c r="BD105" s="720"/>
      <c r="BE105" s="720"/>
      <c r="BF105" s="720"/>
      <c r="BG105" s="720"/>
      <c r="BH105" s="720"/>
      <c r="BI105" s="720"/>
      <c r="BJ105" s="720"/>
      <c r="BK105" s="720"/>
      <c r="BL105" s="720"/>
      <c r="BM105" s="720"/>
      <c r="BN105" s="720"/>
      <c r="BO105" s="720"/>
      <c r="BP105" s="721"/>
      <c r="BR105" s="100"/>
      <c r="BS105" s="716"/>
      <c r="BT105" s="100"/>
      <c r="BU105" s="716"/>
      <c r="BV105" s="101"/>
      <c r="BW105" s="101"/>
      <c r="BX105" s="57"/>
      <c r="BY105" s="101"/>
      <c r="BZ105" s="101"/>
      <c r="CA105" s="101"/>
      <c r="CB105" s="100"/>
      <c r="CC105" s="100"/>
      <c r="CD105" s="100"/>
    </row>
    <row r="106" spans="1:82" s="60" customFormat="1" ht="15.75" hidden="1" customHeight="1">
      <c r="A106" s="722"/>
      <c r="B106" s="723"/>
      <c r="C106" s="723"/>
      <c r="D106" s="723"/>
      <c r="E106" s="723"/>
      <c r="F106" s="723"/>
      <c r="G106" s="723"/>
      <c r="H106" s="723"/>
      <c r="I106" s="723"/>
      <c r="J106" s="723"/>
      <c r="K106" s="723"/>
      <c r="L106" s="723"/>
      <c r="M106" s="723"/>
      <c r="N106" s="723"/>
      <c r="O106" s="723"/>
      <c r="P106" s="723"/>
      <c r="Q106" s="723"/>
      <c r="R106" s="723"/>
      <c r="S106" s="723"/>
      <c r="T106" s="723"/>
      <c r="U106" s="723"/>
      <c r="V106" s="723"/>
      <c r="W106" s="723"/>
      <c r="X106" s="723"/>
      <c r="Y106" s="723"/>
      <c r="Z106" s="723"/>
      <c r="AA106" s="723"/>
      <c r="AB106" s="723"/>
      <c r="AC106" s="724"/>
      <c r="AD106" s="729" t="s">
        <v>109</v>
      </c>
      <c r="AE106" s="730"/>
      <c r="AF106" s="730"/>
      <c r="AG106" s="730"/>
      <c r="AH106" s="730"/>
      <c r="AI106" s="730"/>
      <c r="AJ106" s="730"/>
      <c r="AK106" s="730"/>
      <c r="AL106" s="730"/>
      <c r="AM106" s="730"/>
      <c r="AN106" s="730"/>
      <c r="AO106" s="730"/>
      <c r="AP106" s="731" t="s">
        <v>110</v>
      </c>
      <c r="AQ106" s="730"/>
      <c r="AR106" s="730"/>
      <c r="AS106" s="730"/>
      <c r="AT106" s="730"/>
      <c r="AU106" s="730"/>
      <c r="AV106" s="730"/>
      <c r="AW106" s="730"/>
      <c r="AX106" s="730"/>
      <c r="AY106" s="730"/>
      <c r="AZ106" s="730"/>
      <c r="BA106" s="732"/>
      <c r="BB106" s="722"/>
      <c r="BC106" s="723"/>
      <c r="BD106" s="723"/>
      <c r="BE106" s="723"/>
      <c r="BF106" s="723"/>
      <c r="BG106" s="723"/>
      <c r="BH106" s="723"/>
      <c r="BI106" s="723"/>
      <c r="BJ106" s="723"/>
      <c r="BK106" s="723"/>
      <c r="BL106" s="723"/>
      <c r="BM106" s="723"/>
      <c r="BN106" s="723"/>
      <c r="BO106" s="723"/>
      <c r="BP106" s="724"/>
      <c r="BR106" s="100"/>
      <c r="BS106" s="716"/>
      <c r="BT106" s="100"/>
      <c r="BU106" s="716"/>
      <c r="BV106" s="101"/>
      <c r="BW106" s="101"/>
      <c r="BX106" s="57"/>
      <c r="BY106" s="101"/>
      <c r="BZ106" s="101"/>
      <c r="CA106" s="101"/>
      <c r="CB106" s="100"/>
      <c r="CC106" s="100"/>
      <c r="CD106" s="100"/>
    </row>
    <row r="107" spans="1:82" s="60" customFormat="1" ht="21" hidden="1" customHeight="1">
      <c r="A107" s="707">
        <v>2100</v>
      </c>
      <c r="B107" s="708"/>
      <c r="C107" s="708"/>
      <c r="D107" s="708"/>
      <c r="E107" s="708"/>
      <c r="F107" s="709"/>
      <c r="G107" s="102" t="s">
        <v>111</v>
      </c>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417"/>
      <c r="AD107" s="102"/>
      <c r="AE107" s="713"/>
      <c r="AF107" s="713"/>
      <c r="AG107" s="713"/>
      <c r="AH107" s="713"/>
      <c r="AI107" s="713"/>
      <c r="AJ107" s="713"/>
      <c r="AK107" s="713"/>
      <c r="AL107" s="102" t="s">
        <v>112</v>
      </c>
      <c r="AM107" s="104"/>
      <c r="AN107" s="104"/>
      <c r="AO107" s="102"/>
      <c r="AP107" s="418"/>
      <c r="AQ107" s="714"/>
      <c r="AR107" s="714"/>
      <c r="AS107" s="714"/>
      <c r="AT107" s="714"/>
      <c r="AU107" s="714"/>
      <c r="AV107" s="714"/>
      <c r="AW107" s="714"/>
      <c r="AX107" s="102" t="s">
        <v>113</v>
      </c>
      <c r="AY107" s="102"/>
      <c r="AZ107" s="102"/>
      <c r="BA107" s="419"/>
      <c r="BB107" s="102"/>
      <c r="BC107" s="715" t="s">
        <v>280</v>
      </c>
      <c r="BD107" s="715"/>
      <c r="BE107" s="708" t="s">
        <v>98</v>
      </c>
      <c r="BF107" s="708"/>
      <c r="BG107" s="102"/>
      <c r="BH107" s="102"/>
      <c r="BI107" s="103"/>
      <c r="BJ107" s="103"/>
      <c r="BK107" s="102"/>
      <c r="BL107" s="102"/>
      <c r="BM107" s="104"/>
      <c r="BN107" s="102"/>
      <c r="BO107" s="102"/>
      <c r="BP107" s="105"/>
      <c r="BR107" s="49"/>
      <c r="BS107" s="716"/>
      <c r="BT107" s="49"/>
      <c r="BU107" s="716"/>
      <c r="BV107" s="57"/>
      <c r="BW107" s="57"/>
      <c r="BX107" s="57"/>
      <c r="BY107" s="57"/>
      <c r="BZ107" s="57"/>
      <c r="CA107" s="57"/>
      <c r="CB107" s="49"/>
      <c r="CC107" s="49"/>
      <c r="CD107" s="49"/>
    </row>
    <row r="108" spans="1:82" s="60" customFormat="1" ht="21" hidden="1" customHeight="1">
      <c r="A108" s="707">
        <v>2200</v>
      </c>
      <c r="B108" s="708"/>
      <c r="C108" s="708"/>
      <c r="D108" s="708"/>
      <c r="E108" s="708"/>
      <c r="F108" s="709"/>
      <c r="G108" s="710" t="s">
        <v>114</v>
      </c>
      <c r="H108" s="711"/>
      <c r="I108" s="711"/>
      <c r="J108" s="711"/>
      <c r="K108" s="711"/>
      <c r="L108" s="711"/>
      <c r="M108" s="711"/>
      <c r="N108" s="711"/>
      <c r="O108" s="711"/>
      <c r="P108" s="711"/>
      <c r="Q108" s="711"/>
      <c r="R108" s="711"/>
      <c r="S108" s="711"/>
      <c r="T108" s="711"/>
      <c r="U108" s="711"/>
      <c r="V108" s="711"/>
      <c r="W108" s="711"/>
      <c r="X108" s="711"/>
      <c r="Y108" s="711"/>
      <c r="Z108" s="711"/>
      <c r="AA108" s="711"/>
      <c r="AB108" s="711"/>
      <c r="AC108" s="712"/>
      <c r="AD108" s="102"/>
      <c r="AE108" s="713"/>
      <c r="AF108" s="713"/>
      <c r="AG108" s="713"/>
      <c r="AH108" s="713"/>
      <c r="AI108" s="713"/>
      <c r="AJ108" s="713"/>
      <c r="AK108" s="713"/>
      <c r="AL108" s="102" t="s">
        <v>112</v>
      </c>
      <c r="AM108" s="104"/>
      <c r="AN108" s="104"/>
      <c r="AO108" s="102"/>
      <c r="AP108" s="418"/>
      <c r="AQ108" s="714"/>
      <c r="AR108" s="714"/>
      <c r="AS108" s="714"/>
      <c r="AT108" s="714"/>
      <c r="AU108" s="714"/>
      <c r="AV108" s="714"/>
      <c r="AW108" s="714"/>
      <c r="AX108" s="102" t="s">
        <v>113</v>
      </c>
      <c r="AY108" s="102"/>
      <c r="AZ108" s="102"/>
      <c r="BA108" s="419"/>
      <c r="BB108" s="102"/>
      <c r="BC108" s="715" t="s">
        <v>280</v>
      </c>
      <c r="BD108" s="715"/>
      <c r="BE108" s="708" t="s">
        <v>98</v>
      </c>
      <c r="BF108" s="708"/>
      <c r="BG108" s="102"/>
      <c r="BH108" s="102"/>
      <c r="BI108" s="103"/>
      <c r="BJ108" s="103"/>
      <c r="BK108" s="102"/>
      <c r="BL108" s="102"/>
      <c r="BM108" s="104"/>
      <c r="BN108" s="102"/>
      <c r="BO108" s="102"/>
      <c r="BP108" s="105"/>
      <c r="BR108" s="49"/>
      <c r="BS108" s="716"/>
      <c r="BT108" s="49"/>
      <c r="BU108" s="716"/>
      <c r="BV108" s="57"/>
      <c r="BW108" s="57"/>
      <c r="BX108" s="57"/>
      <c r="BY108" s="57"/>
      <c r="BZ108" s="57"/>
      <c r="CA108" s="57"/>
      <c r="CB108" s="49"/>
      <c r="CC108" s="49"/>
      <c r="CD108" s="49"/>
    </row>
    <row r="109" spans="1:82" s="60" customFormat="1" ht="21" hidden="1" customHeight="1">
      <c r="A109" s="707">
        <v>2300</v>
      </c>
      <c r="B109" s="708"/>
      <c r="C109" s="708"/>
      <c r="D109" s="708"/>
      <c r="E109" s="708"/>
      <c r="F109" s="709"/>
      <c r="G109" s="710" t="s">
        <v>115</v>
      </c>
      <c r="H109" s="711"/>
      <c r="I109" s="711"/>
      <c r="J109" s="711"/>
      <c r="K109" s="711"/>
      <c r="L109" s="711"/>
      <c r="M109" s="711"/>
      <c r="N109" s="711"/>
      <c r="O109" s="711"/>
      <c r="P109" s="711"/>
      <c r="Q109" s="711"/>
      <c r="R109" s="711"/>
      <c r="S109" s="711"/>
      <c r="T109" s="711"/>
      <c r="U109" s="711"/>
      <c r="V109" s="711"/>
      <c r="W109" s="711"/>
      <c r="X109" s="711"/>
      <c r="Y109" s="711"/>
      <c r="Z109" s="711"/>
      <c r="AA109" s="711"/>
      <c r="AB109" s="711"/>
      <c r="AC109" s="712"/>
      <c r="AD109" s="102"/>
      <c r="AE109" s="713"/>
      <c r="AF109" s="713"/>
      <c r="AG109" s="713"/>
      <c r="AH109" s="713"/>
      <c r="AI109" s="713"/>
      <c r="AJ109" s="713"/>
      <c r="AK109" s="713"/>
      <c r="AL109" s="102" t="s">
        <v>112</v>
      </c>
      <c r="AM109" s="104"/>
      <c r="AN109" s="104"/>
      <c r="AO109" s="102"/>
      <c r="AP109" s="418"/>
      <c r="AQ109" s="714"/>
      <c r="AR109" s="714"/>
      <c r="AS109" s="714"/>
      <c r="AT109" s="714"/>
      <c r="AU109" s="714"/>
      <c r="AV109" s="714"/>
      <c r="AW109" s="714"/>
      <c r="AX109" s="102" t="s">
        <v>113</v>
      </c>
      <c r="AY109" s="102"/>
      <c r="AZ109" s="102"/>
      <c r="BA109" s="419"/>
      <c r="BB109" s="102"/>
      <c r="BC109" s="715" t="s">
        <v>280</v>
      </c>
      <c r="BD109" s="715"/>
      <c r="BE109" s="708" t="s">
        <v>98</v>
      </c>
      <c r="BF109" s="708"/>
      <c r="BG109" s="102"/>
      <c r="BH109" s="102"/>
      <c r="BI109" s="103"/>
      <c r="BJ109" s="103"/>
      <c r="BK109" s="102"/>
      <c r="BL109" s="102"/>
      <c r="BM109" s="104"/>
      <c r="BN109" s="102"/>
      <c r="BO109" s="102"/>
      <c r="BP109" s="105"/>
      <c r="BR109" s="49"/>
      <c r="BS109" s="57"/>
      <c r="BT109" s="49"/>
      <c r="BU109" s="57"/>
      <c r="BV109" s="57"/>
      <c r="BW109" s="57"/>
      <c r="BX109" s="57"/>
      <c r="BY109" s="57"/>
      <c r="BZ109" s="57"/>
      <c r="CA109" s="57"/>
      <c r="CB109" s="49"/>
      <c r="CC109" s="49"/>
      <c r="CD109" s="49"/>
    </row>
    <row r="110" spans="1:82" s="60" customFormat="1" ht="21" hidden="1" customHeight="1">
      <c r="A110" s="707">
        <v>2400</v>
      </c>
      <c r="B110" s="708"/>
      <c r="C110" s="708"/>
      <c r="D110" s="708"/>
      <c r="E110" s="708"/>
      <c r="F110" s="709"/>
      <c r="G110" s="710" t="s">
        <v>116</v>
      </c>
      <c r="H110" s="711"/>
      <c r="I110" s="711"/>
      <c r="J110" s="711"/>
      <c r="K110" s="711"/>
      <c r="L110" s="711"/>
      <c r="M110" s="711"/>
      <c r="N110" s="711"/>
      <c r="O110" s="711"/>
      <c r="P110" s="711"/>
      <c r="Q110" s="711"/>
      <c r="R110" s="711"/>
      <c r="S110" s="711"/>
      <c r="T110" s="711"/>
      <c r="U110" s="711"/>
      <c r="V110" s="711"/>
      <c r="W110" s="711"/>
      <c r="X110" s="711"/>
      <c r="Y110" s="711"/>
      <c r="Z110" s="711"/>
      <c r="AA110" s="711"/>
      <c r="AB110" s="711"/>
      <c r="AC110" s="712"/>
      <c r="AD110" s="102"/>
      <c r="AE110" s="713"/>
      <c r="AF110" s="713"/>
      <c r="AG110" s="713"/>
      <c r="AH110" s="713"/>
      <c r="AI110" s="713"/>
      <c r="AJ110" s="713"/>
      <c r="AK110" s="713"/>
      <c r="AL110" s="102" t="s">
        <v>112</v>
      </c>
      <c r="AM110" s="104"/>
      <c r="AN110" s="104"/>
      <c r="AO110" s="102"/>
      <c r="AP110" s="418"/>
      <c r="AQ110" s="714"/>
      <c r="AR110" s="714"/>
      <c r="AS110" s="714"/>
      <c r="AT110" s="714"/>
      <c r="AU110" s="714"/>
      <c r="AV110" s="714"/>
      <c r="AW110" s="714"/>
      <c r="AX110" s="102" t="s">
        <v>113</v>
      </c>
      <c r="AY110" s="102"/>
      <c r="AZ110" s="102"/>
      <c r="BA110" s="419"/>
      <c r="BB110" s="102"/>
      <c r="BC110" s="715" t="s">
        <v>280</v>
      </c>
      <c r="BD110" s="715"/>
      <c r="BE110" s="708" t="s">
        <v>98</v>
      </c>
      <c r="BF110" s="708"/>
      <c r="BG110" s="102"/>
      <c r="BH110" s="102"/>
      <c r="BI110" s="103"/>
      <c r="BJ110" s="103"/>
      <c r="BK110" s="102"/>
      <c r="BL110" s="102"/>
      <c r="BM110" s="104"/>
      <c r="BN110" s="102"/>
      <c r="BO110" s="102"/>
      <c r="BP110" s="105"/>
      <c r="BR110" s="49"/>
      <c r="BS110" s="57"/>
      <c r="BT110" s="49"/>
      <c r="BU110" s="57"/>
      <c r="BV110" s="57"/>
      <c r="BW110" s="57"/>
      <c r="BX110" s="57"/>
      <c r="BY110" s="57"/>
      <c r="BZ110" s="57"/>
      <c r="CA110" s="57"/>
      <c r="CB110" s="49"/>
      <c r="CC110" s="49"/>
      <c r="CD110" s="49"/>
    </row>
    <row r="111" spans="1:82" s="60" customFormat="1" ht="21" hidden="1" customHeight="1">
      <c r="A111" s="707">
        <v>2500</v>
      </c>
      <c r="B111" s="708"/>
      <c r="C111" s="708"/>
      <c r="D111" s="708"/>
      <c r="E111" s="708"/>
      <c r="F111" s="709"/>
      <c r="G111" s="102" t="s">
        <v>117</v>
      </c>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417"/>
      <c r="AD111" s="102"/>
      <c r="AE111" s="713"/>
      <c r="AF111" s="713"/>
      <c r="AG111" s="713"/>
      <c r="AH111" s="713"/>
      <c r="AI111" s="713"/>
      <c r="AJ111" s="713"/>
      <c r="AK111" s="713"/>
      <c r="AL111" s="102" t="s">
        <v>112</v>
      </c>
      <c r="AM111" s="104"/>
      <c r="AN111" s="104"/>
      <c r="AO111" s="102"/>
      <c r="AP111" s="418"/>
      <c r="AQ111" s="714"/>
      <c r="AR111" s="714"/>
      <c r="AS111" s="714"/>
      <c r="AT111" s="714"/>
      <c r="AU111" s="714"/>
      <c r="AV111" s="714"/>
      <c r="AW111" s="714"/>
      <c r="AX111" s="102" t="s">
        <v>113</v>
      </c>
      <c r="AY111" s="102"/>
      <c r="AZ111" s="102"/>
      <c r="BA111" s="419"/>
      <c r="BB111" s="102"/>
      <c r="BC111" s="715" t="s">
        <v>280</v>
      </c>
      <c r="BD111" s="715"/>
      <c r="BE111" s="708" t="s">
        <v>98</v>
      </c>
      <c r="BF111" s="708"/>
      <c r="BG111" s="102"/>
      <c r="BH111" s="102"/>
      <c r="BI111" s="103"/>
      <c r="BJ111" s="103"/>
      <c r="BK111" s="102"/>
      <c r="BL111" s="102"/>
      <c r="BM111" s="104"/>
      <c r="BN111" s="102"/>
      <c r="BO111" s="102"/>
      <c r="BP111" s="105"/>
      <c r="BR111" s="49"/>
      <c r="BS111" s="57"/>
      <c r="BT111" s="49"/>
      <c r="BU111" s="57"/>
      <c r="BV111" s="57"/>
      <c r="BW111" s="57"/>
      <c r="BX111" s="57"/>
      <c r="BY111" s="57"/>
      <c r="BZ111" s="57"/>
      <c r="CA111" s="57"/>
      <c r="CB111" s="49"/>
      <c r="CC111" s="49"/>
      <c r="CD111" s="49"/>
    </row>
    <row r="112" spans="1:82" s="60" customFormat="1" ht="21" hidden="1" customHeight="1">
      <c r="A112" s="707">
        <v>5100</v>
      </c>
      <c r="B112" s="708"/>
      <c r="C112" s="708"/>
      <c r="D112" s="708"/>
      <c r="E112" s="708"/>
      <c r="F112" s="709"/>
      <c r="G112" s="102" t="s">
        <v>118</v>
      </c>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417"/>
      <c r="AD112" s="102"/>
      <c r="AE112" s="713"/>
      <c r="AF112" s="713"/>
      <c r="AG112" s="713"/>
      <c r="AH112" s="713"/>
      <c r="AI112" s="713"/>
      <c r="AJ112" s="713"/>
      <c r="AK112" s="713"/>
      <c r="AL112" s="102" t="s">
        <v>112</v>
      </c>
      <c r="AM112" s="104"/>
      <c r="AN112" s="104"/>
      <c r="AO112" s="102"/>
      <c r="AP112" s="418"/>
      <c r="AQ112" s="714"/>
      <c r="AR112" s="714"/>
      <c r="AS112" s="714"/>
      <c r="AT112" s="714"/>
      <c r="AU112" s="714"/>
      <c r="AV112" s="714"/>
      <c r="AW112" s="714"/>
      <c r="AX112" s="102" t="s">
        <v>113</v>
      </c>
      <c r="AY112" s="102"/>
      <c r="AZ112" s="102"/>
      <c r="BA112" s="419"/>
      <c r="BB112" s="102"/>
      <c r="BC112" s="715" t="s">
        <v>280</v>
      </c>
      <c r="BD112" s="715"/>
      <c r="BE112" s="708" t="s">
        <v>98</v>
      </c>
      <c r="BF112" s="708"/>
      <c r="BG112" s="102"/>
      <c r="BH112" s="102"/>
      <c r="BI112" s="103"/>
      <c r="BJ112" s="103"/>
      <c r="BK112" s="102"/>
      <c r="BL112" s="102"/>
      <c r="BM112" s="104"/>
      <c r="BN112" s="102"/>
      <c r="BO112" s="102"/>
      <c r="BP112" s="105"/>
      <c r="BR112" s="49"/>
      <c r="BS112" s="57"/>
      <c r="BT112" s="49"/>
      <c r="BU112" s="57"/>
      <c r="BV112" s="57"/>
      <c r="BW112" s="57"/>
      <c r="BX112" s="57"/>
      <c r="BY112" s="57"/>
      <c r="BZ112" s="57"/>
      <c r="CA112" s="57"/>
      <c r="CB112" s="49"/>
      <c r="CC112" s="49"/>
      <c r="CD112" s="49"/>
    </row>
    <row r="113" spans="1:86" s="60" customFormat="1" ht="21" hidden="1" customHeight="1">
      <c r="A113" s="707">
        <v>6100</v>
      </c>
      <c r="B113" s="708"/>
      <c r="C113" s="708"/>
      <c r="D113" s="708"/>
      <c r="E113" s="708"/>
      <c r="F113" s="709"/>
      <c r="G113" s="102" t="s">
        <v>119</v>
      </c>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417"/>
      <c r="AD113" s="102"/>
      <c r="AE113" s="713"/>
      <c r="AF113" s="713"/>
      <c r="AG113" s="713"/>
      <c r="AH113" s="713"/>
      <c r="AI113" s="713"/>
      <c r="AJ113" s="713"/>
      <c r="AK113" s="713"/>
      <c r="AL113" s="102" t="s">
        <v>112</v>
      </c>
      <c r="AM113" s="104"/>
      <c r="AN113" s="104"/>
      <c r="AO113" s="102"/>
      <c r="AP113" s="418"/>
      <c r="AQ113" s="714"/>
      <c r="AR113" s="714"/>
      <c r="AS113" s="714"/>
      <c r="AT113" s="714"/>
      <c r="AU113" s="714"/>
      <c r="AV113" s="714"/>
      <c r="AW113" s="714"/>
      <c r="AX113" s="102" t="s">
        <v>113</v>
      </c>
      <c r="AY113" s="102"/>
      <c r="AZ113" s="102"/>
      <c r="BA113" s="419"/>
      <c r="BB113" s="102"/>
      <c r="BC113" s="715" t="s">
        <v>280</v>
      </c>
      <c r="BD113" s="715"/>
      <c r="BE113" s="708" t="s">
        <v>98</v>
      </c>
      <c r="BF113" s="708"/>
      <c r="BG113" s="102"/>
      <c r="BH113" s="102"/>
      <c r="BI113" s="102"/>
      <c r="BJ113" s="102"/>
      <c r="BK113" s="102"/>
      <c r="BL113" s="102"/>
      <c r="BM113" s="104"/>
      <c r="BN113" s="102"/>
      <c r="BO113" s="102"/>
      <c r="BP113" s="105"/>
      <c r="BR113" s="49"/>
      <c r="BS113" s="57"/>
      <c r="BT113" s="49"/>
      <c r="BU113" s="57"/>
      <c r="BV113" s="57"/>
      <c r="BW113" s="57"/>
      <c r="BX113" s="57"/>
      <c r="BY113" s="57"/>
      <c r="BZ113" s="57"/>
      <c r="CA113" s="57"/>
      <c r="CB113" s="49"/>
      <c r="CC113" s="49"/>
      <c r="CD113" s="49"/>
    </row>
    <row r="114" spans="1:86" s="1" customFormat="1" ht="12" hidden="1" customHeight="1">
      <c r="A114" s="357"/>
      <c r="B114" s="357"/>
      <c r="C114" s="357"/>
      <c r="D114" s="357"/>
      <c r="E114" s="357"/>
      <c r="F114" s="357"/>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359"/>
      <c r="AF114" s="359"/>
      <c r="AG114" s="359"/>
      <c r="AH114" s="359"/>
      <c r="AI114" s="359"/>
      <c r="AJ114" s="359"/>
      <c r="AK114" s="359"/>
      <c r="AL114" s="12"/>
      <c r="AM114" s="10"/>
      <c r="AN114" s="10"/>
      <c r="AO114" s="12"/>
      <c r="AP114" s="12"/>
      <c r="AQ114" s="360"/>
      <c r="AR114" s="360"/>
      <c r="AS114" s="360"/>
      <c r="AT114" s="360"/>
      <c r="AU114" s="360"/>
      <c r="AV114" s="360"/>
      <c r="AW114" s="360"/>
      <c r="AX114" s="12"/>
      <c r="AY114" s="12"/>
      <c r="AZ114" s="12"/>
      <c r="BA114" s="361"/>
      <c r="BB114" s="12"/>
      <c r="BC114" s="362"/>
      <c r="BD114" s="362"/>
      <c r="BE114" s="363"/>
      <c r="BF114" s="363"/>
      <c r="BG114" s="364"/>
      <c r="BH114" s="364"/>
      <c r="BI114" s="364"/>
      <c r="BJ114" s="364"/>
      <c r="BK114" s="364"/>
      <c r="BL114" s="364"/>
      <c r="BM114" s="365"/>
      <c r="BN114" s="364"/>
      <c r="BO114" s="364"/>
      <c r="BP114" s="366"/>
      <c r="BR114" s="6"/>
      <c r="BS114" s="366"/>
      <c r="BT114" s="6"/>
      <c r="BU114" s="366"/>
      <c r="BV114" s="366"/>
      <c r="BW114" s="366"/>
      <c r="BX114" s="366"/>
      <c r="BY114" s="366"/>
      <c r="BZ114" s="366"/>
      <c r="CA114" s="366"/>
      <c r="CB114" s="6"/>
      <c r="CC114" s="6"/>
      <c r="CD114" s="6"/>
    </row>
    <row r="115" spans="1:86" s="106" customFormat="1" ht="18.95" customHeight="1">
      <c r="A115" s="866" t="s">
        <v>120</v>
      </c>
      <c r="B115" s="866"/>
      <c r="C115" s="866"/>
      <c r="D115" s="866"/>
      <c r="E115" s="866"/>
      <c r="F115" s="866"/>
      <c r="G115" s="866"/>
      <c r="H115" s="866"/>
      <c r="I115" s="866"/>
      <c r="J115" s="866"/>
      <c r="K115" s="866"/>
      <c r="L115" s="866"/>
      <c r="M115" s="866"/>
      <c r="N115" s="866"/>
      <c r="O115" s="866"/>
      <c r="P115" s="866"/>
      <c r="Q115" s="866"/>
      <c r="R115" s="866"/>
      <c r="S115" s="866"/>
      <c r="T115" s="866"/>
      <c r="U115" s="866"/>
      <c r="V115" s="866"/>
      <c r="W115" s="866"/>
      <c r="X115" s="866"/>
      <c r="Y115" s="866"/>
      <c r="Z115" s="866"/>
      <c r="AA115" s="866"/>
      <c r="AB115" s="866"/>
      <c r="AC115" s="866"/>
      <c r="AD115" s="866"/>
      <c r="AE115" s="866"/>
      <c r="AF115" s="866"/>
      <c r="AG115" s="866"/>
      <c r="AH115" s="866"/>
      <c r="AI115" s="866"/>
      <c r="AJ115" s="866"/>
      <c r="AK115" s="866"/>
      <c r="AL115" s="866"/>
      <c r="AM115" s="866"/>
      <c r="AN115" s="866"/>
      <c r="AO115" s="866"/>
      <c r="AP115" s="866"/>
      <c r="AQ115" s="866"/>
      <c r="AR115" s="866"/>
      <c r="AS115" s="866"/>
      <c r="AT115" s="866"/>
      <c r="AU115" s="866"/>
      <c r="AV115" s="866"/>
      <c r="AW115" s="866"/>
      <c r="AX115" s="866"/>
      <c r="AY115" s="866"/>
      <c r="AZ115" s="866"/>
      <c r="BA115" s="866"/>
      <c r="BB115" s="866"/>
      <c r="BC115" s="866"/>
      <c r="BD115" s="866"/>
      <c r="BE115" s="866"/>
      <c r="BF115" s="866"/>
      <c r="BG115" s="866"/>
      <c r="BH115" s="866"/>
      <c r="BI115" s="866"/>
      <c r="BJ115" s="866"/>
      <c r="BK115" s="866"/>
      <c r="BL115" s="866"/>
      <c r="BM115" s="866"/>
      <c r="BN115" s="866"/>
      <c r="BO115" s="866"/>
      <c r="BP115" s="866"/>
      <c r="BQ115" s="866"/>
      <c r="BS115" s="107"/>
      <c r="BU115" s="107"/>
      <c r="BV115" s="108"/>
      <c r="BW115" s="108"/>
      <c r="BX115" s="107"/>
      <c r="BY115" s="108"/>
      <c r="BZ115" s="108"/>
      <c r="CA115" s="108"/>
    </row>
    <row r="116" spans="1:86" s="106" customFormat="1" ht="15" customHeight="1">
      <c r="A116" s="109"/>
      <c r="B116" s="527" t="s">
        <v>121</v>
      </c>
      <c r="C116" s="528"/>
      <c r="D116" s="528"/>
      <c r="E116" s="529" t="s">
        <v>122</v>
      </c>
      <c r="F116" s="529"/>
      <c r="G116" s="530"/>
      <c r="H116" s="530"/>
      <c r="I116" s="530"/>
      <c r="J116" s="530"/>
      <c r="K116" s="530"/>
      <c r="L116" s="530"/>
      <c r="M116" s="530"/>
      <c r="N116" s="530"/>
      <c r="O116" s="530"/>
      <c r="P116" s="530"/>
      <c r="Q116" s="531"/>
      <c r="R116" s="532" t="s">
        <v>286</v>
      </c>
      <c r="S116" s="533"/>
      <c r="T116" s="534"/>
      <c r="U116" s="530"/>
      <c r="V116" s="530"/>
      <c r="W116" s="530"/>
      <c r="X116" s="530"/>
      <c r="Y116" s="530"/>
      <c r="Z116" s="530"/>
      <c r="AA116" s="530"/>
      <c r="AB116" s="530"/>
      <c r="AC116" s="530"/>
      <c r="AD116" s="530"/>
      <c r="AE116" s="110"/>
      <c r="AF116" s="110"/>
      <c r="AG116" s="535" t="s">
        <v>123</v>
      </c>
      <c r="AH116" s="535"/>
      <c r="AI116" s="535"/>
      <c r="AJ116" s="535"/>
      <c r="AK116" s="535"/>
      <c r="AL116" s="535"/>
      <c r="AM116" s="535"/>
      <c r="AN116" s="535"/>
      <c r="AO116" s="536" t="str">
        <f>IF($O$15="","",$O$15)</f>
        <v/>
      </c>
      <c r="AP116" s="536"/>
      <c r="AQ116" s="536"/>
      <c r="AR116" s="536"/>
      <c r="AS116" s="536"/>
      <c r="AT116" s="536"/>
      <c r="AU116" s="536"/>
      <c r="AV116" s="536"/>
      <c r="AW116" s="536"/>
      <c r="AX116" s="536"/>
      <c r="AY116" s="536"/>
      <c r="AZ116" s="536"/>
      <c r="BA116" s="536"/>
      <c r="BB116" s="536"/>
      <c r="BC116" s="536"/>
      <c r="BD116" s="536"/>
      <c r="BE116" s="536"/>
      <c r="BF116" s="536"/>
      <c r="BG116" s="536"/>
      <c r="BH116" s="536"/>
      <c r="BI116" s="536"/>
      <c r="BJ116" s="536"/>
      <c r="BK116" s="536"/>
      <c r="BL116" s="536"/>
      <c r="BM116" s="536"/>
      <c r="BN116" s="536"/>
      <c r="BO116" s="536"/>
      <c r="BP116" s="536"/>
      <c r="BS116" s="68"/>
      <c r="BU116" s="68"/>
      <c r="BV116" s="108"/>
      <c r="BW116" s="108"/>
      <c r="BX116" s="108"/>
      <c r="BY116" s="108"/>
      <c r="BZ116" s="108"/>
      <c r="CA116" s="108"/>
    </row>
    <row r="117" spans="1:86" s="106" customFormat="1" ht="15" customHeight="1">
      <c r="A117" s="109"/>
      <c r="B117" s="528"/>
      <c r="C117" s="528"/>
      <c r="D117" s="528"/>
      <c r="E117" s="529" t="s">
        <v>124</v>
      </c>
      <c r="F117" s="529"/>
      <c r="G117" s="530"/>
      <c r="H117" s="530"/>
      <c r="I117" s="530"/>
      <c r="J117" s="530"/>
      <c r="K117" s="530"/>
      <c r="L117" s="530"/>
      <c r="M117" s="530"/>
      <c r="N117" s="530"/>
      <c r="O117" s="530"/>
      <c r="P117" s="530"/>
      <c r="Q117" s="531"/>
      <c r="R117" s="532" t="s">
        <v>286</v>
      </c>
      <c r="S117" s="533"/>
      <c r="T117" s="534"/>
      <c r="U117" s="530"/>
      <c r="V117" s="530"/>
      <c r="W117" s="530"/>
      <c r="X117" s="530"/>
      <c r="Y117" s="530"/>
      <c r="Z117" s="530"/>
      <c r="AA117" s="530"/>
      <c r="AB117" s="530"/>
      <c r="AC117" s="530"/>
      <c r="AD117" s="530"/>
      <c r="AE117" s="111"/>
      <c r="AF117" s="111"/>
      <c r="AG117" s="535"/>
      <c r="AH117" s="535"/>
      <c r="AI117" s="535"/>
      <c r="AJ117" s="535"/>
      <c r="AK117" s="535"/>
      <c r="AL117" s="535"/>
      <c r="AM117" s="535"/>
      <c r="AN117" s="535"/>
      <c r="AO117" s="536"/>
      <c r="AP117" s="536"/>
      <c r="AQ117" s="536"/>
      <c r="AR117" s="536"/>
      <c r="AS117" s="536"/>
      <c r="AT117" s="536"/>
      <c r="AU117" s="536"/>
      <c r="AV117" s="536"/>
      <c r="AW117" s="536"/>
      <c r="AX117" s="536"/>
      <c r="AY117" s="536"/>
      <c r="AZ117" s="536"/>
      <c r="BA117" s="536"/>
      <c r="BB117" s="536"/>
      <c r="BC117" s="536"/>
      <c r="BD117" s="536"/>
      <c r="BE117" s="536"/>
      <c r="BF117" s="536"/>
      <c r="BG117" s="536"/>
      <c r="BH117" s="536"/>
      <c r="BI117" s="536"/>
      <c r="BJ117" s="536"/>
      <c r="BK117" s="536"/>
      <c r="BL117" s="536"/>
      <c r="BM117" s="536"/>
      <c r="BN117" s="536"/>
      <c r="BO117" s="536"/>
      <c r="BP117" s="536"/>
      <c r="BS117" s="70"/>
      <c r="BU117" s="70"/>
      <c r="BV117" s="108"/>
      <c r="BW117" s="108"/>
      <c r="BX117" s="107"/>
      <c r="BY117" s="108"/>
      <c r="BZ117" s="108"/>
      <c r="CA117" s="108"/>
    </row>
    <row r="118" spans="1:86" s="112" customFormat="1" ht="14.1" customHeight="1" thickBot="1">
      <c r="B118" s="113" t="s">
        <v>538</v>
      </c>
      <c r="C118" s="114"/>
      <c r="D118" s="114"/>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X118" s="116"/>
      <c r="AY118" s="115"/>
      <c r="AZ118" s="115"/>
      <c r="BA118" s="115"/>
      <c r="BB118" s="115"/>
      <c r="BC118" s="115"/>
      <c r="BD118" s="115"/>
      <c r="BE118" s="115"/>
      <c r="BF118" s="115"/>
      <c r="BG118" s="115"/>
      <c r="BH118" s="115"/>
      <c r="BI118" s="115"/>
      <c r="BJ118" s="117"/>
      <c r="BK118" s="117"/>
      <c r="BL118" s="117"/>
      <c r="BM118" s="115"/>
      <c r="BN118" s="117"/>
      <c r="BO118" s="115"/>
      <c r="BP118" s="115"/>
      <c r="BQ118" s="118"/>
      <c r="BS118" s="119"/>
      <c r="BU118" s="119"/>
      <c r="BX118" s="119"/>
      <c r="BY118" s="120"/>
    </row>
    <row r="119" spans="1:86" s="112" customFormat="1" ht="14.45" customHeight="1" thickBot="1">
      <c r="B119" s="844" t="s">
        <v>125</v>
      </c>
      <c r="C119" s="845"/>
      <c r="D119" s="845"/>
      <c r="E119" s="845"/>
      <c r="F119" s="845"/>
      <c r="G119" s="845"/>
      <c r="H119" s="845"/>
      <c r="I119" s="845"/>
      <c r="J119" s="845"/>
      <c r="K119" s="845"/>
      <c r="L119" s="845"/>
      <c r="M119" s="845"/>
      <c r="N119" s="845"/>
      <c r="O119" s="845"/>
      <c r="P119" s="845"/>
      <c r="Q119" s="845"/>
      <c r="R119" s="845"/>
      <c r="S119" s="845"/>
      <c r="T119" s="845"/>
      <c r="U119" s="845"/>
      <c r="V119" s="845"/>
      <c r="W119" s="845"/>
      <c r="X119" s="845"/>
      <c r="Y119" s="845"/>
      <c r="Z119" s="845"/>
      <c r="AA119" s="846"/>
      <c r="AB119" s="847" t="s">
        <v>126</v>
      </c>
      <c r="AC119" s="848"/>
      <c r="AD119" s="848"/>
      <c r="AE119" s="848"/>
      <c r="AF119" s="848"/>
      <c r="AG119" s="848"/>
      <c r="AH119" s="848"/>
      <c r="AI119" s="848"/>
      <c r="AJ119" s="848"/>
      <c r="AK119" s="848"/>
      <c r="AL119" s="848"/>
      <c r="AM119" s="848"/>
      <c r="AN119" s="848"/>
      <c r="AO119" s="848"/>
      <c r="AP119" s="848"/>
      <c r="AQ119" s="121"/>
      <c r="AR119" s="122"/>
      <c r="AS119" s="122"/>
      <c r="AT119" s="849" t="s">
        <v>127</v>
      </c>
      <c r="AU119" s="849"/>
      <c r="AV119" s="849"/>
      <c r="AW119" s="849"/>
      <c r="AX119" s="849"/>
      <c r="AY119" s="849"/>
      <c r="AZ119" s="849"/>
      <c r="BA119" s="849"/>
      <c r="BB119" s="849"/>
      <c r="BC119" s="849"/>
      <c r="BD119" s="849"/>
      <c r="BE119" s="849"/>
      <c r="BF119" s="849"/>
      <c r="BG119" s="849"/>
      <c r="BH119" s="849"/>
      <c r="BI119" s="849"/>
      <c r="BJ119" s="849"/>
      <c r="BK119" s="849"/>
      <c r="BL119" s="849"/>
      <c r="BM119" s="849"/>
      <c r="BN119" s="849"/>
      <c r="BO119" s="849"/>
      <c r="BP119" s="849"/>
      <c r="BQ119" s="850"/>
      <c r="BS119" s="119"/>
      <c r="BU119" s="119"/>
      <c r="BX119" s="119"/>
    </row>
    <row r="120" spans="1:86" s="112" customFormat="1" ht="26.25" customHeight="1" thickBot="1">
      <c r="B120" s="851" t="s">
        <v>128</v>
      </c>
      <c r="C120" s="852"/>
      <c r="D120" s="852"/>
      <c r="E120" s="853"/>
      <c r="F120" s="854" t="s">
        <v>129</v>
      </c>
      <c r="G120" s="855"/>
      <c r="H120" s="855"/>
      <c r="I120" s="855"/>
      <c r="J120" s="855"/>
      <c r="K120" s="855"/>
      <c r="L120" s="855"/>
      <c r="M120" s="855"/>
      <c r="N120" s="855"/>
      <c r="O120" s="855"/>
      <c r="P120" s="855"/>
      <c r="Q120" s="855"/>
      <c r="R120" s="855"/>
      <c r="S120" s="855"/>
      <c r="T120" s="855"/>
      <c r="U120" s="855"/>
      <c r="V120" s="855"/>
      <c r="W120" s="855"/>
      <c r="X120" s="855"/>
      <c r="Y120" s="855"/>
      <c r="Z120" s="855"/>
      <c r="AA120" s="856"/>
      <c r="AB120" s="123" t="s">
        <v>130</v>
      </c>
      <c r="AC120" s="123"/>
      <c r="AD120" s="857" t="s">
        <v>273</v>
      </c>
      <c r="AE120" s="857"/>
      <c r="AF120" s="857"/>
      <c r="AG120" s="857"/>
      <c r="AH120" s="857"/>
      <c r="AI120" s="857"/>
      <c r="AJ120" s="857"/>
      <c r="AK120" s="857"/>
      <c r="AL120" s="857"/>
      <c r="AM120" s="857"/>
      <c r="AN120" s="857"/>
      <c r="AO120" s="858"/>
      <c r="AP120" s="123" t="s">
        <v>275</v>
      </c>
      <c r="AQ120" s="123"/>
      <c r="AR120" s="857" t="s">
        <v>276</v>
      </c>
      <c r="AS120" s="857"/>
      <c r="AT120" s="857"/>
      <c r="AU120" s="857"/>
      <c r="AV120" s="857"/>
      <c r="AW120" s="857"/>
      <c r="AX120" s="857"/>
      <c r="AY120" s="857"/>
      <c r="AZ120" s="857"/>
      <c r="BA120" s="857"/>
      <c r="BB120" s="857"/>
      <c r="BC120" s="859"/>
      <c r="BD120" s="860" t="s">
        <v>131</v>
      </c>
      <c r="BE120" s="861"/>
      <c r="BF120" s="861"/>
      <c r="BG120" s="861"/>
      <c r="BH120" s="861"/>
      <c r="BI120" s="861"/>
      <c r="BJ120" s="861"/>
      <c r="BK120" s="861"/>
      <c r="BL120" s="861"/>
      <c r="BM120" s="861"/>
      <c r="BN120" s="861"/>
      <c r="BO120" s="861"/>
      <c r="BP120" s="861"/>
      <c r="BQ120" s="862"/>
      <c r="BS120" s="119"/>
      <c r="BU120" s="119"/>
      <c r="BX120" s="119"/>
    </row>
    <row r="121" spans="1:86" s="112" customFormat="1" ht="14.25" customHeight="1" thickBot="1">
      <c r="B121" s="124"/>
      <c r="C121" s="125"/>
      <c r="D121" s="125"/>
      <c r="E121" s="125"/>
      <c r="F121" s="582"/>
      <c r="G121" s="583"/>
      <c r="H121" s="584" t="s">
        <v>132</v>
      </c>
      <c r="I121" s="499"/>
      <c r="J121" s="499"/>
      <c r="K121" s="499"/>
      <c r="L121" s="499"/>
      <c r="M121" s="499"/>
      <c r="N121" s="499"/>
      <c r="O121" s="499"/>
      <c r="P121" s="499"/>
      <c r="Q121" s="499"/>
      <c r="R121" s="499"/>
      <c r="S121" s="499"/>
      <c r="T121" s="499"/>
      <c r="U121" s="499"/>
      <c r="V121" s="499"/>
      <c r="W121" s="499"/>
      <c r="X121" s="585" t="s">
        <v>133</v>
      </c>
      <c r="Y121" s="585"/>
      <c r="Z121" s="585" t="s">
        <v>134</v>
      </c>
      <c r="AA121" s="586"/>
      <c r="AB121" s="126"/>
      <c r="AC121" s="121"/>
      <c r="AD121" s="472"/>
      <c r="AE121" s="472"/>
      <c r="AF121" s="472"/>
      <c r="AG121" s="472"/>
      <c r="AH121" s="472"/>
      <c r="AI121" s="472"/>
      <c r="AJ121" s="472"/>
      <c r="AK121" s="472"/>
      <c r="AL121" s="472"/>
      <c r="AM121" s="472"/>
      <c r="AN121" s="472"/>
      <c r="AO121" s="127"/>
      <c r="AP121" s="128"/>
      <c r="AQ121" s="127"/>
      <c r="AR121" s="472"/>
      <c r="AS121" s="472"/>
      <c r="AT121" s="472"/>
      <c r="AU121" s="472"/>
      <c r="AV121" s="472"/>
      <c r="AW121" s="472"/>
      <c r="AX121" s="472"/>
      <c r="AY121" s="472"/>
      <c r="AZ121" s="472"/>
      <c r="BA121" s="472"/>
      <c r="BB121" s="472"/>
      <c r="BC121" s="129"/>
      <c r="BD121" s="863" t="s">
        <v>544</v>
      </c>
      <c r="BE121" s="864"/>
      <c r="BF121" s="864"/>
      <c r="BG121" s="864"/>
      <c r="BH121" s="864"/>
      <c r="BI121" s="864"/>
      <c r="BJ121" s="864"/>
      <c r="BK121" s="864"/>
      <c r="BL121" s="864"/>
      <c r="BM121" s="864"/>
      <c r="BN121" s="864"/>
      <c r="BO121" s="864"/>
      <c r="BP121" s="864"/>
      <c r="BQ121" s="865"/>
      <c r="BS121" s="119"/>
      <c r="BU121" s="119"/>
    </row>
    <row r="122" spans="1:86" s="130" customFormat="1" ht="15" customHeight="1" thickBot="1">
      <c r="B122" s="124"/>
      <c r="C122" s="125"/>
      <c r="D122" s="125"/>
      <c r="E122" s="125"/>
      <c r="F122" s="582"/>
      <c r="G122" s="583"/>
      <c r="H122" s="584" t="s">
        <v>135</v>
      </c>
      <c r="I122" s="499"/>
      <c r="J122" s="499"/>
      <c r="K122" s="499"/>
      <c r="L122" s="499"/>
      <c r="M122" s="499"/>
      <c r="N122" s="499"/>
      <c r="O122" s="499"/>
      <c r="P122" s="499"/>
      <c r="Q122" s="499"/>
      <c r="R122" s="499"/>
      <c r="S122" s="499"/>
      <c r="T122" s="499"/>
      <c r="U122" s="499"/>
      <c r="V122" s="499"/>
      <c r="W122" s="499"/>
      <c r="X122" s="585" t="s">
        <v>133</v>
      </c>
      <c r="Y122" s="585"/>
      <c r="Z122" s="585" t="s">
        <v>136</v>
      </c>
      <c r="AA122" s="586"/>
      <c r="AB122" s="126"/>
      <c r="AC122" s="121"/>
      <c r="AD122" s="472" t="str">
        <f>IF(V189="","",V189)</f>
        <v/>
      </c>
      <c r="AE122" s="472"/>
      <c r="AF122" s="472"/>
      <c r="AG122" s="472"/>
      <c r="AH122" s="472"/>
      <c r="AI122" s="472"/>
      <c r="AJ122" s="472"/>
      <c r="AK122" s="472"/>
      <c r="AL122" s="472"/>
      <c r="AM122" s="472"/>
      <c r="AN122" s="472"/>
      <c r="AO122" s="127"/>
      <c r="AP122" s="128"/>
      <c r="AQ122" s="127"/>
      <c r="AR122" s="472" t="str">
        <f>IF(AG189="","",AG189)</f>
        <v/>
      </c>
      <c r="AS122" s="472"/>
      <c r="AT122" s="472"/>
      <c r="AU122" s="472"/>
      <c r="AV122" s="472"/>
      <c r="AW122" s="472"/>
      <c r="AX122" s="472"/>
      <c r="AY122" s="472"/>
      <c r="AZ122" s="472"/>
      <c r="BA122" s="472"/>
      <c r="BB122" s="472"/>
      <c r="BC122" s="129"/>
      <c r="BD122" s="587" t="s">
        <v>137</v>
      </c>
      <c r="BE122" s="588"/>
      <c r="BF122" s="588"/>
      <c r="BG122" s="588"/>
      <c r="BH122" s="588"/>
      <c r="BI122" s="588"/>
      <c r="BJ122" s="588"/>
      <c r="BK122" s="588"/>
      <c r="BL122" s="588"/>
      <c r="BM122" s="588"/>
      <c r="BN122" s="588"/>
      <c r="BO122" s="588"/>
      <c r="BP122" s="588"/>
      <c r="BQ122" s="589"/>
      <c r="BS122" s="131"/>
      <c r="BU122" s="131"/>
      <c r="BX122" s="131"/>
    </row>
    <row r="123" spans="1:86" s="132" customFormat="1" ht="15" customHeight="1">
      <c r="B123" s="442">
        <v>5100</v>
      </c>
      <c r="C123" s="443"/>
      <c r="D123" s="443"/>
      <c r="E123" s="443"/>
      <c r="F123" s="613"/>
      <c r="G123" s="614"/>
      <c r="H123" s="615" t="s">
        <v>138</v>
      </c>
      <c r="I123" s="616"/>
      <c r="J123" s="616"/>
      <c r="K123" s="616"/>
      <c r="L123" s="616"/>
      <c r="M123" s="616"/>
      <c r="N123" s="616"/>
      <c r="O123" s="616"/>
      <c r="P123" s="616"/>
      <c r="Q123" s="616"/>
      <c r="R123" s="616"/>
      <c r="S123" s="616"/>
      <c r="T123" s="616"/>
      <c r="U123" s="616"/>
      <c r="V123" s="616"/>
      <c r="W123" s="616"/>
      <c r="X123" s="616"/>
      <c r="Y123" s="616"/>
      <c r="Z123" s="616"/>
      <c r="AA123" s="617"/>
      <c r="AB123" s="133"/>
      <c r="AC123" s="123"/>
      <c r="AD123" s="618"/>
      <c r="AE123" s="618"/>
      <c r="AF123" s="618"/>
      <c r="AG123" s="618"/>
      <c r="AH123" s="618"/>
      <c r="AI123" s="618"/>
      <c r="AJ123" s="618"/>
      <c r="AK123" s="618"/>
      <c r="AL123" s="618"/>
      <c r="AM123" s="618"/>
      <c r="AN123" s="618"/>
      <c r="AO123" s="134"/>
      <c r="AP123" s="135"/>
      <c r="AQ123" s="134"/>
      <c r="AR123" s="618"/>
      <c r="AS123" s="618"/>
      <c r="AT123" s="618"/>
      <c r="AU123" s="618"/>
      <c r="AV123" s="618"/>
      <c r="AW123" s="618"/>
      <c r="AX123" s="618"/>
      <c r="AY123" s="618"/>
      <c r="AZ123" s="618"/>
      <c r="BA123" s="618"/>
      <c r="BB123" s="618"/>
      <c r="BC123" s="136"/>
      <c r="BD123" s="137"/>
      <c r="BE123" s="138"/>
      <c r="BF123" s="473" t="str">
        <f>IF(AND(AD123="",AR123=""),"",ROUNDDOWN((SUM(AD123,AR123)/2),0))</f>
        <v/>
      </c>
      <c r="BG123" s="473"/>
      <c r="BH123" s="473"/>
      <c r="BI123" s="473"/>
      <c r="BJ123" s="473"/>
      <c r="BK123" s="473"/>
      <c r="BL123" s="473"/>
      <c r="BM123" s="473"/>
      <c r="BN123" s="473"/>
      <c r="BO123" s="473"/>
      <c r="BP123" s="473"/>
      <c r="BQ123" s="136"/>
      <c r="BS123" s="131"/>
      <c r="BU123" s="131"/>
      <c r="BV123" s="130"/>
      <c r="BW123" s="130"/>
      <c r="BX123" s="130"/>
      <c r="BY123" s="130"/>
      <c r="BZ123" s="139"/>
      <c r="CA123" s="139"/>
      <c r="CB123" s="140"/>
      <c r="CC123" s="140"/>
      <c r="CD123" s="140"/>
      <c r="CE123" s="141"/>
      <c r="CF123" s="141"/>
      <c r="CG123" s="141"/>
      <c r="CH123" s="141"/>
    </row>
    <row r="124" spans="1:86" s="132" customFormat="1" ht="15" customHeight="1">
      <c r="B124" s="444">
        <v>5110</v>
      </c>
      <c r="C124" s="445"/>
      <c r="D124" s="445"/>
      <c r="E124" s="445"/>
      <c r="F124" s="456"/>
      <c r="G124" s="457"/>
      <c r="H124" s="446" t="s">
        <v>139</v>
      </c>
      <c r="I124" s="447"/>
      <c r="J124" s="447"/>
      <c r="K124" s="447"/>
      <c r="L124" s="447"/>
      <c r="M124" s="447"/>
      <c r="N124" s="447"/>
      <c r="O124" s="447"/>
      <c r="P124" s="447"/>
      <c r="Q124" s="447"/>
      <c r="R124" s="447"/>
      <c r="S124" s="447"/>
      <c r="T124" s="447"/>
      <c r="U124" s="447"/>
      <c r="V124" s="447"/>
      <c r="W124" s="447"/>
      <c r="X124" s="447"/>
      <c r="Y124" s="447"/>
      <c r="Z124" s="447"/>
      <c r="AA124" s="448"/>
      <c r="AB124" s="142"/>
      <c r="AC124" s="143"/>
      <c r="AD124" s="500"/>
      <c r="AE124" s="500"/>
      <c r="AF124" s="500"/>
      <c r="AG124" s="500"/>
      <c r="AH124" s="500"/>
      <c r="AI124" s="500"/>
      <c r="AJ124" s="500"/>
      <c r="AK124" s="500"/>
      <c r="AL124" s="500"/>
      <c r="AM124" s="500"/>
      <c r="AN124" s="500"/>
      <c r="AO124" s="144"/>
      <c r="AP124" s="145"/>
      <c r="AQ124" s="144"/>
      <c r="AR124" s="500"/>
      <c r="AS124" s="500"/>
      <c r="AT124" s="500"/>
      <c r="AU124" s="500"/>
      <c r="AV124" s="500"/>
      <c r="AW124" s="500"/>
      <c r="AX124" s="500"/>
      <c r="AY124" s="500"/>
      <c r="AZ124" s="500"/>
      <c r="BA124" s="500"/>
      <c r="BB124" s="500"/>
      <c r="BC124" s="146"/>
      <c r="BD124" s="147"/>
      <c r="BE124" s="148"/>
      <c r="BF124" s="449" t="str">
        <f t="shared" ref="BF124:BF155" si="0">IF(AND(AD124="",AR124=""),"",ROUNDDOWN((SUM(AD124,AR124)/2),0))</f>
        <v/>
      </c>
      <c r="BG124" s="449"/>
      <c r="BH124" s="449"/>
      <c r="BI124" s="449"/>
      <c r="BJ124" s="449"/>
      <c r="BK124" s="449"/>
      <c r="BL124" s="449"/>
      <c r="BM124" s="449"/>
      <c r="BN124" s="449"/>
      <c r="BO124" s="449"/>
      <c r="BP124" s="449"/>
      <c r="BQ124" s="146"/>
      <c r="BS124" s="706"/>
      <c r="BU124" s="706"/>
      <c r="BV124" s="130"/>
      <c r="BW124" s="130"/>
      <c r="BX124" s="131"/>
      <c r="BY124" s="130"/>
      <c r="BZ124" s="139"/>
      <c r="CA124" s="139"/>
      <c r="CB124" s="140"/>
      <c r="CC124" s="141"/>
      <c r="CD124" s="141"/>
      <c r="CE124" s="141"/>
      <c r="CF124" s="141"/>
      <c r="CG124" s="141"/>
      <c r="CH124" s="141"/>
    </row>
    <row r="125" spans="1:86" s="132" customFormat="1" ht="15" customHeight="1">
      <c r="B125" s="444">
        <v>5120</v>
      </c>
      <c r="C125" s="445"/>
      <c r="D125" s="445"/>
      <c r="E125" s="445"/>
      <c r="F125" s="456"/>
      <c r="G125" s="457"/>
      <c r="H125" s="446" t="s">
        <v>140</v>
      </c>
      <c r="I125" s="447"/>
      <c r="J125" s="447"/>
      <c r="K125" s="447"/>
      <c r="L125" s="447"/>
      <c r="M125" s="447"/>
      <c r="N125" s="447"/>
      <c r="O125" s="447"/>
      <c r="P125" s="447"/>
      <c r="Q125" s="447"/>
      <c r="R125" s="447"/>
      <c r="S125" s="447"/>
      <c r="T125" s="447"/>
      <c r="U125" s="447"/>
      <c r="V125" s="447"/>
      <c r="W125" s="447"/>
      <c r="X125" s="447"/>
      <c r="Y125" s="447"/>
      <c r="Z125" s="447"/>
      <c r="AA125" s="448"/>
      <c r="AB125" s="142"/>
      <c r="AC125" s="143"/>
      <c r="AD125" s="500"/>
      <c r="AE125" s="500"/>
      <c r="AF125" s="500"/>
      <c r="AG125" s="500"/>
      <c r="AH125" s="500"/>
      <c r="AI125" s="500"/>
      <c r="AJ125" s="500"/>
      <c r="AK125" s="500"/>
      <c r="AL125" s="500"/>
      <c r="AM125" s="500"/>
      <c r="AN125" s="500"/>
      <c r="AO125" s="144"/>
      <c r="AP125" s="145"/>
      <c r="AQ125" s="144"/>
      <c r="AR125" s="500"/>
      <c r="AS125" s="500"/>
      <c r="AT125" s="500"/>
      <c r="AU125" s="500"/>
      <c r="AV125" s="500"/>
      <c r="AW125" s="500"/>
      <c r="AX125" s="500"/>
      <c r="AY125" s="500"/>
      <c r="AZ125" s="500"/>
      <c r="BA125" s="500"/>
      <c r="BB125" s="500"/>
      <c r="BC125" s="146"/>
      <c r="BD125" s="147"/>
      <c r="BE125" s="148"/>
      <c r="BF125" s="449" t="str">
        <f t="shared" si="0"/>
        <v/>
      </c>
      <c r="BG125" s="449"/>
      <c r="BH125" s="449"/>
      <c r="BI125" s="449"/>
      <c r="BJ125" s="449"/>
      <c r="BK125" s="449"/>
      <c r="BL125" s="449"/>
      <c r="BM125" s="449"/>
      <c r="BN125" s="449"/>
      <c r="BO125" s="449"/>
      <c r="BP125" s="449"/>
      <c r="BQ125" s="146"/>
      <c r="BS125" s="706"/>
      <c r="BU125" s="706"/>
      <c r="BV125" s="130"/>
      <c r="BW125" s="130"/>
      <c r="BX125" s="131"/>
      <c r="BY125" s="130"/>
      <c r="BZ125" s="139"/>
      <c r="CA125" s="139"/>
      <c r="CB125" s="140"/>
      <c r="CC125" s="141"/>
      <c r="CD125" s="141"/>
      <c r="CE125" s="141"/>
      <c r="CF125" s="141"/>
      <c r="CG125" s="141"/>
      <c r="CH125" s="141"/>
    </row>
    <row r="126" spans="1:86" s="132" customFormat="1" ht="15" customHeight="1">
      <c r="B126" s="444">
        <v>5130</v>
      </c>
      <c r="C126" s="445"/>
      <c r="D126" s="445"/>
      <c r="E126" s="445"/>
      <c r="F126" s="456"/>
      <c r="G126" s="457"/>
      <c r="H126" s="446" t="s">
        <v>141</v>
      </c>
      <c r="I126" s="447"/>
      <c r="J126" s="447"/>
      <c r="K126" s="447"/>
      <c r="L126" s="447"/>
      <c r="M126" s="447"/>
      <c r="N126" s="447"/>
      <c r="O126" s="447"/>
      <c r="P126" s="447"/>
      <c r="Q126" s="447"/>
      <c r="R126" s="447"/>
      <c r="S126" s="447"/>
      <c r="T126" s="447"/>
      <c r="U126" s="447"/>
      <c r="V126" s="447"/>
      <c r="W126" s="447"/>
      <c r="X126" s="447"/>
      <c r="Y126" s="447"/>
      <c r="Z126" s="447"/>
      <c r="AA126" s="448"/>
      <c r="AB126" s="142"/>
      <c r="AC126" s="143"/>
      <c r="AD126" s="500"/>
      <c r="AE126" s="500"/>
      <c r="AF126" s="500"/>
      <c r="AG126" s="500"/>
      <c r="AH126" s="500"/>
      <c r="AI126" s="500"/>
      <c r="AJ126" s="500"/>
      <c r="AK126" s="500"/>
      <c r="AL126" s="500"/>
      <c r="AM126" s="500"/>
      <c r="AN126" s="500"/>
      <c r="AO126" s="144"/>
      <c r="AP126" s="145"/>
      <c r="AQ126" s="144"/>
      <c r="AR126" s="500"/>
      <c r="AS126" s="500"/>
      <c r="AT126" s="500"/>
      <c r="AU126" s="500"/>
      <c r="AV126" s="500"/>
      <c r="AW126" s="500"/>
      <c r="AX126" s="500"/>
      <c r="AY126" s="500"/>
      <c r="AZ126" s="500"/>
      <c r="BA126" s="500"/>
      <c r="BB126" s="500"/>
      <c r="BC126" s="146"/>
      <c r="BD126" s="147"/>
      <c r="BE126" s="148"/>
      <c r="BF126" s="449" t="str">
        <f t="shared" si="0"/>
        <v/>
      </c>
      <c r="BG126" s="449"/>
      <c r="BH126" s="449"/>
      <c r="BI126" s="449"/>
      <c r="BJ126" s="449"/>
      <c r="BK126" s="449"/>
      <c r="BL126" s="449"/>
      <c r="BM126" s="449"/>
      <c r="BN126" s="449"/>
      <c r="BO126" s="449"/>
      <c r="BP126" s="449"/>
      <c r="BQ126" s="146"/>
      <c r="BS126" s="131"/>
      <c r="BU126" s="131"/>
      <c r="BV126" s="130"/>
      <c r="BW126" s="130"/>
      <c r="BX126" s="131"/>
      <c r="BY126" s="130"/>
      <c r="BZ126" s="139"/>
      <c r="CA126" s="139"/>
      <c r="CB126" s="140"/>
      <c r="CC126" s="141"/>
      <c r="CD126" s="141"/>
      <c r="CE126" s="141"/>
      <c r="CF126" s="141"/>
      <c r="CG126" s="141"/>
      <c r="CH126" s="141"/>
    </row>
    <row r="127" spans="1:86" s="132" customFormat="1" ht="15" customHeight="1">
      <c r="B127" s="444">
        <v>5200</v>
      </c>
      <c r="C127" s="445"/>
      <c r="D127" s="445"/>
      <c r="E127" s="445"/>
      <c r="F127" s="456"/>
      <c r="G127" s="457"/>
      <c r="H127" s="446" t="s">
        <v>142</v>
      </c>
      <c r="I127" s="447"/>
      <c r="J127" s="447"/>
      <c r="K127" s="447"/>
      <c r="L127" s="447"/>
      <c r="M127" s="447"/>
      <c r="N127" s="447"/>
      <c r="O127" s="447"/>
      <c r="P127" s="447"/>
      <c r="Q127" s="447"/>
      <c r="R127" s="447"/>
      <c r="S127" s="447"/>
      <c r="T127" s="447"/>
      <c r="U127" s="447"/>
      <c r="V127" s="447"/>
      <c r="W127" s="447"/>
      <c r="X127" s="447"/>
      <c r="Y127" s="447"/>
      <c r="Z127" s="447"/>
      <c r="AA127" s="448"/>
      <c r="AB127" s="142"/>
      <c r="AC127" s="143"/>
      <c r="AD127" s="500"/>
      <c r="AE127" s="500"/>
      <c r="AF127" s="500"/>
      <c r="AG127" s="500"/>
      <c r="AH127" s="500"/>
      <c r="AI127" s="500"/>
      <c r="AJ127" s="500"/>
      <c r="AK127" s="500"/>
      <c r="AL127" s="500"/>
      <c r="AM127" s="500"/>
      <c r="AN127" s="500"/>
      <c r="AO127" s="144"/>
      <c r="AP127" s="145"/>
      <c r="AQ127" s="144"/>
      <c r="AR127" s="500"/>
      <c r="AS127" s="500"/>
      <c r="AT127" s="500"/>
      <c r="AU127" s="500"/>
      <c r="AV127" s="500"/>
      <c r="AW127" s="500"/>
      <c r="AX127" s="500"/>
      <c r="AY127" s="500"/>
      <c r="AZ127" s="500"/>
      <c r="BA127" s="500"/>
      <c r="BB127" s="500"/>
      <c r="BC127" s="146"/>
      <c r="BD127" s="147"/>
      <c r="BE127" s="148"/>
      <c r="BF127" s="449" t="str">
        <f t="shared" si="0"/>
        <v/>
      </c>
      <c r="BG127" s="449"/>
      <c r="BH127" s="449"/>
      <c r="BI127" s="449"/>
      <c r="BJ127" s="449"/>
      <c r="BK127" s="449"/>
      <c r="BL127" s="449"/>
      <c r="BM127" s="449"/>
      <c r="BN127" s="449"/>
      <c r="BO127" s="449"/>
      <c r="BP127" s="449"/>
      <c r="BQ127" s="146"/>
      <c r="BS127" s="131"/>
      <c r="BU127" s="131"/>
      <c r="BV127" s="130"/>
      <c r="BW127" s="130"/>
      <c r="BX127" s="131"/>
      <c r="BY127" s="130"/>
      <c r="BZ127" s="139"/>
      <c r="CA127" s="139"/>
      <c r="CB127" s="140"/>
      <c r="CC127" s="141"/>
      <c r="CD127" s="141"/>
      <c r="CE127" s="141"/>
      <c r="CF127" s="141"/>
      <c r="CG127" s="141"/>
      <c r="CH127" s="141"/>
    </row>
    <row r="128" spans="1:86" s="132" customFormat="1" ht="15" customHeight="1">
      <c r="B128" s="444">
        <v>5210</v>
      </c>
      <c r="C128" s="445"/>
      <c r="D128" s="445"/>
      <c r="E128" s="445"/>
      <c r="F128" s="456"/>
      <c r="G128" s="457"/>
      <c r="H128" s="446" t="s">
        <v>143</v>
      </c>
      <c r="I128" s="447"/>
      <c r="J128" s="447"/>
      <c r="K128" s="447"/>
      <c r="L128" s="447"/>
      <c r="M128" s="447"/>
      <c r="N128" s="447"/>
      <c r="O128" s="447"/>
      <c r="P128" s="447"/>
      <c r="Q128" s="447"/>
      <c r="R128" s="447"/>
      <c r="S128" s="447"/>
      <c r="T128" s="447"/>
      <c r="U128" s="447"/>
      <c r="V128" s="447"/>
      <c r="W128" s="447"/>
      <c r="X128" s="447"/>
      <c r="Y128" s="447"/>
      <c r="Z128" s="447"/>
      <c r="AA128" s="448"/>
      <c r="AB128" s="142"/>
      <c r="AC128" s="143"/>
      <c r="AD128" s="500"/>
      <c r="AE128" s="500"/>
      <c r="AF128" s="500"/>
      <c r="AG128" s="500"/>
      <c r="AH128" s="500"/>
      <c r="AI128" s="500"/>
      <c r="AJ128" s="500"/>
      <c r="AK128" s="500"/>
      <c r="AL128" s="500"/>
      <c r="AM128" s="500"/>
      <c r="AN128" s="500"/>
      <c r="AO128" s="144"/>
      <c r="AP128" s="145"/>
      <c r="AQ128" s="144"/>
      <c r="AR128" s="500"/>
      <c r="AS128" s="500"/>
      <c r="AT128" s="500"/>
      <c r="AU128" s="500"/>
      <c r="AV128" s="500"/>
      <c r="AW128" s="500"/>
      <c r="AX128" s="500"/>
      <c r="AY128" s="500"/>
      <c r="AZ128" s="500"/>
      <c r="BA128" s="500"/>
      <c r="BB128" s="500"/>
      <c r="BC128" s="146"/>
      <c r="BD128" s="147"/>
      <c r="BE128" s="148"/>
      <c r="BF128" s="449" t="str">
        <f t="shared" si="0"/>
        <v/>
      </c>
      <c r="BG128" s="449"/>
      <c r="BH128" s="449"/>
      <c r="BI128" s="449"/>
      <c r="BJ128" s="449"/>
      <c r="BK128" s="449"/>
      <c r="BL128" s="449"/>
      <c r="BM128" s="449"/>
      <c r="BN128" s="449"/>
      <c r="BO128" s="449"/>
      <c r="BP128" s="449"/>
      <c r="BQ128" s="146"/>
      <c r="BS128" s="131"/>
      <c r="BU128" s="131"/>
      <c r="BV128" s="130"/>
      <c r="BW128" s="130"/>
      <c r="BX128" s="131"/>
      <c r="BY128" s="130"/>
      <c r="BZ128" s="139"/>
      <c r="CA128" s="139"/>
      <c r="CB128" s="140"/>
      <c r="CC128" s="141"/>
      <c r="CD128" s="141"/>
      <c r="CE128" s="141"/>
      <c r="CF128" s="141"/>
      <c r="CG128" s="141"/>
      <c r="CH128" s="141"/>
    </row>
    <row r="129" spans="2:86" s="132" customFormat="1" ht="15" customHeight="1">
      <c r="B129" s="444">
        <v>5300</v>
      </c>
      <c r="C129" s="445"/>
      <c r="D129" s="445"/>
      <c r="E129" s="445"/>
      <c r="F129" s="456"/>
      <c r="G129" s="457"/>
      <c r="H129" s="446" t="s">
        <v>144</v>
      </c>
      <c r="I129" s="447"/>
      <c r="J129" s="447"/>
      <c r="K129" s="447"/>
      <c r="L129" s="447"/>
      <c r="M129" s="447"/>
      <c r="N129" s="447"/>
      <c r="O129" s="447"/>
      <c r="P129" s="447"/>
      <c r="Q129" s="447"/>
      <c r="R129" s="447"/>
      <c r="S129" s="447"/>
      <c r="T129" s="447"/>
      <c r="U129" s="447"/>
      <c r="V129" s="447"/>
      <c r="W129" s="447"/>
      <c r="X129" s="447"/>
      <c r="Y129" s="447"/>
      <c r="Z129" s="447"/>
      <c r="AA129" s="448"/>
      <c r="AB129" s="142"/>
      <c r="AC129" s="143"/>
      <c r="AD129" s="500"/>
      <c r="AE129" s="500"/>
      <c r="AF129" s="500"/>
      <c r="AG129" s="500"/>
      <c r="AH129" s="500"/>
      <c r="AI129" s="500"/>
      <c r="AJ129" s="500"/>
      <c r="AK129" s="500"/>
      <c r="AL129" s="500"/>
      <c r="AM129" s="500"/>
      <c r="AN129" s="500"/>
      <c r="AO129" s="144"/>
      <c r="AP129" s="145"/>
      <c r="AQ129" s="144"/>
      <c r="AR129" s="500"/>
      <c r="AS129" s="500"/>
      <c r="AT129" s="500"/>
      <c r="AU129" s="500"/>
      <c r="AV129" s="500"/>
      <c r="AW129" s="500"/>
      <c r="AX129" s="500"/>
      <c r="AY129" s="500"/>
      <c r="AZ129" s="500"/>
      <c r="BA129" s="500"/>
      <c r="BB129" s="500"/>
      <c r="BC129" s="146"/>
      <c r="BD129" s="147"/>
      <c r="BE129" s="148"/>
      <c r="BF129" s="449" t="str">
        <f t="shared" si="0"/>
        <v/>
      </c>
      <c r="BG129" s="449"/>
      <c r="BH129" s="449"/>
      <c r="BI129" s="449"/>
      <c r="BJ129" s="449"/>
      <c r="BK129" s="449"/>
      <c r="BL129" s="449"/>
      <c r="BM129" s="449"/>
      <c r="BN129" s="449"/>
      <c r="BO129" s="449"/>
      <c r="BP129" s="449"/>
      <c r="BQ129" s="146"/>
      <c r="BS129" s="131"/>
      <c r="BU129" s="131"/>
      <c r="BV129" s="130"/>
      <c r="BW129" s="130"/>
      <c r="BX129" s="131"/>
      <c r="BY129" s="130"/>
      <c r="BZ129" s="139"/>
      <c r="CA129" s="139"/>
      <c r="CB129" s="140"/>
      <c r="CC129" s="141"/>
      <c r="CD129" s="141"/>
      <c r="CE129" s="141"/>
      <c r="CF129" s="141"/>
      <c r="CG129" s="141"/>
      <c r="CH129" s="141"/>
    </row>
    <row r="130" spans="2:86" s="132" customFormat="1" ht="15" customHeight="1">
      <c r="B130" s="444">
        <v>5310</v>
      </c>
      <c r="C130" s="445"/>
      <c r="D130" s="445"/>
      <c r="E130" s="445"/>
      <c r="F130" s="456"/>
      <c r="G130" s="457"/>
      <c r="H130" s="446" t="s">
        <v>145</v>
      </c>
      <c r="I130" s="447"/>
      <c r="J130" s="447"/>
      <c r="K130" s="447"/>
      <c r="L130" s="447"/>
      <c r="M130" s="447"/>
      <c r="N130" s="447"/>
      <c r="O130" s="447"/>
      <c r="P130" s="447"/>
      <c r="Q130" s="447"/>
      <c r="R130" s="447"/>
      <c r="S130" s="447"/>
      <c r="T130" s="447"/>
      <c r="U130" s="447"/>
      <c r="V130" s="447"/>
      <c r="W130" s="447"/>
      <c r="X130" s="447"/>
      <c r="Y130" s="447"/>
      <c r="Z130" s="447"/>
      <c r="AA130" s="448"/>
      <c r="AB130" s="142"/>
      <c r="AC130" s="143"/>
      <c r="AD130" s="500"/>
      <c r="AE130" s="500"/>
      <c r="AF130" s="500"/>
      <c r="AG130" s="500"/>
      <c r="AH130" s="500"/>
      <c r="AI130" s="500"/>
      <c r="AJ130" s="500"/>
      <c r="AK130" s="500"/>
      <c r="AL130" s="500"/>
      <c r="AM130" s="500"/>
      <c r="AN130" s="500"/>
      <c r="AO130" s="144"/>
      <c r="AP130" s="145"/>
      <c r="AQ130" s="144"/>
      <c r="AR130" s="500"/>
      <c r="AS130" s="500"/>
      <c r="AT130" s="500"/>
      <c r="AU130" s="500"/>
      <c r="AV130" s="500"/>
      <c r="AW130" s="500"/>
      <c r="AX130" s="500"/>
      <c r="AY130" s="500"/>
      <c r="AZ130" s="500"/>
      <c r="BA130" s="500"/>
      <c r="BB130" s="500"/>
      <c r="BC130" s="146"/>
      <c r="BD130" s="147"/>
      <c r="BE130" s="148"/>
      <c r="BF130" s="449" t="str">
        <f t="shared" si="0"/>
        <v/>
      </c>
      <c r="BG130" s="449"/>
      <c r="BH130" s="449"/>
      <c r="BI130" s="449"/>
      <c r="BJ130" s="449"/>
      <c r="BK130" s="449"/>
      <c r="BL130" s="449"/>
      <c r="BM130" s="449"/>
      <c r="BN130" s="449"/>
      <c r="BO130" s="449"/>
      <c r="BP130" s="449"/>
      <c r="BQ130" s="146"/>
      <c r="BS130" s="131"/>
      <c r="BU130" s="131"/>
      <c r="BV130" s="130"/>
      <c r="BW130" s="130"/>
      <c r="BX130" s="131"/>
      <c r="BY130" s="130"/>
      <c r="BZ130" s="139"/>
      <c r="CA130" s="139"/>
      <c r="CB130" s="140"/>
      <c r="CC130" s="141"/>
      <c r="CD130" s="141"/>
      <c r="CE130" s="141"/>
      <c r="CF130" s="141"/>
      <c r="CG130" s="141"/>
      <c r="CH130" s="141"/>
    </row>
    <row r="131" spans="2:86" s="132" customFormat="1" ht="15" customHeight="1">
      <c r="B131" s="444">
        <v>5400</v>
      </c>
      <c r="C131" s="445"/>
      <c r="D131" s="445"/>
      <c r="E131" s="445"/>
      <c r="F131" s="456"/>
      <c r="G131" s="457"/>
      <c r="H131" s="446" t="s">
        <v>146</v>
      </c>
      <c r="I131" s="447"/>
      <c r="J131" s="447"/>
      <c r="K131" s="447"/>
      <c r="L131" s="447"/>
      <c r="M131" s="447"/>
      <c r="N131" s="447"/>
      <c r="O131" s="447"/>
      <c r="P131" s="447"/>
      <c r="Q131" s="447"/>
      <c r="R131" s="447"/>
      <c r="S131" s="447"/>
      <c r="T131" s="447"/>
      <c r="U131" s="447"/>
      <c r="V131" s="447"/>
      <c r="W131" s="447"/>
      <c r="X131" s="447"/>
      <c r="Y131" s="447"/>
      <c r="Z131" s="447"/>
      <c r="AA131" s="448"/>
      <c r="AB131" s="142"/>
      <c r="AC131" s="143"/>
      <c r="AD131" s="500"/>
      <c r="AE131" s="500"/>
      <c r="AF131" s="500"/>
      <c r="AG131" s="500"/>
      <c r="AH131" s="500"/>
      <c r="AI131" s="500"/>
      <c r="AJ131" s="500"/>
      <c r="AK131" s="500"/>
      <c r="AL131" s="500"/>
      <c r="AM131" s="500"/>
      <c r="AN131" s="500"/>
      <c r="AO131" s="144"/>
      <c r="AP131" s="145"/>
      <c r="AQ131" s="144"/>
      <c r="AR131" s="500"/>
      <c r="AS131" s="500"/>
      <c r="AT131" s="500"/>
      <c r="AU131" s="500"/>
      <c r="AV131" s="500"/>
      <c r="AW131" s="500"/>
      <c r="AX131" s="500"/>
      <c r="AY131" s="500"/>
      <c r="AZ131" s="500"/>
      <c r="BA131" s="500"/>
      <c r="BB131" s="500"/>
      <c r="BC131" s="146"/>
      <c r="BD131" s="147"/>
      <c r="BE131" s="148"/>
      <c r="BF131" s="449" t="str">
        <f t="shared" si="0"/>
        <v/>
      </c>
      <c r="BG131" s="449"/>
      <c r="BH131" s="449"/>
      <c r="BI131" s="449"/>
      <c r="BJ131" s="449"/>
      <c r="BK131" s="449"/>
      <c r="BL131" s="449"/>
      <c r="BM131" s="449"/>
      <c r="BN131" s="449"/>
      <c r="BO131" s="449"/>
      <c r="BP131" s="449"/>
      <c r="BQ131" s="146"/>
      <c r="BS131" s="131"/>
      <c r="BU131" s="131"/>
      <c r="BV131" s="130"/>
      <c r="BW131" s="130"/>
      <c r="BX131" s="131"/>
      <c r="BY131" s="130"/>
      <c r="BZ131" s="139"/>
      <c r="CA131" s="139"/>
      <c r="CB131" s="140"/>
      <c r="CC131" s="141"/>
      <c r="CD131" s="141"/>
      <c r="CE131" s="141"/>
      <c r="CF131" s="141"/>
      <c r="CG131" s="141"/>
      <c r="CH131" s="141"/>
    </row>
    <row r="132" spans="2:86" s="132" customFormat="1" ht="15" customHeight="1">
      <c r="B132" s="444">
        <v>5500</v>
      </c>
      <c r="C132" s="445"/>
      <c r="D132" s="445"/>
      <c r="E132" s="445"/>
      <c r="F132" s="456"/>
      <c r="G132" s="457"/>
      <c r="H132" s="446" t="s">
        <v>147</v>
      </c>
      <c r="I132" s="447"/>
      <c r="J132" s="447"/>
      <c r="K132" s="447"/>
      <c r="L132" s="447"/>
      <c r="M132" s="447"/>
      <c r="N132" s="447"/>
      <c r="O132" s="447"/>
      <c r="P132" s="447"/>
      <c r="Q132" s="447"/>
      <c r="R132" s="447"/>
      <c r="S132" s="447"/>
      <c r="T132" s="447"/>
      <c r="U132" s="447"/>
      <c r="V132" s="447"/>
      <c r="W132" s="447"/>
      <c r="X132" s="447"/>
      <c r="Y132" s="447"/>
      <c r="Z132" s="447"/>
      <c r="AA132" s="448"/>
      <c r="AB132" s="142"/>
      <c r="AC132" s="143"/>
      <c r="AD132" s="500"/>
      <c r="AE132" s="500"/>
      <c r="AF132" s="500"/>
      <c r="AG132" s="500"/>
      <c r="AH132" s="500"/>
      <c r="AI132" s="500"/>
      <c r="AJ132" s="500"/>
      <c r="AK132" s="500"/>
      <c r="AL132" s="500"/>
      <c r="AM132" s="500"/>
      <c r="AN132" s="500"/>
      <c r="AO132" s="144"/>
      <c r="AP132" s="145"/>
      <c r="AQ132" s="144"/>
      <c r="AR132" s="500"/>
      <c r="AS132" s="500"/>
      <c r="AT132" s="500"/>
      <c r="AU132" s="500"/>
      <c r="AV132" s="500"/>
      <c r="AW132" s="500"/>
      <c r="AX132" s="500"/>
      <c r="AY132" s="500"/>
      <c r="AZ132" s="500"/>
      <c r="BA132" s="500"/>
      <c r="BB132" s="500"/>
      <c r="BC132" s="146"/>
      <c r="BD132" s="147"/>
      <c r="BE132" s="148"/>
      <c r="BF132" s="449" t="str">
        <f t="shared" si="0"/>
        <v/>
      </c>
      <c r="BG132" s="449"/>
      <c r="BH132" s="449"/>
      <c r="BI132" s="449"/>
      <c r="BJ132" s="449"/>
      <c r="BK132" s="449"/>
      <c r="BL132" s="449"/>
      <c r="BM132" s="449"/>
      <c r="BN132" s="449"/>
      <c r="BO132" s="449"/>
      <c r="BP132" s="449"/>
      <c r="BQ132" s="146"/>
      <c r="BS132" s="131"/>
      <c r="BU132" s="131"/>
      <c r="BV132" s="130"/>
      <c r="BW132" s="130"/>
      <c r="BX132" s="131"/>
      <c r="BY132" s="130"/>
      <c r="BZ132" s="139"/>
      <c r="CA132" s="139"/>
      <c r="CB132" s="140"/>
      <c r="CC132" s="141"/>
      <c r="CD132" s="141"/>
      <c r="CE132" s="141"/>
      <c r="CF132" s="141"/>
      <c r="CG132" s="141"/>
      <c r="CH132" s="141"/>
    </row>
    <row r="133" spans="2:86" s="132" customFormat="1" ht="15" customHeight="1">
      <c r="B133" s="444">
        <v>5510</v>
      </c>
      <c r="C133" s="445"/>
      <c r="D133" s="445"/>
      <c r="E133" s="445"/>
      <c r="F133" s="456"/>
      <c r="G133" s="457"/>
      <c r="H133" s="446" t="s">
        <v>148</v>
      </c>
      <c r="I133" s="447"/>
      <c r="J133" s="447"/>
      <c r="K133" s="447"/>
      <c r="L133" s="447"/>
      <c r="M133" s="447"/>
      <c r="N133" s="447"/>
      <c r="O133" s="447"/>
      <c r="P133" s="447"/>
      <c r="Q133" s="447"/>
      <c r="R133" s="447"/>
      <c r="S133" s="447"/>
      <c r="T133" s="447"/>
      <c r="U133" s="447"/>
      <c r="V133" s="447"/>
      <c r="W133" s="447"/>
      <c r="X133" s="447"/>
      <c r="Y133" s="447"/>
      <c r="Z133" s="447"/>
      <c r="AA133" s="448"/>
      <c r="AB133" s="142"/>
      <c r="AC133" s="143"/>
      <c r="AD133" s="500"/>
      <c r="AE133" s="500"/>
      <c r="AF133" s="500"/>
      <c r="AG133" s="500"/>
      <c r="AH133" s="500"/>
      <c r="AI133" s="500"/>
      <c r="AJ133" s="500"/>
      <c r="AK133" s="500"/>
      <c r="AL133" s="500"/>
      <c r="AM133" s="500"/>
      <c r="AN133" s="500"/>
      <c r="AO133" s="144"/>
      <c r="AP133" s="145"/>
      <c r="AQ133" s="144"/>
      <c r="AR133" s="500"/>
      <c r="AS133" s="500"/>
      <c r="AT133" s="500"/>
      <c r="AU133" s="500"/>
      <c r="AV133" s="500"/>
      <c r="AW133" s="500"/>
      <c r="AX133" s="500"/>
      <c r="AY133" s="500"/>
      <c r="AZ133" s="500"/>
      <c r="BA133" s="500"/>
      <c r="BB133" s="500"/>
      <c r="BC133" s="146"/>
      <c r="BD133" s="147"/>
      <c r="BE133" s="148"/>
      <c r="BF133" s="449" t="str">
        <f t="shared" si="0"/>
        <v/>
      </c>
      <c r="BG133" s="449"/>
      <c r="BH133" s="449"/>
      <c r="BI133" s="449"/>
      <c r="BJ133" s="449"/>
      <c r="BK133" s="449"/>
      <c r="BL133" s="449"/>
      <c r="BM133" s="449"/>
      <c r="BN133" s="449"/>
      <c r="BO133" s="449"/>
      <c r="BP133" s="449"/>
      <c r="BQ133" s="146"/>
      <c r="BS133" s="131"/>
      <c r="BU133" s="131"/>
      <c r="BV133" s="130"/>
      <c r="BW133" s="130"/>
      <c r="BX133" s="131"/>
      <c r="BY133" s="130"/>
      <c r="BZ133" s="139"/>
      <c r="CA133" s="139"/>
      <c r="CB133" s="140"/>
      <c r="CC133" s="141"/>
      <c r="CD133" s="141"/>
      <c r="CE133" s="141"/>
      <c r="CF133" s="141"/>
      <c r="CG133" s="141"/>
      <c r="CH133" s="141"/>
    </row>
    <row r="134" spans="2:86" s="132" customFormat="1" ht="15" customHeight="1">
      <c r="B134" s="444">
        <v>5520</v>
      </c>
      <c r="C134" s="445"/>
      <c r="D134" s="445"/>
      <c r="E134" s="445"/>
      <c r="F134" s="456"/>
      <c r="G134" s="457"/>
      <c r="H134" s="446" t="s">
        <v>149</v>
      </c>
      <c r="I134" s="447"/>
      <c r="J134" s="447"/>
      <c r="K134" s="447"/>
      <c r="L134" s="447"/>
      <c r="M134" s="447"/>
      <c r="N134" s="447"/>
      <c r="O134" s="447"/>
      <c r="P134" s="447"/>
      <c r="Q134" s="447"/>
      <c r="R134" s="447"/>
      <c r="S134" s="447"/>
      <c r="T134" s="447"/>
      <c r="U134" s="447"/>
      <c r="V134" s="447"/>
      <c r="W134" s="447"/>
      <c r="X134" s="447"/>
      <c r="Y134" s="447"/>
      <c r="Z134" s="447"/>
      <c r="AA134" s="448"/>
      <c r="AB134" s="142"/>
      <c r="AC134" s="143"/>
      <c r="AD134" s="500"/>
      <c r="AE134" s="500"/>
      <c r="AF134" s="500"/>
      <c r="AG134" s="500"/>
      <c r="AH134" s="500"/>
      <c r="AI134" s="500"/>
      <c r="AJ134" s="500"/>
      <c r="AK134" s="500"/>
      <c r="AL134" s="500"/>
      <c r="AM134" s="500"/>
      <c r="AN134" s="500"/>
      <c r="AO134" s="144"/>
      <c r="AP134" s="145"/>
      <c r="AQ134" s="144"/>
      <c r="AR134" s="500"/>
      <c r="AS134" s="500"/>
      <c r="AT134" s="500"/>
      <c r="AU134" s="500"/>
      <c r="AV134" s="500"/>
      <c r="AW134" s="500"/>
      <c r="AX134" s="500"/>
      <c r="AY134" s="500"/>
      <c r="AZ134" s="500"/>
      <c r="BA134" s="500"/>
      <c r="BB134" s="500"/>
      <c r="BC134" s="146"/>
      <c r="BD134" s="147"/>
      <c r="BE134" s="148"/>
      <c r="BF134" s="449" t="str">
        <f t="shared" si="0"/>
        <v/>
      </c>
      <c r="BG134" s="449"/>
      <c r="BH134" s="449"/>
      <c r="BI134" s="449"/>
      <c r="BJ134" s="449"/>
      <c r="BK134" s="449"/>
      <c r="BL134" s="449"/>
      <c r="BM134" s="449"/>
      <c r="BN134" s="449"/>
      <c r="BO134" s="449"/>
      <c r="BP134" s="449"/>
      <c r="BQ134" s="146"/>
      <c r="BS134" s="131"/>
      <c r="BU134" s="131"/>
      <c r="BV134" s="130"/>
      <c r="BW134" s="130"/>
      <c r="BX134" s="131"/>
      <c r="BY134" s="130"/>
      <c r="BZ134" s="139"/>
      <c r="CA134" s="139"/>
      <c r="CB134" s="140"/>
      <c r="CC134" s="141"/>
      <c r="CD134" s="141"/>
      <c r="CE134" s="141"/>
      <c r="CF134" s="141"/>
      <c r="CG134" s="141"/>
      <c r="CH134" s="141"/>
    </row>
    <row r="135" spans="2:86" s="132" customFormat="1" ht="15" customHeight="1">
      <c r="B135" s="444">
        <v>5530</v>
      </c>
      <c r="C135" s="445"/>
      <c r="D135" s="445"/>
      <c r="E135" s="445"/>
      <c r="F135" s="456"/>
      <c r="G135" s="457"/>
      <c r="H135" s="446" t="s">
        <v>150</v>
      </c>
      <c r="I135" s="447"/>
      <c r="J135" s="447"/>
      <c r="K135" s="447"/>
      <c r="L135" s="447"/>
      <c r="M135" s="447"/>
      <c r="N135" s="447"/>
      <c r="O135" s="447"/>
      <c r="P135" s="447"/>
      <c r="Q135" s="447"/>
      <c r="R135" s="447"/>
      <c r="S135" s="447"/>
      <c r="T135" s="447"/>
      <c r="U135" s="447"/>
      <c r="V135" s="447"/>
      <c r="W135" s="447"/>
      <c r="X135" s="447"/>
      <c r="Y135" s="447"/>
      <c r="Z135" s="447"/>
      <c r="AA135" s="448"/>
      <c r="AB135" s="142"/>
      <c r="AC135" s="143"/>
      <c r="AD135" s="500"/>
      <c r="AE135" s="500"/>
      <c r="AF135" s="500"/>
      <c r="AG135" s="500"/>
      <c r="AH135" s="500"/>
      <c r="AI135" s="500"/>
      <c r="AJ135" s="500"/>
      <c r="AK135" s="500"/>
      <c r="AL135" s="500"/>
      <c r="AM135" s="500"/>
      <c r="AN135" s="500"/>
      <c r="AO135" s="144"/>
      <c r="AP135" s="145"/>
      <c r="AQ135" s="144"/>
      <c r="AR135" s="500"/>
      <c r="AS135" s="500"/>
      <c r="AT135" s="500"/>
      <c r="AU135" s="500"/>
      <c r="AV135" s="500"/>
      <c r="AW135" s="500"/>
      <c r="AX135" s="500"/>
      <c r="AY135" s="500"/>
      <c r="AZ135" s="500"/>
      <c r="BA135" s="500"/>
      <c r="BB135" s="500"/>
      <c r="BC135" s="146"/>
      <c r="BD135" s="147"/>
      <c r="BE135" s="148"/>
      <c r="BF135" s="449" t="str">
        <f t="shared" si="0"/>
        <v/>
      </c>
      <c r="BG135" s="449"/>
      <c r="BH135" s="449"/>
      <c r="BI135" s="449"/>
      <c r="BJ135" s="449"/>
      <c r="BK135" s="449"/>
      <c r="BL135" s="449"/>
      <c r="BM135" s="449"/>
      <c r="BN135" s="449"/>
      <c r="BO135" s="449"/>
      <c r="BP135" s="449"/>
      <c r="BQ135" s="146"/>
      <c r="BS135" s="131"/>
      <c r="BU135" s="131"/>
      <c r="BV135" s="130"/>
      <c r="BW135" s="130"/>
      <c r="BX135" s="131"/>
      <c r="BY135" s="130"/>
      <c r="BZ135" s="139"/>
      <c r="CA135" s="139"/>
      <c r="CB135" s="140"/>
      <c r="CC135" s="141"/>
      <c r="CD135" s="141"/>
      <c r="CE135" s="141"/>
      <c r="CF135" s="141"/>
      <c r="CG135" s="141"/>
      <c r="CH135" s="141"/>
    </row>
    <row r="136" spans="2:86" s="132" customFormat="1" ht="15" customHeight="1">
      <c r="B136" s="688">
        <v>5540</v>
      </c>
      <c r="C136" s="689"/>
      <c r="D136" s="689"/>
      <c r="E136" s="689"/>
      <c r="F136" s="456"/>
      <c r="G136" s="457"/>
      <c r="H136" s="446" t="s">
        <v>151</v>
      </c>
      <c r="I136" s="447"/>
      <c r="J136" s="447"/>
      <c r="K136" s="447"/>
      <c r="L136" s="447"/>
      <c r="M136" s="447"/>
      <c r="N136" s="447"/>
      <c r="O136" s="447"/>
      <c r="P136" s="447"/>
      <c r="Q136" s="447"/>
      <c r="R136" s="447"/>
      <c r="S136" s="447"/>
      <c r="T136" s="447"/>
      <c r="U136" s="447"/>
      <c r="V136" s="447"/>
      <c r="W136" s="447"/>
      <c r="X136" s="447"/>
      <c r="Y136" s="447"/>
      <c r="Z136" s="447"/>
      <c r="AA136" s="448"/>
      <c r="AB136" s="142"/>
      <c r="AC136" s="143"/>
      <c r="AD136" s="500"/>
      <c r="AE136" s="500"/>
      <c r="AF136" s="500"/>
      <c r="AG136" s="500"/>
      <c r="AH136" s="500"/>
      <c r="AI136" s="500"/>
      <c r="AJ136" s="500"/>
      <c r="AK136" s="500"/>
      <c r="AL136" s="500"/>
      <c r="AM136" s="500"/>
      <c r="AN136" s="500"/>
      <c r="AO136" s="144"/>
      <c r="AP136" s="145"/>
      <c r="AQ136" s="144"/>
      <c r="AR136" s="500"/>
      <c r="AS136" s="500"/>
      <c r="AT136" s="500"/>
      <c r="AU136" s="500"/>
      <c r="AV136" s="500"/>
      <c r="AW136" s="500"/>
      <c r="AX136" s="500"/>
      <c r="AY136" s="500"/>
      <c r="AZ136" s="500"/>
      <c r="BA136" s="500"/>
      <c r="BB136" s="500"/>
      <c r="BC136" s="146"/>
      <c r="BD136" s="147"/>
      <c r="BE136" s="148"/>
      <c r="BF136" s="449" t="str">
        <f t="shared" si="0"/>
        <v/>
      </c>
      <c r="BG136" s="449"/>
      <c r="BH136" s="449"/>
      <c r="BI136" s="449"/>
      <c r="BJ136" s="449"/>
      <c r="BK136" s="449"/>
      <c r="BL136" s="449"/>
      <c r="BM136" s="449"/>
      <c r="BN136" s="449"/>
      <c r="BO136" s="449"/>
      <c r="BP136" s="449"/>
      <c r="BQ136" s="146"/>
      <c r="BS136" s="131"/>
      <c r="BU136" s="131"/>
      <c r="BV136" s="130"/>
      <c r="BW136" s="130"/>
      <c r="BX136" s="131"/>
      <c r="BY136" s="130"/>
      <c r="BZ136" s="139"/>
      <c r="CA136" s="139"/>
      <c r="CB136" s="140"/>
      <c r="CC136" s="141"/>
      <c r="CD136" s="141"/>
      <c r="CE136" s="141"/>
      <c r="CF136" s="141"/>
      <c r="CG136" s="141"/>
      <c r="CH136" s="141"/>
    </row>
    <row r="137" spans="2:86" s="132" customFormat="1" ht="15" customHeight="1">
      <c r="B137" s="688">
        <v>5550</v>
      </c>
      <c r="C137" s="689"/>
      <c r="D137" s="689"/>
      <c r="E137" s="689"/>
      <c r="F137" s="456"/>
      <c r="G137" s="457"/>
      <c r="H137" s="446" t="s">
        <v>152</v>
      </c>
      <c r="I137" s="447"/>
      <c r="J137" s="447"/>
      <c r="K137" s="447"/>
      <c r="L137" s="447"/>
      <c r="M137" s="447"/>
      <c r="N137" s="447"/>
      <c r="O137" s="447"/>
      <c r="P137" s="447"/>
      <c r="Q137" s="447"/>
      <c r="R137" s="447"/>
      <c r="S137" s="447"/>
      <c r="T137" s="447"/>
      <c r="U137" s="447"/>
      <c r="V137" s="447"/>
      <c r="W137" s="447"/>
      <c r="X137" s="447"/>
      <c r="Y137" s="447"/>
      <c r="Z137" s="447"/>
      <c r="AA137" s="448"/>
      <c r="AB137" s="142"/>
      <c r="AC137" s="143"/>
      <c r="AD137" s="500"/>
      <c r="AE137" s="500"/>
      <c r="AF137" s="500"/>
      <c r="AG137" s="500"/>
      <c r="AH137" s="500"/>
      <c r="AI137" s="500"/>
      <c r="AJ137" s="500"/>
      <c r="AK137" s="500"/>
      <c r="AL137" s="500"/>
      <c r="AM137" s="500"/>
      <c r="AN137" s="500"/>
      <c r="AO137" s="144"/>
      <c r="AP137" s="145"/>
      <c r="AQ137" s="144"/>
      <c r="AR137" s="500"/>
      <c r="AS137" s="500"/>
      <c r="AT137" s="500"/>
      <c r="AU137" s="500"/>
      <c r="AV137" s="500"/>
      <c r="AW137" s="500"/>
      <c r="AX137" s="500"/>
      <c r="AY137" s="500"/>
      <c r="AZ137" s="500"/>
      <c r="BA137" s="500"/>
      <c r="BB137" s="500"/>
      <c r="BC137" s="146"/>
      <c r="BD137" s="147"/>
      <c r="BE137" s="148"/>
      <c r="BF137" s="449" t="str">
        <f t="shared" si="0"/>
        <v/>
      </c>
      <c r="BG137" s="449"/>
      <c r="BH137" s="449"/>
      <c r="BI137" s="449"/>
      <c r="BJ137" s="449"/>
      <c r="BK137" s="449"/>
      <c r="BL137" s="449"/>
      <c r="BM137" s="449"/>
      <c r="BN137" s="449"/>
      <c r="BO137" s="449"/>
      <c r="BP137" s="449"/>
      <c r="BQ137" s="146"/>
      <c r="BS137" s="131"/>
      <c r="BU137" s="131"/>
      <c r="BV137" s="130"/>
      <c r="BW137" s="130"/>
      <c r="BX137" s="131"/>
      <c r="BY137" s="130"/>
      <c r="BZ137" s="139"/>
      <c r="CA137" s="139"/>
      <c r="CB137" s="140"/>
      <c r="CC137" s="141"/>
      <c r="CD137" s="141"/>
      <c r="CE137" s="141"/>
      <c r="CF137" s="141"/>
      <c r="CG137" s="141"/>
      <c r="CH137" s="141"/>
    </row>
    <row r="138" spans="2:86" s="132" customFormat="1" ht="15" customHeight="1">
      <c r="B138" s="688">
        <v>5560</v>
      </c>
      <c r="C138" s="689"/>
      <c r="D138" s="689"/>
      <c r="E138" s="689"/>
      <c r="F138" s="456"/>
      <c r="G138" s="457"/>
      <c r="H138" s="446" t="s">
        <v>153</v>
      </c>
      <c r="I138" s="447"/>
      <c r="J138" s="447"/>
      <c r="K138" s="447"/>
      <c r="L138" s="447"/>
      <c r="M138" s="447"/>
      <c r="N138" s="447"/>
      <c r="O138" s="447"/>
      <c r="P138" s="447"/>
      <c r="Q138" s="447"/>
      <c r="R138" s="447"/>
      <c r="S138" s="447"/>
      <c r="T138" s="447"/>
      <c r="U138" s="447"/>
      <c r="V138" s="447"/>
      <c r="W138" s="447"/>
      <c r="X138" s="447"/>
      <c r="Y138" s="447"/>
      <c r="Z138" s="447"/>
      <c r="AA138" s="448"/>
      <c r="AB138" s="142"/>
      <c r="AC138" s="143"/>
      <c r="AD138" s="500"/>
      <c r="AE138" s="500"/>
      <c r="AF138" s="500"/>
      <c r="AG138" s="500"/>
      <c r="AH138" s="500"/>
      <c r="AI138" s="500"/>
      <c r="AJ138" s="500"/>
      <c r="AK138" s="500"/>
      <c r="AL138" s="500"/>
      <c r="AM138" s="500"/>
      <c r="AN138" s="500"/>
      <c r="AO138" s="144"/>
      <c r="AP138" s="145"/>
      <c r="AQ138" s="144"/>
      <c r="AR138" s="500"/>
      <c r="AS138" s="500"/>
      <c r="AT138" s="500"/>
      <c r="AU138" s="500"/>
      <c r="AV138" s="500"/>
      <c r="AW138" s="500"/>
      <c r="AX138" s="500"/>
      <c r="AY138" s="500"/>
      <c r="AZ138" s="500"/>
      <c r="BA138" s="500"/>
      <c r="BB138" s="500"/>
      <c r="BC138" s="146"/>
      <c r="BD138" s="147"/>
      <c r="BE138" s="148"/>
      <c r="BF138" s="449" t="str">
        <f t="shared" si="0"/>
        <v/>
      </c>
      <c r="BG138" s="449"/>
      <c r="BH138" s="449"/>
      <c r="BI138" s="449"/>
      <c r="BJ138" s="449"/>
      <c r="BK138" s="449"/>
      <c r="BL138" s="449"/>
      <c r="BM138" s="449"/>
      <c r="BN138" s="449"/>
      <c r="BO138" s="449"/>
      <c r="BP138" s="449"/>
      <c r="BQ138" s="146"/>
      <c r="BS138" s="131"/>
      <c r="BU138" s="131"/>
      <c r="BV138" s="130"/>
      <c r="BW138" s="130"/>
      <c r="BX138" s="131"/>
      <c r="BY138" s="130"/>
      <c r="BZ138" s="139"/>
      <c r="CA138" s="139"/>
      <c r="CB138" s="140"/>
      <c r="CC138" s="141"/>
      <c r="CD138" s="141"/>
      <c r="CE138" s="141"/>
      <c r="CF138" s="141"/>
      <c r="CG138" s="141"/>
      <c r="CH138" s="141"/>
    </row>
    <row r="139" spans="2:86" s="132" customFormat="1" ht="15" customHeight="1">
      <c r="B139" s="444">
        <v>5900</v>
      </c>
      <c r="C139" s="445"/>
      <c r="D139" s="445"/>
      <c r="E139" s="445"/>
      <c r="F139" s="828"/>
      <c r="G139" s="829"/>
      <c r="H139" s="832" t="s">
        <v>154</v>
      </c>
      <c r="I139" s="833"/>
      <c r="J139" s="833"/>
      <c r="K139" s="833"/>
      <c r="L139" s="833"/>
      <c r="M139" s="833"/>
      <c r="N139" s="833"/>
      <c r="O139" s="833"/>
      <c r="P139" s="833"/>
      <c r="Q139" s="833"/>
      <c r="R139" s="833"/>
      <c r="S139" s="833"/>
      <c r="T139" s="833"/>
      <c r="U139" s="833"/>
      <c r="V139" s="833"/>
      <c r="W139" s="833"/>
      <c r="X139" s="833"/>
      <c r="Y139" s="833"/>
      <c r="Z139" s="833"/>
      <c r="AA139" s="834"/>
      <c r="AB139" s="142"/>
      <c r="AC139" s="149"/>
      <c r="AD139" s="830"/>
      <c r="AE139" s="830"/>
      <c r="AF139" s="830"/>
      <c r="AG139" s="830"/>
      <c r="AH139" s="830"/>
      <c r="AI139" s="830"/>
      <c r="AJ139" s="830"/>
      <c r="AK139" s="830"/>
      <c r="AL139" s="830"/>
      <c r="AM139" s="830"/>
      <c r="AN139" s="830"/>
      <c r="AO139" s="144"/>
      <c r="AP139" s="145"/>
      <c r="AQ139" s="150"/>
      <c r="AR139" s="830"/>
      <c r="AS139" s="830"/>
      <c r="AT139" s="830"/>
      <c r="AU139" s="830"/>
      <c r="AV139" s="830"/>
      <c r="AW139" s="830"/>
      <c r="AX139" s="830"/>
      <c r="AY139" s="830"/>
      <c r="AZ139" s="830"/>
      <c r="BA139" s="830"/>
      <c r="BB139" s="830"/>
      <c r="BC139" s="146"/>
      <c r="BD139" s="151"/>
      <c r="BE139" s="152"/>
      <c r="BF139" s="831" t="str">
        <f t="shared" si="0"/>
        <v/>
      </c>
      <c r="BG139" s="831"/>
      <c r="BH139" s="831"/>
      <c r="BI139" s="831"/>
      <c r="BJ139" s="831"/>
      <c r="BK139" s="831"/>
      <c r="BL139" s="831"/>
      <c r="BM139" s="831"/>
      <c r="BN139" s="831"/>
      <c r="BO139" s="831"/>
      <c r="BP139" s="831"/>
      <c r="BQ139" s="153"/>
      <c r="BS139" s="131"/>
      <c r="BU139" s="131"/>
      <c r="BV139" s="130"/>
      <c r="BW139" s="130"/>
      <c r="BX139" s="131"/>
      <c r="BY139" s="130"/>
      <c r="BZ139" s="139"/>
      <c r="CA139" s="139"/>
      <c r="CB139" s="140"/>
      <c r="CC139" s="141"/>
      <c r="CD139" s="141"/>
      <c r="CE139" s="141"/>
      <c r="CF139" s="141"/>
      <c r="CG139" s="141"/>
      <c r="CH139" s="141"/>
    </row>
    <row r="140" spans="2:86" s="132" customFormat="1" ht="15" customHeight="1" thickBot="1">
      <c r="B140" s="696" t="s">
        <v>155</v>
      </c>
      <c r="C140" s="697"/>
      <c r="D140" s="697"/>
      <c r="E140" s="697"/>
      <c r="F140" s="697"/>
      <c r="G140" s="697"/>
      <c r="H140" s="697"/>
      <c r="I140" s="697"/>
      <c r="J140" s="697"/>
      <c r="K140" s="697"/>
      <c r="L140" s="697"/>
      <c r="M140" s="697"/>
      <c r="N140" s="697"/>
      <c r="O140" s="697"/>
      <c r="P140" s="697"/>
      <c r="Q140" s="697"/>
      <c r="R140" s="697"/>
      <c r="S140" s="697"/>
      <c r="T140" s="697"/>
      <c r="U140" s="697"/>
      <c r="V140" s="697"/>
      <c r="W140" s="154"/>
      <c r="X140" s="703" t="s">
        <v>133</v>
      </c>
      <c r="Y140" s="703"/>
      <c r="Z140" s="703" t="s">
        <v>156</v>
      </c>
      <c r="AA140" s="704"/>
      <c r="AB140" s="155"/>
      <c r="AC140" s="156"/>
      <c r="AD140" s="699" t="str">
        <f>IF(AND(AD123="",AD124="",AD125="",AD126="",AD127="",AD128="",AD129="",AD130="",AD131="",AD132="",AD133="",AD134="",AD135="",AD136="",AD137="",AD138="",AD139=""),"",SUM(AD123:AN139))</f>
        <v/>
      </c>
      <c r="AE140" s="699"/>
      <c r="AF140" s="699"/>
      <c r="AG140" s="699"/>
      <c r="AH140" s="699"/>
      <c r="AI140" s="699"/>
      <c r="AJ140" s="699"/>
      <c r="AK140" s="699"/>
      <c r="AL140" s="699"/>
      <c r="AM140" s="699"/>
      <c r="AN140" s="699"/>
      <c r="AO140" s="157"/>
      <c r="AP140" s="158"/>
      <c r="AQ140" s="157"/>
      <c r="AR140" s="699" t="str">
        <f>IF(AND(AR123="",AR124="",AR125="",AR126="",AR127="",AR128="",AR129="",AR130="",AR131="",AR132="",AR133="",AR134="",AR135="",AR136="",AR137="",AR138="",AR139=""),"",SUM(AR123:BB139))</f>
        <v/>
      </c>
      <c r="AS140" s="699"/>
      <c r="AT140" s="699"/>
      <c r="AU140" s="699"/>
      <c r="AV140" s="699"/>
      <c r="AW140" s="699"/>
      <c r="AX140" s="699"/>
      <c r="AY140" s="699"/>
      <c r="AZ140" s="699"/>
      <c r="BA140" s="699"/>
      <c r="BB140" s="699"/>
      <c r="BC140" s="159"/>
      <c r="BD140" s="579"/>
      <c r="BE140" s="580"/>
      <c r="BF140" s="580"/>
      <c r="BG140" s="580"/>
      <c r="BH140" s="580"/>
      <c r="BI140" s="580"/>
      <c r="BJ140" s="580"/>
      <c r="BK140" s="580"/>
      <c r="BL140" s="580"/>
      <c r="BM140" s="580"/>
      <c r="BN140" s="580"/>
      <c r="BO140" s="580"/>
      <c r="BP140" s="580"/>
      <c r="BQ140" s="581"/>
      <c r="BS140" s="131"/>
      <c r="BU140" s="131"/>
      <c r="BV140" s="130"/>
      <c r="BW140" s="130"/>
      <c r="BX140" s="130"/>
      <c r="BY140" s="130"/>
      <c r="BZ140" s="130"/>
      <c r="CA140" s="160"/>
      <c r="CB140" s="141"/>
      <c r="CC140" s="141"/>
      <c r="CD140" s="141"/>
      <c r="CE140" s="141"/>
      <c r="CF140" s="141"/>
      <c r="CG140" s="141"/>
      <c r="CH140" s="141"/>
    </row>
    <row r="141" spans="2:86" s="132" customFormat="1" ht="15" customHeight="1">
      <c r="B141" s="700">
        <v>6100</v>
      </c>
      <c r="C141" s="701"/>
      <c r="D141" s="701"/>
      <c r="E141" s="701"/>
      <c r="F141" s="613"/>
      <c r="G141" s="614"/>
      <c r="H141" s="161" t="s">
        <v>157</v>
      </c>
      <c r="I141" s="161"/>
      <c r="J141" s="161"/>
      <c r="K141" s="161"/>
      <c r="L141" s="161"/>
      <c r="M141" s="161"/>
      <c r="N141" s="161"/>
      <c r="O141" s="161"/>
      <c r="P141" s="161"/>
      <c r="Q141" s="161"/>
      <c r="R141" s="161"/>
      <c r="S141" s="161"/>
      <c r="T141" s="161"/>
      <c r="U141" s="161"/>
      <c r="V141" s="161"/>
      <c r="W141" s="161"/>
      <c r="X141" s="161"/>
      <c r="Y141" s="161"/>
      <c r="Z141" s="161"/>
      <c r="AA141" s="162"/>
      <c r="AB141" s="163"/>
      <c r="AC141" s="161"/>
      <c r="AD141" s="618"/>
      <c r="AE141" s="618"/>
      <c r="AF141" s="618"/>
      <c r="AG141" s="618"/>
      <c r="AH141" s="618"/>
      <c r="AI141" s="618"/>
      <c r="AJ141" s="618"/>
      <c r="AK141" s="618"/>
      <c r="AL141" s="618"/>
      <c r="AM141" s="618"/>
      <c r="AN141" s="618"/>
      <c r="AO141" s="164"/>
      <c r="AP141" s="165"/>
      <c r="AQ141" s="164"/>
      <c r="AR141" s="618"/>
      <c r="AS141" s="618"/>
      <c r="AT141" s="618"/>
      <c r="AU141" s="618"/>
      <c r="AV141" s="618"/>
      <c r="AW141" s="618"/>
      <c r="AX141" s="618"/>
      <c r="AY141" s="618"/>
      <c r="AZ141" s="618"/>
      <c r="BA141" s="618"/>
      <c r="BB141" s="618"/>
      <c r="BC141" s="166"/>
      <c r="BD141" s="167"/>
      <c r="BE141" s="168"/>
      <c r="BF141" s="702" t="str">
        <f t="shared" si="0"/>
        <v/>
      </c>
      <c r="BG141" s="702"/>
      <c r="BH141" s="702"/>
      <c r="BI141" s="702"/>
      <c r="BJ141" s="702"/>
      <c r="BK141" s="702"/>
      <c r="BL141" s="702"/>
      <c r="BM141" s="702"/>
      <c r="BN141" s="702"/>
      <c r="BO141" s="702"/>
      <c r="BP141" s="702"/>
      <c r="BQ141" s="169"/>
      <c r="BS141" s="690"/>
      <c r="BU141" s="690"/>
      <c r="BV141" s="130"/>
      <c r="BW141" s="130"/>
      <c r="BX141" s="130"/>
      <c r="BY141" s="130"/>
      <c r="BZ141" s="130"/>
      <c r="CA141" s="139"/>
      <c r="CB141" s="140"/>
      <c r="CC141" s="141"/>
      <c r="CD141" s="141"/>
      <c r="CE141" s="141"/>
      <c r="CF141" s="141"/>
      <c r="CG141" s="141"/>
      <c r="CH141" s="141"/>
    </row>
    <row r="142" spans="2:86" s="132" customFormat="1" ht="15" customHeight="1">
      <c r="B142" s="450"/>
      <c r="C142" s="451"/>
      <c r="D142" s="451"/>
      <c r="E142" s="452"/>
      <c r="F142" s="170"/>
      <c r="G142" s="170"/>
      <c r="H142" s="691" t="s">
        <v>158</v>
      </c>
      <c r="I142" s="692"/>
      <c r="J142" s="692"/>
      <c r="K142" s="692"/>
      <c r="L142" s="692"/>
      <c r="M142" s="692"/>
      <c r="N142" s="692"/>
      <c r="O142" s="693" t="s">
        <v>159</v>
      </c>
      <c r="P142" s="693"/>
      <c r="Q142" s="693"/>
      <c r="R142" s="693"/>
      <c r="S142" s="693"/>
      <c r="T142" s="694"/>
      <c r="U142" s="694"/>
      <c r="V142" s="694"/>
      <c r="W142" s="694"/>
      <c r="X142" s="693" t="s">
        <v>160</v>
      </c>
      <c r="Y142" s="693"/>
      <c r="Z142" s="693"/>
      <c r="AA142" s="695"/>
      <c r="AB142" s="171"/>
      <c r="AC142" s="172"/>
      <c r="AD142" s="453"/>
      <c r="AE142" s="453"/>
      <c r="AF142" s="453"/>
      <c r="AG142" s="453"/>
      <c r="AH142" s="453"/>
      <c r="AI142" s="453"/>
      <c r="AJ142" s="453"/>
      <c r="AK142" s="453"/>
      <c r="AL142" s="453"/>
      <c r="AM142" s="453"/>
      <c r="AN142" s="453"/>
      <c r="AO142" s="173"/>
      <c r="AP142" s="174"/>
      <c r="AQ142" s="173"/>
      <c r="AR142" s="453"/>
      <c r="AS142" s="453"/>
      <c r="AT142" s="453"/>
      <c r="AU142" s="453"/>
      <c r="AV142" s="453"/>
      <c r="AW142" s="453"/>
      <c r="AX142" s="453"/>
      <c r="AY142" s="453"/>
      <c r="AZ142" s="453"/>
      <c r="BA142" s="453"/>
      <c r="BB142" s="453"/>
      <c r="BC142" s="175"/>
      <c r="BD142" s="176"/>
      <c r="BE142" s="177"/>
      <c r="BF142" s="705" t="str">
        <f t="shared" si="0"/>
        <v/>
      </c>
      <c r="BG142" s="705"/>
      <c r="BH142" s="705"/>
      <c r="BI142" s="705"/>
      <c r="BJ142" s="705"/>
      <c r="BK142" s="705"/>
      <c r="BL142" s="705"/>
      <c r="BM142" s="705"/>
      <c r="BN142" s="705"/>
      <c r="BO142" s="705"/>
      <c r="BP142" s="705"/>
      <c r="BQ142" s="175"/>
      <c r="BS142" s="690"/>
      <c r="BU142" s="690"/>
      <c r="BV142" s="130"/>
      <c r="BW142" s="130"/>
      <c r="BX142" s="130"/>
      <c r="BY142" s="130"/>
      <c r="BZ142" s="130"/>
      <c r="CA142" s="160"/>
      <c r="CB142" s="141"/>
      <c r="CC142" s="141"/>
      <c r="CD142" s="141"/>
      <c r="CE142" s="141"/>
      <c r="CF142" s="141"/>
      <c r="CG142" s="141"/>
      <c r="CH142" s="141"/>
    </row>
    <row r="143" spans="2:86" s="132" customFormat="1" ht="15" customHeight="1" thickBot="1">
      <c r="B143" s="696" t="s">
        <v>161</v>
      </c>
      <c r="C143" s="697"/>
      <c r="D143" s="697"/>
      <c r="E143" s="698"/>
      <c r="F143" s="698"/>
      <c r="G143" s="698"/>
      <c r="H143" s="698"/>
      <c r="I143" s="698"/>
      <c r="J143" s="698"/>
      <c r="K143" s="698"/>
      <c r="L143" s="698"/>
      <c r="M143" s="698"/>
      <c r="N143" s="698"/>
      <c r="O143" s="698"/>
      <c r="P143" s="698"/>
      <c r="Q143" s="698"/>
      <c r="R143" s="698"/>
      <c r="S143" s="698"/>
      <c r="T143" s="698"/>
      <c r="U143" s="698"/>
      <c r="V143" s="698"/>
      <c r="W143" s="698"/>
      <c r="X143" s="703" t="s">
        <v>133</v>
      </c>
      <c r="Y143" s="703"/>
      <c r="Z143" s="703" t="s">
        <v>162</v>
      </c>
      <c r="AA143" s="704"/>
      <c r="AB143" s="178"/>
      <c r="AC143" s="179"/>
      <c r="AD143" s="621" t="str">
        <f>IF(AND(AD141="",AD142=""),"",SUM(AD141:AN142))</f>
        <v/>
      </c>
      <c r="AE143" s="621"/>
      <c r="AF143" s="621"/>
      <c r="AG143" s="621"/>
      <c r="AH143" s="621"/>
      <c r="AI143" s="621"/>
      <c r="AJ143" s="621"/>
      <c r="AK143" s="621"/>
      <c r="AL143" s="621"/>
      <c r="AM143" s="621"/>
      <c r="AN143" s="621"/>
      <c r="AO143" s="180"/>
      <c r="AP143" s="181"/>
      <c r="AQ143" s="180"/>
      <c r="AR143" s="621" t="str">
        <f>IF(AND(AR141="",AR142=""),"",SUM(AR141:BB142))</f>
        <v/>
      </c>
      <c r="AS143" s="621"/>
      <c r="AT143" s="621"/>
      <c r="AU143" s="621"/>
      <c r="AV143" s="621"/>
      <c r="AW143" s="621"/>
      <c r="AX143" s="621"/>
      <c r="AY143" s="621"/>
      <c r="AZ143" s="621"/>
      <c r="BA143" s="621"/>
      <c r="BB143" s="621"/>
      <c r="BC143" s="182"/>
      <c r="BD143" s="579"/>
      <c r="BE143" s="580"/>
      <c r="BF143" s="580"/>
      <c r="BG143" s="580"/>
      <c r="BH143" s="580"/>
      <c r="BI143" s="580"/>
      <c r="BJ143" s="580"/>
      <c r="BK143" s="580"/>
      <c r="BL143" s="580"/>
      <c r="BM143" s="580"/>
      <c r="BN143" s="580"/>
      <c r="BO143" s="580"/>
      <c r="BP143" s="580"/>
      <c r="BQ143" s="581"/>
      <c r="BS143" s="690"/>
      <c r="BU143" s="690"/>
      <c r="BV143" s="130"/>
      <c r="BW143" s="130"/>
      <c r="BX143" s="131"/>
      <c r="BY143" s="131"/>
      <c r="BZ143" s="139"/>
      <c r="CA143" s="160"/>
      <c r="CB143" s="141"/>
      <c r="CC143" s="141"/>
      <c r="CD143" s="141"/>
      <c r="CE143" s="141"/>
      <c r="CF143" s="141"/>
      <c r="CG143" s="141"/>
      <c r="CH143" s="141"/>
    </row>
    <row r="144" spans="2:86" s="132" customFormat="1" ht="15" customHeight="1" thickBot="1">
      <c r="B144" s="839">
        <v>6300</v>
      </c>
      <c r="C144" s="840"/>
      <c r="D144" s="840"/>
      <c r="E144" s="840"/>
      <c r="F144" s="841"/>
      <c r="G144" s="842"/>
      <c r="H144" s="835" t="s">
        <v>163</v>
      </c>
      <c r="I144" s="836"/>
      <c r="J144" s="836"/>
      <c r="K144" s="836"/>
      <c r="L144" s="836"/>
      <c r="M144" s="836"/>
      <c r="N144" s="836"/>
      <c r="O144" s="836"/>
      <c r="P144" s="836"/>
      <c r="Q144" s="836"/>
      <c r="R144" s="836"/>
      <c r="S144" s="836"/>
      <c r="T144" s="836"/>
      <c r="U144" s="836"/>
      <c r="V144" s="836"/>
      <c r="W144" s="836"/>
      <c r="X144" s="836"/>
      <c r="Y144" s="836"/>
      <c r="Z144" s="837" t="s">
        <v>164</v>
      </c>
      <c r="AA144" s="838"/>
      <c r="AB144" s="183"/>
      <c r="AC144" s="184"/>
      <c r="AD144" s="843"/>
      <c r="AE144" s="843"/>
      <c r="AF144" s="843"/>
      <c r="AG144" s="843"/>
      <c r="AH144" s="843"/>
      <c r="AI144" s="843"/>
      <c r="AJ144" s="843"/>
      <c r="AK144" s="843"/>
      <c r="AL144" s="843"/>
      <c r="AM144" s="843"/>
      <c r="AN144" s="843"/>
      <c r="AO144" s="134"/>
      <c r="AP144" s="135"/>
      <c r="AQ144" s="134"/>
      <c r="AR144" s="843"/>
      <c r="AS144" s="843"/>
      <c r="AT144" s="843"/>
      <c r="AU144" s="843"/>
      <c r="AV144" s="843"/>
      <c r="AW144" s="843"/>
      <c r="AX144" s="843"/>
      <c r="AY144" s="843"/>
      <c r="AZ144" s="843"/>
      <c r="BA144" s="843"/>
      <c r="BB144" s="843"/>
      <c r="BC144" s="136"/>
      <c r="BD144" s="185"/>
      <c r="BE144" s="186"/>
      <c r="BF144" s="473" t="str">
        <f t="shared" si="0"/>
        <v/>
      </c>
      <c r="BG144" s="473"/>
      <c r="BH144" s="473"/>
      <c r="BI144" s="473"/>
      <c r="BJ144" s="473"/>
      <c r="BK144" s="473"/>
      <c r="BL144" s="473"/>
      <c r="BM144" s="473"/>
      <c r="BN144" s="473"/>
      <c r="BO144" s="473"/>
      <c r="BP144" s="473"/>
      <c r="BQ144" s="187"/>
      <c r="BS144" s="131"/>
      <c r="BU144" s="131"/>
      <c r="BV144" s="130"/>
      <c r="BW144" s="130"/>
      <c r="BX144" s="131"/>
      <c r="BY144" s="131"/>
      <c r="BZ144" s="139"/>
      <c r="CA144" s="160"/>
      <c r="CB144" s="140"/>
      <c r="CC144" s="141"/>
      <c r="CD144" s="141"/>
      <c r="CE144" s="141"/>
      <c r="CF144" s="141"/>
      <c r="CG144" s="141"/>
      <c r="CH144" s="141"/>
    </row>
    <row r="145" spans="2:86" s="132" customFormat="1" ht="15" customHeight="1">
      <c r="B145" s="823">
        <v>6500</v>
      </c>
      <c r="C145" s="824"/>
      <c r="D145" s="824"/>
      <c r="E145" s="824"/>
      <c r="F145" s="613"/>
      <c r="G145" s="614"/>
      <c r="H145" s="825" t="s">
        <v>165</v>
      </c>
      <c r="I145" s="826"/>
      <c r="J145" s="826"/>
      <c r="K145" s="826"/>
      <c r="L145" s="826"/>
      <c r="M145" s="826"/>
      <c r="N145" s="826"/>
      <c r="O145" s="826"/>
      <c r="P145" s="826"/>
      <c r="Q145" s="826"/>
      <c r="R145" s="826"/>
      <c r="S145" s="826"/>
      <c r="T145" s="826"/>
      <c r="U145" s="826"/>
      <c r="V145" s="826"/>
      <c r="W145" s="826"/>
      <c r="X145" s="826"/>
      <c r="Y145" s="826"/>
      <c r="Z145" s="826"/>
      <c r="AA145" s="827"/>
      <c r="AB145" s="163"/>
      <c r="AC145" s="161"/>
      <c r="AD145" s="618"/>
      <c r="AE145" s="618"/>
      <c r="AF145" s="618"/>
      <c r="AG145" s="618"/>
      <c r="AH145" s="618"/>
      <c r="AI145" s="618"/>
      <c r="AJ145" s="618"/>
      <c r="AK145" s="618"/>
      <c r="AL145" s="618"/>
      <c r="AM145" s="618"/>
      <c r="AN145" s="618"/>
      <c r="AO145" s="164"/>
      <c r="AP145" s="165"/>
      <c r="AQ145" s="164"/>
      <c r="AR145" s="618"/>
      <c r="AS145" s="618"/>
      <c r="AT145" s="618"/>
      <c r="AU145" s="618"/>
      <c r="AV145" s="618"/>
      <c r="AW145" s="618"/>
      <c r="AX145" s="618"/>
      <c r="AY145" s="618"/>
      <c r="AZ145" s="618"/>
      <c r="BA145" s="618"/>
      <c r="BB145" s="618"/>
      <c r="BC145" s="166"/>
      <c r="BD145" s="188"/>
      <c r="BE145" s="189"/>
      <c r="BF145" s="473" t="str">
        <f t="shared" si="0"/>
        <v/>
      </c>
      <c r="BG145" s="473"/>
      <c r="BH145" s="473"/>
      <c r="BI145" s="473"/>
      <c r="BJ145" s="473"/>
      <c r="BK145" s="473"/>
      <c r="BL145" s="473"/>
      <c r="BM145" s="473"/>
      <c r="BN145" s="473"/>
      <c r="BO145" s="473"/>
      <c r="BP145" s="473"/>
      <c r="BQ145" s="166"/>
      <c r="BS145" s="131"/>
      <c r="BU145" s="131"/>
      <c r="BV145" s="130"/>
      <c r="BW145" s="130"/>
      <c r="BX145" s="131"/>
      <c r="BY145" s="131"/>
      <c r="BZ145" s="139"/>
      <c r="CA145" s="160"/>
      <c r="CB145" s="140"/>
      <c r="CC145" s="141"/>
      <c r="CD145" s="141"/>
      <c r="CE145" s="141"/>
      <c r="CF145" s="141"/>
      <c r="CG145" s="141"/>
      <c r="CH145" s="141"/>
    </row>
    <row r="146" spans="2:86" s="132" customFormat="1" ht="15" customHeight="1">
      <c r="B146" s="454">
        <v>6510</v>
      </c>
      <c r="C146" s="455"/>
      <c r="D146" s="455"/>
      <c r="E146" s="455"/>
      <c r="F146" s="456"/>
      <c r="G146" s="457"/>
      <c r="H146" s="685" t="s">
        <v>166</v>
      </c>
      <c r="I146" s="686"/>
      <c r="J146" s="686"/>
      <c r="K146" s="686"/>
      <c r="L146" s="686"/>
      <c r="M146" s="686"/>
      <c r="N146" s="686"/>
      <c r="O146" s="686"/>
      <c r="P146" s="686"/>
      <c r="Q146" s="686"/>
      <c r="R146" s="686"/>
      <c r="S146" s="686"/>
      <c r="T146" s="686"/>
      <c r="U146" s="686"/>
      <c r="V146" s="686"/>
      <c r="W146" s="686"/>
      <c r="X146" s="686"/>
      <c r="Y146" s="686"/>
      <c r="Z146" s="686"/>
      <c r="AA146" s="687"/>
      <c r="AB146" s="190"/>
      <c r="AC146" s="191"/>
      <c r="AD146" s="500"/>
      <c r="AE146" s="500"/>
      <c r="AF146" s="500"/>
      <c r="AG146" s="500"/>
      <c r="AH146" s="500"/>
      <c r="AI146" s="500"/>
      <c r="AJ146" s="500"/>
      <c r="AK146" s="500"/>
      <c r="AL146" s="500"/>
      <c r="AM146" s="500"/>
      <c r="AN146" s="500"/>
      <c r="AO146" s="144"/>
      <c r="AP146" s="145"/>
      <c r="AQ146" s="144"/>
      <c r="AR146" s="500"/>
      <c r="AS146" s="500"/>
      <c r="AT146" s="500"/>
      <c r="AU146" s="500"/>
      <c r="AV146" s="500"/>
      <c r="AW146" s="500"/>
      <c r="AX146" s="500"/>
      <c r="AY146" s="500"/>
      <c r="AZ146" s="500"/>
      <c r="BA146" s="500"/>
      <c r="BB146" s="500"/>
      <c r="BC146" s="146"/>
      <c r="BD146" s="147"/>
      <c r="BE146" s="148"/>
      <c r="BF146" s="449" t="str">
        <f t="shared" si="0"/>
        <v/>
      </c>
      <c r="BG146" s="449"/>
      <c r="BH146" s="449"/>
      <c r="BI146" s="449"/>
      <c r="BJ146" s="449"/>
      <c r="BK146" s="449"/>
      <c r="BL146" s="449"/>
      <c r="BM146" s="449"/>
      <c r="BN146" s="449"/>
      <c r="BO146" s="449"/>
      <c r="BP146" s="449"/>
      <c r="BQ146" s="146"/>
      <c r="BS146" s="131"/>
      <c r="BU146" s="131"/>
      <c r="BV146" s="130"/>
      <c r="BW146" s="130"/>
      <c r="BX146" s="131"/>
      <c r="BY146" s="131"/>
      <c r="BZ146" s="139"/>
      <c r="CA146" s="160"/>
      <c r="CB146" s="140"/>
      <c r="CC146" s="141"/>
      <c r="CD146" s="141"/>
      <c r="CE146" s="141"/>
      <c r="CF146" s="141"/>
      <c r="CG146" s="141"/>
      <c r="CH146" s="141"/>
    </row>
    <row r="147" spans="2:86" s="132" customFormat="1" ht="15" customHeight="1">
      <c r="B147" s="454">
        <v>6520</v>
      </c>
      <c r="C147" s="455"/>
      <c r="D147" s="455"/>
      <c r="E147" s="455"/>
      <c r="F147" s="456"/>
      <c r="G147" s="457"/>
      <c r="H147" s="685" t="s">
        <v>167</v>
      </c>
      <c r="I147" s="686"/>
      <c r="J147" s="686"/>
      <c r="K147" s="686"/>
      <c r="L147" s="686"/>
      <c r="M147" s="686"/>
      <c r="N147" s="686"/>
      <c r="O147" s="686"/>
      <c r="P147" s="686"/>
      <c r="Q147" s="686"/>
      <c r="R147" s="686"/>
      <c r="S147" s="686"/>
      <c r="T147" s="686"/>
      <c r="U147" s="686"/>
      <c r="V147" s="686"/>
      <c r="W147" s="686"/>
      <c r="X147" s="686"/>
      <c r="Y147" s="686"/>
      <c r="Z147" s="686"/>
      <c r="AA147" s="687"/>
      <c r="AB147" s="190"/>
      <c r="AC147" s="191"/>
      <c r="AD147" s="500"/>
      <c r="AE147" s="500"/>
      <c r="AF147" s="500"/>
      <c r="AG147" s="500"/>
      <c r="AH147" s="500"/>
      <c r="AI147" s="500"/>
      <c r="AJ147" s="500"/>
      <c r="AK147" s="500"/>
      <c r="AL147" s="500"/>
      <c r="AM147" s="500"/>
      <c r="AN147" s="500"/>
      <c r="AO147" s="144"/>
      <c r="AP147" s="145"/>
      <c r="AQ147" s="144"/>
      <c r="AR147" s="500"/>
      <c r="AS147" s="500"/>
      <c r="AT147" s="500"/>
      <c r="AU147" s="500"/>
      <c r="AV147" s="500"/>
      <c r="AW147" s="500"/>
      <c r="AX147" s="500"/>
      <c r="AY147" s="500"/>
      <c r="AZ147" s="500"/>
      <c r="BA147" s="500"/>
      <c r="BB147" s="500"/>
      <c r="BC147" s="146"/>
      <c r="BD147" s="147"/>
      <c r="BE147" s="148"/>
      <c r="BF147" s="449" t="str">
        <f t="shared" si="0"/>
        <v/>
      </c>
      <c r="BG147" s="449"/>
      <c r="BH147" s="449"/>
      <c r="BI147" s="449"/>
      <c r="BJ147" s="449"/>
      <c r="BK147" s="449"/>
      <c r="BL147" s="449"/>
      <c r="BM147" s="449"/>
      <c r="BN147" s="449"/>
      <c r="BO147" s="449"/>
      <c r="BP147" s="449"/>
      <c r="BQ147" s="146"/>
      <c r="BS147" s="131"/>
      <c r="BU147" s="131"/>
      <c r="BV147" s="130"/>
      <c r="BW147" s="130"/>
      <c r="BX147" s="131"/>
      <c r="BY147" s="131"/>
      <c r="BZ147" s="139"/>
      <c r="CA147" s="160"/>
      <c r="CB147" s="140"/>
      <c r="CC147" s="141"/>
      <c r="CD147" s="141"/>
      <c r="CE147" s="141"/>
      <c r="CF147" s="141"/>
      <c r="CG147" s="141"/>
      <c r="CH147" s="141"/>
    </row>
    <row r="148" spans="2:86" s="132" customFormat="1" ht="15" customHeight="1">
      <c r="B148" s="454">
        <v>6530</v>
      </c>
      <c r="C148" s="455"/>
      <c r="D148" s="455"/>
      <c r="E148" s="455"/>
      <c r="F148" s="456"/>
      <c r="G148" s="457"/>
      <c r="H148" s="685" t="s">
        <v>168</v>
      </c>
      <c r="I148" s="686"/>
      <c r="J148" s="686"/>
      <c r="K148" s="686"/>
      <c r="L148" s="686"/>
      <c r="M148" s="686"/>
      <c r="N148" s="686"/>
      <c r="O148" s="686"/>
      <c r="P148" s="686"/>
      <c r="Q148" s="686"/>
      <c r="R148" s="686"/>
      <c r="S148" s="686"/>
      <c r="T148" s="686"/>
      <c r="U148" s="686"/>
      <c r="V148" s="686"/>
      <c r="W148" s="686"/>
      <c r="X148" s="686"/>
      <c r="Y148" s="686"/>
      <c r="Z148" s="686"/>
      <c r="AA148" s="687"/>
      <c r="AB148" s="190"/>
      <c r="AC148" s="191"/>
      <c r="AD148" s="500"/>
      <c r="AE148" s="500"/>
      <c r="AF148" s="500"/>
      <c r="AG148" s="500"/>
      <c r="AH148" s="500"/>
      <c r="AI148" s="500"/>
      <c r="AJ148" s="500"/>
      <c r="AK148" s="500"/>
      <c r="AL148" s="500"/>
      <c r="AM148" s="500"/>
      <c r="AN148" s="500"/>
      <c r="AO148" s="144"/>
      <c r="AP148" s="145"/>
      <c r="AQ148" s="144"/>
      <c r="AR148" s="500"/>
      <c r="AS148" s="500"/>
      <c r="AT148" s="500"/>
      <c r="AU148" s="500"/>
      <c r="AV148" s="500"/>
      <c r="AW148" s="500"/>
      <c r="AX148" s="500"/>
      <c r="AY148" s="500"/>
      <c r="AZ148" s="500"/>
      <c r="BA148" s="500"/>
      <c r="BB148" s="500"/>
      <c r="BC148" s="146"/>
      <c r="BD148" s="147"/>
      <c r="BE148" s="148"/>
      <c r="BF148" s="449" t="str">
        <f t="shared" si="0"/>
        <v/>
      </c>
      <c r="BG148" s="449"/>
      <c r="BH148" s="449"/>
      <c r="BI148" s="449"/>
      <c r="BJ148" s="449"/>
      <c r="BK148" s="449"/>
      <c r="BL148" s="449"/>
      <c r="BM148" s="449"/>
      <c r="BN148" s="449"/>
      <c r="BO148" s="449"/>
      <c r="BP148" s="449"/>
      <c r="BQ148" s="146"/>
      <c r="BS148" s="131"/>
      <c r="BU148" s="131"/>
      <c r="BV148" s="130"/>
      <c r="BW148" s="130"/>
      <c r="BX148" s="131"/>
      <c r="BY148" s="131"/>
      <c r="BZ148" s="139"/>
      <c r="CA148" s="160"/>
      <c r="CB148" s="140"/>
      <c r="CC148" s="141"/>
      <c r="CD148" s="141"/>
      <c r="CE148" s="141"/>
      <c r="CF148" s="141"/>
      <c r="CG148" s="141"/>
      <c r="CH148" s="141"/>
    </row>
    <row r="149" spans="2:86" s="132" customFormat="1" ht="15" customHeight="1">
      <c r="B149" s="454">
        <v>6540</v>
      </c>
      <c r="C149" s="455"/>
      <c r="D149" s="455"/>
      <c r="E149" s="455"/>
      <c r="F149" s="456"/>
      <c r="G149" s="457"/>
      <c r="H149" s="685" t="s">
        <v>169</v>
      </c>
      <c r="I149" s="686"/>
      <c r="J149" s="686"/>
      <c r="K149" s="686"/>
      <c r="L149" s="686"/>
      <c r="M149" s="686"/>
      <c r="N149" s="686"/>
      <c r="O149" s="686"/>
      <c r="P149" s="686"/>
      <c r="Q149" s="686"/>
      <c r="R149" s="686"/>
      <c r="S149" s="686"/>
      <c r="T149" s="686"/>
      <c r="U149" s="686"/>
      <c r="V149" s="686"/>
      <c r="W149" s="686"/>
      <c r="X149" s="686"/>
      <c r="Y149" s="686"/>
      <c r="Z149" s="686"/>
      <c r="AA149" s="687"/>
      <c r="AB149" s="190"/>
      <c r="AC149" s="191"/>
      <c r="AD149" s="500"/>
      <c r="AE149" s="500"/>
      <c r="AF149" s="500"/>
      <c r="AG149" s="500"/>
      <c r="AH149" s="500"/>
      <c r="AI149" s="500"/>
      <c r="AJ149" s="500"/>
      <c r="AK149" s="500"/>
      <c r="AL149" s="500"/>
      <c r="AM149" s="500"/>
      <c r="AN149" s="500"/>
      <c r="AO149" s="144"/>
      <c r="AP149" s="145"/>
      <c r="AQ149" s="144"/>
      <c r="AR149" s="500"/>
      <c r="AS149" s="500"/>
      <c r="AT149" s="500"/>
      <c r="AU149" s="500"/>
      <c r="AV149" s="500"/>
      <c r="AW149" s="500"/>
      <c r="AX149" s="500"/>
      <c r="AY149" s="500"/>
      <c r="AZ149" s="500"/>
      <c r="BA149" s="500"/>
      <c r="BB149" s="500"/>
      <c r="BC149" s="146"/>
      <c r="BD149" s="147"/>
      <c r="BE149" s="148"/>
      <c r="BF149" s="449" t="str">
        <f t="shared" si="0"/>
        <v/>
      </c>
      <c r="BG149" s="449"/>
      <c r="BH149" s="449"/>
      <c r="BI149" s="449"/>
      <c r="BJ149" s="449"/>
      <c r="BK149" s="449"/>
      <c r="BL149" s="449"/>
      <c r="BM149" s="449"/>
      <c r="BN149" s="449"/>
      <c r="BO149" s="449"/>
      <c r="BP149" s="449"/>
      <c r="BQ149" s="146"/>
      <c r="BS149" s="131"/>
      <c r="BU149" s="131"/>
      <c r="BV149" s="130"/>
      <c r="BW149" s="130"/>
      <c r="BX149" s="131"/>
      <c r="BY149" s="131"/>
      <c r="BZ149" s="139"/>
      <c r="CA149" s="160"/>
      <c r="CB149" s="140"/>
      <c r="CC149" s="141"/>
      <c r="CD149" s="141"/>
      <c r="CE149" s="141"/>
      <c r="CF149" s="141"/>
      <c r="CG149" s="141"/>
      <c r="CH149" s="141"/>
    </row>
    <row r="150" spans="2:86" s="132" customFormat="1" ht="15" customHeight="1">
      <c r="B150" s="454">
        <v>6550</v>
      </c>
      <c r="C150" s="455"/>
      <c r="D150" s="455"/>
      <c r="E150" s="455"/>
      <c r="F150" s="456"/>
      <c r="G150" s="457"/>
      <c r="H150" s="685" t="s">
        <v>170</v>
      </c>
      <c r="I150" s="686"/>
      <c r="J150" s="686"/>
      <c r="K150" s="686"/>
      <c r="L150" s="686"/>
      <c r="M150" s="686"/>
      <c r="N150" s="686"/>
      <c r="O150" s="686"/>
      <c r="P150" s="686"/>
      <c r="Q150" s="686"/>
      <c r="R150" s="686"/>
      <c r="S150" s="686"/>
      <c r="T150" s="686"/>
      <c r="U150" s="686"/>
      <c r="V150" s="686"/>
      <c r="W150" s="686"/>
      <c r="X150" s="686"/>
      <c r="Y150" s="686"/>
      <c r="Z150" s="686"/>
      <c r="AA150" s="687"/>
      <c r="AB150" s="190"/>
      <c r="AC150" s="191"/>
      <c r="AD150" s="500"/>
      <c r="AE150" s="500"/>
      <c r="AF150" s="500"/>
      <c r="AG150" s="500"/>
      <c r="AH150" s="500"/>
      <c r="AI150" s="500"/>
      <c r="AJ150" s="500"/>
      <c r="AK150" s="500"/>
      <c r="AL150" s="500"/>
      <c r="AM150" s="500"/>
      <c r="AN150" s="500"/>
      <c r="AO150" s="144"/>
      <c r="AP150" s="145"/>
      <c r="AQ150" s="144"/>
      <c r="AR150" s="500"/>
      <c r="AS150" s="500"/>
      <c r="AT150" s="500"/>
      <c r="AU150" s="500"/>
      <c r="AV150" s="500"/>
      <c r="AW150" s="500"/>
      <c r="AX150" s="500"/>
      <c r="AY150" s="500"/>
      <c r="AZ150" s="500"/>
      <c r="BA150" s="500"/>
      <c r="BB150" s="500"/>
      <c r="BC150" s="146"/>
      <c r="BD150" s="147"/>
      <c r="BE150" s="148"/>
      <c r="BF150" s="449" t="str">
        <f t="shared" si="0"/>
        <v/>
      </c>
      <c r="BG150" s="449"/>
      <c r="BH150" s="449"/>
      <c r="BI150" s="449"/>
      <c r="BJ150" s="449"/>
      <c r="BK150" s="449"/>
      <c r="BL150" s="449"/>
      <c r="BM150" s="449"/>
      <c r="BN150" s="449"/>
      <c r="BO150" s="449"/>
      <c r="BP150" s="449"/>
      <c r="BQ150" s="146"/>
      <c r="BS150" s="131"/>
      <c r="BU150" s="131"/>
      <c r="BV150" s="130"/>
      <c r="BW150" s="130"/>
      <c r="BX150" s="131"/>
      <c r="BY150" s="131"/>
      <c r="BZ150" s="139"/>
      <c r="CA150" s="160"/>
      <c r="CB150" s="140"/>
      <c r="CC150" s="141"/>
      <c r="CD150" s="141"/>
      <c r="CE150" s="141"/>
      <c r="CF150" s="141"/>
      <c r="CG150" s="141"/>
      <c r="CH150" s="141"/>
    </row>
    <row r="151" spans="2:86" s="132" customFormat="1" ht="15" customHeight="1">
      <c r="B151" s="454">
        <v>6560</v>
      </c>
      <c r="C151" s="455"/>
      <c r="D151" s="455"/>
      <c r="E151" s="455"/>
      <c r="F151" s="456"/>
      <c r="G151" s="457"/>
      <c r="H151" s="685" t="s">
        <v>171</v>
      </c>
      <c r="I151" s="686"/>
      <c r="J151" s="686"/>
      <c r="K151" s="686"/>
      <c r="L151" s="686"/>
      <c r="M151" s="686"/>
      <c r="N151" s="686"/>
      <c r="O151" s="686"/>
      <c r="P151" s="686"/>
      <c r="Q151" s="686"/>
      <c r="R151" s="686"/>
      <c r="S151" s="686"/>
      <c r="T151" s="686"/>
      <c r="U151" s="686"/>
      <c r="V151" s="686"/>
      <c r="W151" s="686"/>
      <c r="X151" s="686"/>
      <c r="Y151" s="686"/>
      <c r="Z151" s="686"/>
      <c r="AA151" s="687"/>
      <c r="AB151" s="190"/>
      <c r="AC151" s="191"/>
      <c r="AD151" s="500"/>
      <c r="AE151" s="500"/>
      <c r="AF151" s="500"/>
      <c r="AG151" s="500"/>
      <c r="AH151" s="500"/>
      <c r="AI151" s="500"/>
      <c r="AJ151" s="500"/>
      <c r="AK151" s="500"/>
      <c r="AL151" s="500"/>
      <c r="AM151" s="500"/>
      <c r="AN151" s="500"/>
      <c r="AO151" s="144"/>
      <c r="AP151" s="145"/>
      <c r="AQ151" s="144"/>
      <c r="AR151" s="500"/>
      <c r="AS151" s="500"/>
      <c r="AT151" s="500"/>
      <c r="AU151" s="500"/>
      <c r="AV151" s="500"/>
      <c r="AW151" s="500"/>
      <c r="AX151" s="500"/>
      <c r="AY151" s="500"/>
      <c r="AZ151" s="500"/>
      <c r="BA151" s="500"/>
      <c r="BB151" s="500"/>
      <c r="BC151" s="146"/>
      <c r="BD151" s="147"/>
      <c r="BE151" s="148"/>
      <c r="BF151" s="449" t="str">
        <f t="shared" si="0"/>
        <v/>
      </c>
      <c r="BG151" s="449"/>
      <c r="BH151" s="449"/>
      <c r="BI151" s="449"/>
      <c r="BJ151" s="449"/>
      <c r="BK151" s="449"/>
      <c r="BL151" s="449"/>
      <c r="BM151" s="449"/>
      <c r="BN151" s="449"/>
      <c r="BO151" s="449"/>
      <c r="BP151" s="449"/>
      <c r="BQ151" s="146"/>
      <c r="BS151" s="131"/>
      <c r="BU151" s="131"/>
      <c r="BV151" s="130"/>
      <c r="BW151" s="130"/>
      <c r="BX151" s="131"/>
      <c r="BY151" s="131"/>
      <c r="BZ151" s="139"/>
      <c r="CA151" s="160"/>
      <c r="CB151" s="140"/>
      <c r="CC151" s="141"/>
      <c r="CD151" s="141"/>
      <c r="CE151" s="141"/>
      <c r="CF151" s="141"/>
      <c r="CG151" s="141"/>
      <c r="CH151" s="141"/>
    </row>
    <row r="152" spans="2:86" s="132" customFormat="1" ht="15" customHeight="1">
      <c r="B152" s="454">
        <v>6901</v>
      </c>
      <c r="C152" s="455"/>
      <c r="D152" s="455"/>
      <c r="E152" s="455"/>
      <c r="F152" s="456"/>
      <c r="G152" s="457"/>
      <c r="H152" s="685" t="s">
        <v>172</v>
      </c>
      <c r="I152" s="686"/>
      <c r="J152" s="686"/>
      <c r="K152" s="686"/>
      <c r="L152" s="686"/>
      <c r="M152" s="686"/>
      <c r="N152" s="686"/>
      <c r="O152" s="686"/>
      <c r="P152" s="686"/>
      <c r="Q152" s="686"/>
      <c r="R152" s="686"/>
      <c r="S152" s="686"/>
      <c r="T152" s="686"/>
      <c r="U152" s="686"/>
      <c r="V152" s="686"/>
      <c r="W152" s="686"/>
      <c r="X152" s="686"/>
      <c r="Y152" s="686"/>
      <c r="Z152" s="686"/>
      <c r="AA152" s="687"/>
      <c r="AB152" s="190"/>
      <c r="AC152" s="191"/>
      <c r="AD152" s="500"/>
      <c r="AE152" s="500"/>
      <c r="AF152" s="500"/>
      <c r="AG152" s="500"/>
      <c r="AH152" s="500"/>
      <c r="AI152" s="500"/>
      <c r="AJ152" s="500"/>
      <c r="AK152" s="500"/>
      <c r="AL152" s="500"/>
      <c r="AM152" s="500"/>
      <c r="AN152" s="500"/>
      <c r="AO152" s="144"/>
      <c r="AP152" s="145"/>
      <c r="AQ152" s="144"/>
      <c r="AR152" s="500"/>
      <c r="AS152" s="500"/>
      <c r="AT152" s="500"/>
      <c r="AU152" s="500"/>
      <c r="AV152" s="500"/>
      <c r="AW152" s="500"/>
      <c r="AX152" s="500"/>
      <c r="AY152" s="500"/>
      <c r="AZ152" s="500"/>
      <c r="BA152" s="500"/>
      <c r="BB152" s="500"/>
      <c r="BC152" s="146"/>
      <c r="BD152" s="147"/>
      <c r="BE152" s="148"/>
      <c r="BF152" s="449" t="str">
        <f t="shared" si="0"/>
        <v/>
      </c>
      <c r="BG152" s="449"/>
      <c r="BH152" s="449"/>
      <c r="BI152" s="449"/>
      <c r="BJ152" s="449"/>
      <c r="BK152" s="449"/>
      <c r="BL152" s="449"/>
      <c r="BM152" s="449"/>
      <c r="BN152" s="449"/>
      <c r="BO152" s="449"/>
      <c r="BP152" s="449"/>
      <c r="BQ152" s="146"/>
      <c r="BS152" s="131"/>
      <c r="BU152" s="131"/>
      <c r="BV152" s="130"/>
      <c r="BW152" s="130"/>
      <c r="BX152" s="131"/>
      <c r="BY152" s="131"/>
      <c r="BZ152" s="139"/>
      <c r="CA152" s="160"/>
      <c r="CB152" s="140"/>
      <c r="CC152" s="141"/>
      <c r="CD152" s="141"/>
      <c r="CE152" s="141"/>
      <c r="CF152" s="141"/>
      <c r="CG152" s="141"/>
      <c r="CH152" s="141"/>
    </row>
    <row r="153" spans="2:86" s="132" customFormat="1" ht="15" customHeight="1">
      <c r="B153" s="683">
        <v>6950</v>
      </c>
      <c r="C153" s="684"/>
      <c r="D153" s="684"/>
      <c r="E153" s="684"/>
      <c r="F153" s="456"/>
      <c r="G153" s="457"/>
      <c r="H153" s="685" t="s">
        <v>173</v>
      </c>
      <c r="I153" s="686"/>
      <c r="J153" s="686"/>
      <c r="K153" s="686"/>
      <c r="L153" s="686"/>
      <c r="M153" s="686"/>
      <c r="N153" s="686"/>
      <c r="O153" s="686"/>
      <c r="P153" s="686"/>
      <c r="Q153" s="686"/>
      <c r="R153" s="686"/>
      <c r="S153" s="686"/>
      <c r="T153" s="686"/>
      <c r="U153" s="686"/>
      <c r="V153" s="686"/>
      <c r="W153" s="686"/>
      <c r="X153" s="686"/>
      <c r="Y153" s="686"/>
      <c r="Z153" s="686"/>
      <c r="AA153" s="687"/>
      <c r="AB153" s="192"/>
      <c r="AC153" s="193"/>
      <c r="AD153" s="500"/>
      <c r="AE153" s="500"/>
      <c r="AF153" s="500"/>
      <c r="AG153" s="500"/>
      <c r="AH153" s="500"/>
      <c r="AI153" s="500"/>
      <c r="AJ153" s="500"/>
      <c r="AK153" s="500"/>
      <c r="AL153" s="500"/>
      <c r="AM153" s="500"/>
      <c r="AN153" s="500"/>
      <c r="AO153" s="150"/>
      <c r="AP153" s="194"/>
      <c r="AQ153" s="150"/>
      <c r="AR153" s="500"/>
      <c r="AS153" s="500"/>
      <c r="AT153" s="500"/>
      <c r="AU153" s="500"/>
      <c r="AV153" s="500"/>
      <c r="AW153" s="500"/>
      <c r="AX153" s="500"/>
      <c r="AY153" s="500"/>
      <c r="AZ153" s="500"/>
      <c r="BA153" s="500"/>
      <c r="BB153" s="500"/>
      <c r="BC153" s="153"/>
      <c r="BD153" s="147"/>
      <c r="BE153" s="148"/>
      <c r="BF153" s="449" t="str">
        <f t="shared" si="0"/>
        <v/>
      </c>
      <c r="BG153" s="449"/>
      <c r="BH153" s="449"/>
      <c r="BI153" s="449"/>
      <c r="BJ153" s="449"/>
      <c r="BK153" s="449"/>
      <c r="BL153" s="449"/>
      <c r="BM153" s="449"/>
      <c r="BN153" s="449"/>
      <c r="BO153" s="449"/>
      <c r="BP153" s="449"/>
      <c r="BQ153" s="146"/>
      <c r="BS153" s="131"/>
      <c r="BU153" s="131"/>
      <c r="BV153" s="130"/>
      <c r="BW153" s="130"/>
      <c r="BX153" s="131"/>
      <c r="BY153" s="131"/>
      <c r="BZ153" s="139"/>
      <c r="CA153" s="160"/>
      <c r="CB153" s="140"/>
      <c r="CC153" s="141"/>
      <c r="CD153" s="141"/>
      <c r="CE153" s="141"/>
      <c r="CF153" s="141"/>
      <c r="CG153" s="141"/>
      <c r="CH153" s="141"/>
    </row>
    <row r="154" spans="2:86" s="132" customFormat="1" ht="15" customHeight="1" thickBot="1">
      <c r="B154" s="634"/>
      <c r="C154" s="635"/>
      <c r="D154" s="635"/>
      <c r="E154" s="635"/>
      <c r="F154" s="195"/>
      <c r="G154" s="195"/>
      <c r="H154" s="149"/>
      <c r="I154" s="195"/>
      <c r="J154" s="195"/>
      <c r="K154" s="195"/>
      <c r="L154" s="195"/>
      <c r="M154" s="195"/>
      <c r="N154" s="195"/>
      <c r="O154" s="195"/>
      <c r="P154" s="195"/>
      <c r="Q154" s="195"/>
      <c r="R154" s="195"/>
      <c r="S154" s="195"/>
      <c r="T154" s="195"/>
      <c r="U154" s="195"/>
      <c r="V154" s="195"/>
      <c r="W154" s="195"/>
      <c r="X154" s="195"/>
      <c r="Y154" s="195"/>
      <c r="Z154" s="195"/>
      <c r="AA154" s="196"/>
      <c r="AB154" s="197"/>
      <c r="AC154" s="149"/>
      <c r="AD154" s="470"/>
      <c r="AE154" s="470"/>
      <c r="AF154" s="470"/>
      <c r="AG154" s="470"/>
      <c r="AH154" s="470"/>
      <c r="AI154" s="470"/>
      <c r="AJ154" s="470"/>
      <c r="AK154" s="470"/>
      <c r="AL154" s="470"/>
      <c r="AM154" s="470"/>
      <c r="AN154" s="470"/>
      <c r="AO154" s="198"/>
      <c r="AP154" s="199"/>
      <c r="AQ154" s="198"/>
      <c r="AR154" s="471"/>
      <c r="AS154" s="471"/>
      <c r="AT154" s="471"/>
      <c r="AU154" s="471"/>
      <c r="AV154" s="471"/>
      <c r="AW154" s="471"/>
      <c r="AX154" s="471"/>
      <c r="AY154" s="471"/>
      <c r="AZ154" s="471"/>
      <c r="BA154" s="471"/>
      <c r="BB154" s="471"/>
      <c r="BC154" s="200"/>
      <c r="BD154" s="474" t="s">
        <v>287</v>
      </c>
      <c r="BE154" s="475"/>
      <c r="BF154" s="475"/>
      <c r="BG154" s="475"/>
      <c r="BH154" s="475"/>
      <c r="BI154" s="475"/>
      <c r="BJ154" s="475"/>
      <c r="BK154" s="475"/>
      <c r="BL154" s="475"/>
      <c r="BM154" s="475"/>
      <c r="BN154" s="475"/>
      <c r="BO154" s="475"/>
      <c r="BP154" s="475"/>
      <c r="BQ154" s="476"/>
      <c r="BS154" s="131"/>
      <c r="BU154" s="131"/>
      <c r="BV154" s="130"/>
      <c r="BW154" s="130"/>
      <c r="BX154" s="131"/>
      <c r="BY154" s="130"/>
      <c r="BZ154" s="160"/>
      <c r="CA154" s="160"/>
      <c r="CB154" s="141"/>
      <c r="CC154" s="141"/>
      <c r="CD154" s="141"/>
      <c r="CE154" s="141"/>
      <c r="CF154" s="141"/>
      <c r="CG154" s="141"/>
      <c r="CH154" s="141"/>
    </row>
    <row r="155" spans="2:86" s="132" customFormat="1" ht="15" customHeight="1" thickBot="1">
      <c r="B155" s="498" t="s">
        <v>174</v>
      </c>
      <c r="C155" s="499"/>
      <c r="D155" s="499"/>
      <c r="E155" s="499"/>
      <c r="F155" s="499"/>
      <c r="G155" s="499"/>
      <c r="H155" s="499"/>
      <c r="I155" s="499"/>
      <c r="J155" s="499"/>
      <c r="K155" s="499"/>
      <c r="L155" s="499"/>
      <c r="M155" s="499"/>
      <c r="N155" s="499"/>
      <c r="O155" s="499"/>
      <c r="P155" s="499"/>
      <c r="Q155" s="499"/>
      <c r="R155" s="499"/>
      <c r="S155" s="499"/>
      <c r="T155" s="499"/>
      <c r="U155" s="499"/>
      <c r="V155" s="499"/>
      <c r="W155" s="499"/>
      <c r="X155" s="477" t="s">
        <v>133</v>
      </c>
      <c r="Y155" s="477"/>
      <c r="Z155" s="477" t="s">
        <v>175</v>
      </c>
      <c r="AA155" s="478"/>
      <c r="AB155" s="126"/>
      <c r="AC155" s="121"/>
      <c r="AD155" s="472" t="str">
        <f>IF(AND(AD145="",AD146="",AD147="",AD148="",AD149="",AD150="",AD151="",AD152="",AD153=""),"",SUM(AD145:AN153))</f>
        <v/>
      </c>
      <c r="AE155" s="472"/>
      <c r="AF155" s="472"/>
      <c r="AG155" s="472"/>
      <c r="AH155" s="472"/>
      <c r="AI155" s="472"/>
      <c r="AJ155" s="472"/>
      <c r="AK155" s="472"/>
      <c r="AL155" s="472"/>
      <c r="AM155" s="472"/>
      <c r="AN155" s="472"/>
      <c r="AO155" s="127"/>
      <c r="AP155" s="128"/>
      <c r="AQ155" s="127"/>
      <c r="AR155" s="472" t="str">
        <f>IF(AND(AR145="",AR146="",AR147="",AR148="",AR149="",AR150="",AR151="",AR152="",AR153=""),"",SUM(AR145:BB153))</f>
        <v/>
      </c>
      <c r="AS155" s="472"/>
      <c r="AT155" s="472"/>
      <c r="AU155" s="472"/>
      <c r="AV155" s="472"/>
      <c r="AW155" s="472"/>
      <c r="AX155" s="472"/>
      <c r="AY155" s="472"/>
      <c r="AZ155" s="472"/>
      <c r="BA155" s="472"/>
      <c r="BB155" s="472"/>
      <c r="BC155" s="129"/>
      <c r="BD155" s="201"/>
      <c r="BE155" s="202"/>
      <c r="BF155" s="473" t="str">
        <f t="shared" si="0"/>
        <v/>
      </c>
      <c r="BG155" s="473"/>
      <c r="BH155" s="473"/>
      <c r="BI155" s="473"/>
      <c r="BJ155" s="473"/>
      <c r="BK155" s="473"/>
      <c r="BL155" s="473"/>
      <c r="BM155" s="473"/>
      <c r="BN155" s="473"/>
      <c r="BO155" s="473"/>
      <c r="BP155" s="473"/>
      <c r="BQ155" s="129"/>
      <c r="BS155" s="131"/>
      <c r="BU155" s="131"/>
      <c r="BV155" s="130"/>
      <c r="BW155" s="130"/>
      <c r="BX155" s="131"/>
      <c r="BY155" s="130"/>
      <c r="BZ155" s="160"/>
      <c r="CA155" s="160"/>
      <c r="CB155" s="141"/>
      <c r="CC155" s="141"/>
      <c r="CD155" s="141"/>
      <c r="CE155" s="141"/>
      <c r="CF155" s="141"/>
      <c r="CG155" s="141"/>
      <c r="CH155" s="141"/>
    </row>
    <row r="156" spans="2:86" s="132" customFormat="1" ht="15" customHeight="1" thickBot="1">
      <c r="B156" s="625" t="s">
        <v>268</v>
      </c>
      <c r="C156" s="626"/>
      <c r="D156" s="626"/>
      <c r="E156" s="626"/>
      <c r="F156" s="626"/>
      <c r="G156" s="626"/>
      <c r="H156" s="626"/>
      <c r="I156" s="626"/>
      <c r="J156" s="626"/>
      <c r="K156" s="626"/>
      <c r="L156" s="626"/>
      <c r="M156" s="626"/>
      <c r="N156" s="626"/>
      <c r="O156" s="626"/>
      <c r="P156" s="626"/>
      <c r="Q156" s="626"/>
      <c r="R156" s="626"/>
      <c r="S156" s="626"/>
      <c r="T156" s="626"/>
      <c r="U156" s="626"/>
      <c r="V156" s="626"/>
      <c r="W156" s="626"/>
      <c r="X156" s="626"/>
      <c r="Y156" s="626"/>
      <c r="Z156" s="627" t="s">
        <v>176</v>
      </c>
      <c r="AA156" s="628"/>
      <c r="AB156" s="178"/>
      <c r="AC156" s="179"/>
      <c r="AD156" s="620"/>
      <c r="AE156" s="620"/>
      <c r="AF156" s="620"/>
      <c r="AG156" s="620"/>
      <c r="AH156" s="620"/>
      <c r="AI156" s="620"/>
      <c r="AJ156" s="620"/>
      <c r="AK156" s="620"/>
      <c r="AL156" s="620"/>
      <c r="AM156" s="620"/>
      <c r="AN156" s="620"/>
      <c r="AO156" s="180"/>
      <c r="AP156" s="181"/>
      <c r="AQ156" s="180"/>
      <c r="AR156" s="620"/>
      <c r="AS156" s="620"/>
      <c r="AT156" s="620"/>
      <c r="AU156" s="620"/>
      <c r="AV156" s="620"/>
      <c r="AW156" s="620"/>
      <c r="AX156" s="620"/>
      <c r="AY156" s="620"/>
      <c r="AZ156" s="620"/>
      <c r="BA156" s="620"/>
      <c r="BB156" s="620"/>
      <c r="BC156" s="182"/>
      <c r="BD156" s="629"/>
      <c r="BE156" s="630"/>
      <c r="BF156" s="630"/>
      <c r="BG156" s="630"/>
      <c r="BH156" s="630"/>
      <c r="BI156" s="630"/>
      <c r="BJ156" s="630"/>
      <c r="BK156" s="630"/>
      <c r="BL156" s="630"/>
      <c r="BM156" s="630"/>
      <c r="BN156" s="630"/>
      <c r="BO156" s="630"/>
      <c r="BP156" s="630"/>
      <c r="BQ156" s="631"/>
      <c r="BS156" s="131"/>
      <c r="BU156" s="131"/>
      <c r="BV156" s="130"/>
      <c r="BW156" s="130"/>
      <c r="BX156" s="131"/>
      <c r="BY156" s="130"/>
      <c r="BZ156" s="160"/>
      <c r="CA156" s="160"/>
      <c r="CB156" s="141"/>
      <c r="CC156" s="141"/>
      <c r="CD156" s="141"/>
      <c r="CE156" s="141"/>
      <c r="CF156" s="141"/>
      <c r="CG156" s="141"/>
      <c r="CH156" s="141"/>
    </row>
    <row r="157" spans="2:86" s="132" customFormat="1" ht="22.5" customHeight="1" thickBot="1">
      <c r="B157" s="625" t="s">
        <v>177</v>
      </c>
      <c r="C157" s="626"/>
      <c r="D157" s="626"/>
      <c r="E157" s="626"/>
      <c r="F157" s="626"/>
      <c r="G157" s="626"/>
      <c r="H157" s="626"/>
      <c r="I157" s="626"/>
      <c r="J157" s="626"/>
      <c r="K157" s="626"/>
      <c r="L157" s="626"/>
      <c r="M157" s="626"/>
      <c r="N157" s="626"/>
      <c r="O157" s="626"/>
      <c r="P157" s="626"/>
      <c r="Q157" s="632" t="s">
        <v>178</v>
      </c>
      <c r="R157" s="632"/>
      <c r="S157" s="632"/>
      <c r="T157" s="632"/>
      <c r="U157" s="632"/>
      <c r="V157" s="632"/>
      <c r="W157" s="632"/>
      <c r="X157" s="632"/>
      <c r="Y157" s="632"/>
      <c r="Z157" s="632"/>
      <c r="AA157" s="633"/>
      <c r="AB157" s="178"/>
      <c r="AC157" s="179"/>
      <c r="AD157" s="621" t="str">
        <f>IF(AND(AD121="",V189="",AD140="",AD143="",AD144="",AD155="",AD156=""),"",SUM(AD121,V189,AD140,AD143,AD144,AD155,AD156))</f>
        <v/>
      </c>
      <c r="AE157" s="621"/>
      <c r="AF157" s="621"/>
      <c r="AG157" s="621"/>
      <c r="AH157" s="621"/>
      <c r="AI157" s="621"/>
      <c r="AJ157" s="621"/>
      <c r="AK157" s="621"/>
      <c r="AL157" s="621"/>
      <c r="AM157" s="621"/>
      <c r="AN157" s="621"/>
      <c r="AO157" s="180"/>
      <c r="AP157" s="181"/>
      <c r="AQ157" s="180"/>
      <c r="AR157" s="621" t="str">
        <f>IF(AND(AR121="",AG189="",AR140="",AR143="",AR144="",AR155="",AR156=""),"",SUM(AR121,AG189,AR140,AR143,AR144,AR155,AR156))</f>
        <v/>
      </c>
      <c r="AS157" s="621"/>
      <c r="AT157" s="621"/>
      <c r="AU157" s="621"/>
      <c r="AV157" s="621"/>
      <c r="AW157" s="621"/>
      <c r="AX157" s="621"/>
      <c r="AY157" s="621"/>
      <c r="AZ157" s="621"/>
      <c r="BA157" s="621"/>
      <c r="BB157" s="621"/>
      <c r="BC157" s="182"/>
      <c r="BD157" s="622" t="s">
        <v>179</v>
      </c>
      <c r="BE157" s="623"/>
      <c r="BF157" s="623"/>
      <c r="BG157" s="623"/>
      <c r="BH157" s="623"/>
      <c r="BI157" s="623"/>
      <c r="BJ157" s="623"/>
      <c r="BK157" s="623"/>
      <c r="BL157" s="623"/>
      <c r="BM157" s="623"/>
      <c r="BN157" s="623"/>
      <c r="BO157" s="623"/>
      <c r="BP157" s="623"/>
      <c r="BQ157" s="624"/>
      <c r="BS157" s="131"/>
      <c r="BU157" s="131"/>
      <c r="BV157" s="130"/>
      <c r="BW157" s="130"/>
      <c r="BX157" s="131"/>
      <c r="BY157" s="130"/>
      <c r="BZ157" s="160"/>
      <c r="CA157" s="160"/>
      <c r="CB157" s="141"/>
      <c r="CC157" s="141"/>
      <c r="CD157" s="141"/>
      <c r="CE157" s="141"/>
      <c r="CF157" s="141"/>
      <c r="CG157" s="141"/>
      <c r="CH157" s="141"/>
    </row>
    <row r="158" spans="2:86" s="203" customFormat="1" ht="3.75" customHeight="1">
      <c r="BS158" s="204"/>
      <c r="BU158" s="204"/>
      <c r="BV158" s="205"/>
      <c r="BW158" s="205"/>
      <c r="BX158" s="131"/>
      <c r="BY158" s="130"/>
      <c r="BZ158" s="206"/>
      <c r="CA158" s="206"/>
      <c r="CB158" s="207"/>
      <c r="CC158" s="207"/>
      <c r="CD158" s="207"/>
      <c r="CE158" s="207"/>
      <c r="CF158" s="207"/>
      <c r="CG158" s="207"/>
      <c r="CH158" s="207"/>
    </row>
    <row r="159" spans="2:86" s="208" customFormat="1" ht="12.95" customHeight="1">
      <c r="B159" s="619" t="s">
        <v>180</v>
      </c>
      <c r="C159" s="619"/>
      <c r="D159" s="619"/>
      <c r="E159" s="619"/>
      <c r="F159" s="619"/>
      <c r="G159" s="619"/>
      <c r="H159" s="619"/>
      <c r="I159" s="619"/>
      <c r="J159" s="619"/>
      <c r="K159" s="619"/>
      <c r="L159" s="619"/>
      <c r="M159" s="619"/>
      <c r="N159" s="619"/>
      <c r="O159" s="619"/>
      <c r="P159" s="619"/>
      <c r="Q159" s="619"/>
      <c r="R159" s="619"/>
      <c r="S159" s="619"/>
      <c r="T159" s="619"/>
      <c r="U159" s="619"/>
      <c r="V159" s="619"/>
      <c r="W159" s="619"/>
      <c r="X159" s="619"/>
      <c r="Y159" s="619"/>
      <c r="Z159" s="619"/>
      <c r="AA159" s="619"/>
      <c r="AB159" s="619"/>
      <c r="AC159" s="619"/>
      <c r="AD159" s="619"/>
      <c r="AE159" s="619"/>
      <c r="AF159" s="619"/>
      <c r="AG159" s="619"/>
      <c r="AH159" s="619"/>
      <c r="AI159" s="619"/>
      <c r="AJ159" s="619"/>
      <c r="AK159" s="619"/>
      <c r="AL159" s="619"/>
      <c r="AM159" s="619"/>
      <c r="AN159" s="619"/>
      <c r="AO159" s="619"/>
      <c r="AP159" s="619"/>
      <c r="AQ159" s="619"/>
      <c r="AR159" s="619"/>
      <c r="AS159" s="619"/>
      <c r="AT159" s="619"/>
      <c r="AU159" s="619"/>
      <c r="AV159" s="619"/>
      <c r="AW159" s="619"/>
      <c r="AX159" s="619"/>
      <c r="AY159" s="619"/>
      <c r="AZ159" s="619"/>
      <c r="BA159" s="619"/>
      <c r="BB159" s="619"/>
      <c r="BC159" s="619"/>
      <c r="BD159" s="619"/>
      <c r="BE159" s="619"/>
      <c r="BF159" s="619"/>
      <c r="BG159" s="619"/>
      <c r="BH159" s="619"/>
      <c r="BI159" s="619"/>
      <c r="BJ159" s="619"/>
      <c r="BK159" s="619"/>
      <c r="BL159" s="619"/>
      <c r="BM159" s="619"/>
      <c r="BN159" s="619"/>
      <c r="BO159" s="619"/>
      <c r="BP159" s="619"/>
      <c r="BQ159" s="619"/>
      <c r="BS159" s="209"/>
      <c r="BU159" s="209"/>
      <c r="BV159" s="210"/>
      <c r="BW159" s="210"/>
      <c r="BX159" s="131"/>
      <c r="BY159" s="130"/>
      <c r="BZ159" s="211"/>
      <c r="CA159" s="211"/>
      <c r="CB159" s="212"/>
      <c r="CC159" s="212"/>
      <c r="CD159" s="212"/>
      <c r="CE159" s="212"/>
      <c r="CF159" s="212"/>
      <c r="CG159" s="212"/>
      <c r="CH159" s="212"/>
    </row>
    <row r="160" spans="2:86" s="203" customFormat="1" ht="15" customHeight="1">
      <c r="C160" s="213" t="s">
        <v>181</v>
      </c>
      <c r="D160" s="214"/>
      <c r="E160" s="214"/>
      <c r="F160" s="215"/>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7"/>
      <c r="AK160" s="213" t="s">
        <v>182</v>
      </c>
      <c r="AL160" s="215"/>
      <c r="AM160" s="215"/>
      <c r="AN160" s="215"/>
      <c r="AO160" s="215"/>
      <c r="AP160" s="215"/>
      <c r="AQ160" s="215"/>
      <c r="AR160" s="215"/>
      <c r="AS160" s="215"/>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7"/>
      <c r="BS160" s="671"/>
      <c r="BU160" s="671"/>
      <c r="BV160" s="205"/>
      <c r="BW160" s="205"/>
      <c r="BX160" s="131"/>
      <c r="BY160" s="130"/>
      <c r="BZ160" s="206"/>
      <c r="CA160" s="206"/>
      <c r="CB160" s="207"/>
      <c r="CC160" s="207"/>
      <c r="CD160" s="207"/>
      <c r="CE160" s="207"/>
      <c r="CF160" s="207"/>
      <c r="CG160" s="207"/>
      <c r="CH160" s="207"/>
    </row>
    <row r="161" spans="1:86" s="208" customFormat="1" ht="15" customHeight="1">
      <c r="C161" s="218"/>
      <c r="D161" s="681" t="s">
        <v>280</v>
      </c>
      <c r="E161" s="681"/>
      <c r="F161" s="212" t="s">
        <v>183</v>
      </c>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9"/>
      <c r="AK161" s="373"/>
      <c r="AL161" s="681" t="s">
        <v>280</v>
      </c>
      <c r="AM161" s="681"/>
      <c r="AN161" s="682" t="s">
        <v>184</v>
      </c>
      <c r="AO161" s="682"/>
      <c r="AP161" s="682"/>
      <c r="AQ161" s="682"/>
      <c r="AR161" s="682"/>
      <c r="AS161" s="682"/>
      <c r="AT161" s="682"/>
      <c r="AU161" s="682"/>
      <c r="AV161" s="682"/>
      <c r="AW161" s="682"/>
      <c r="AX161" s="682"/>
      <c r="AY161" s="682"/>
      <c r="AZ161" s="682"/>
      <c r="BA161" s="682"/>
      <c r="BB161" s="682"/>
      <c r="BC161" s="682"/>
      <c r="BD161" s="682"/>
      <c r="BE161" s="682"/>
      <c r="BF161" s="682"/>
      <c r="BG161" s="682"/>
      <c r="BH161" s="682"/>
      <c r="BI161" s="682"/>
      <c r="BJ161" s="682"/>
      <c r="BK161" s="682"/>
      <c r="BL161" s="682"/>
      <c r="BM161" s="682"/>
      <c r="BN161" s="682"/>
      <c r="BO161" s="682"/>
      <c r="BP161" s="219"/>
      <c r="BS161" s="671"/>
      <c r="BU161" s="671"/>
      <c r="BV161" s="210"/>
      <c r="BW161" s="210"/>
      <c r="BX161" s="131"/>
      <c r="BY161" s="130"/>
      <c r="BZ161" s="211"/>
      <c r="CA161" s="211"/>
      <c r="CB161" s="212"/>
      <c r="CC161" s="212"/>
      <c r="CD161" s="212"/>
      <c r="CE161" s="212"/>
      <c r="CF161" s="212"/>
      <c r="CG161" s="212"/>
      <c r="CH161" s="212"/>
    </row>
    <row r="162" spans="1:86" s="208" customFormat="1" ht="15" customHeight="1">
      <c r="C162" s="218"/>
      <c r="D162" s="501" t="s">
        <v>280</v>
      </c>
      <c r="E162" s="501"/>
      <c r="F162" s="212" t="s">
        <v>185</v>
      </c>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9"/>
      <c r="AK162" s="373"/>
      <c r="AL162" s="501" t="s">
        <v>280</v>
      </c>
      <c r="AM162" s="501"/>
      <c r="AN162" s="490" t="s">
        <v>186</v>
      </c>
      <c r="AO162" s="490"/>
      <c r="AP162" s="490"/>
      <c r="AQ162" s="490"/>
      <c r="AR162" s="490"/>
      <c r="AS162" s="490"/>
      <c r="AT162" s="490"/>
      <c r="AU162" s="490"/>
      <c r="AV162" s="490"/>
      <c r="AW162" s="490"/>
      <c r="AX162" s="490"/>
      <c r="AY162" s="490"/>
      <c r="AZ162" s="490"/>
      <c r="BA162" s="490"/>
      <c r="BB162" s="490"/>
      <c r="BC162" s="490"/>
      <c r="BD162" s="490"/>
      <c r="BE162" s="490"/>
      <c r="BF162" s="490"/>
      <c r="BG162" s="490"/>
      <c r="BH162" s="490"/>
      <c r="BI162" s="490"/>
      <c r="BJ162" s="490"/>
      <c r="BK162" s="490"/>
      <c r="BL162" s="490"/>
      <c r="BM162" s="490"/>
      <c r="BN162" s="490"/>
      <c r="BO162" s="490"/>
      <c r="BP162" s="219"/>
      <c r="BS162" s="209"/>
      <c r="BU162" s="209"/>
      <c r="BV162" s="210"/>
      <c r="BW162" s="210"/>
      <c r="BX162" s="131"/>
      <c r="BY162" s="130"/>
      <c r="BZ162" s="211"/>
      <c r="CA162" s="211"/>
      <c r="CB162" s="212"/>
      <c r="CC162" s="212"/>
      <c r="CD162" s="212"/>
      <c r="CE162" s="212"/>
      <c r="CF162" s="212"/>
      <c r="CG162" s="212"/>
      <c r="CH162" s="212"/>
    </row>
    <row r="163" spans="1:86" s="208" customFormat="1" ht="15" customHeight="1">
      <c r="C163" s="218"/>
      <c r="D163" s="501" t="s">
        <v>280</v>
      </c>
      <c r="E163" s="501"/>
      <c r="F163" s="212" t="s">
        <v>187</v>
      </c>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9"/>
      <c r="AK163" s="373"/>
      <c r="AL163" s="501" t="s">
        <v>280</v>
      </c>
      <c r="AM163" s="501"/>
      <c r="AN163" s="490" t="s">
        <v>188</v>
      </c>
      <c r="AO163" s="490"/>
      <c r="AP163" s="490"/>
      <c r="AQ163" s="490"/>
      <c r="AR163" s="490"/>
      <c r="AS163" s="490"/>
      <c r="AT163" s="490"/>
      <c r="AU163" s="490"/>
      <c r="AV163" s="490"/>
      <c r="AW163" s="490"/>
      <c r="AX163" s="490"/>
      <c r="AY163" s="490"/>
      <c r="AZ163" s="490"/>
      <c r="BA163" s="490"/>
      <c r="BB163" s="490"/>
      <c r="BC163" s="490"/>
      <c r="BD163" s="490"/>
      <c r="BE163" s="490"/>
      <c r="BF163" s="490"/>
      <c r="BG163" s="490"/>
      <c r="BH163" s="490"/>
      <c r="BI163" s="490"/>
      <c r="BJ163" s="490"/>
      <c r="BK163" s="490"/>
      <c r="BL163" s="490"/>
      <c r="BM163" s="490"/>
      <c r="BN163" s="490"/>
      <c r="BO163" s="490"/>
      <c r="BP163" s="219"/>
      <c r="BS163" s="209"/>
      <c r="BU163" s="209"/>
      <c r="BV163" s="210"/>
      <c r="BW163" s="210"/>
      <c r="BX163" s="220"/>
      <c r="BY163" s="211"/>
      <c r="BZ163" s="211"/>
      <c r="CA163" s="211"/>
      <c r="CB163" s="212"/>
      <c r="CC163" s="212"/>
      <c r="CD163" s="212"/>
      <c r="CE163" s="212"/>
      <c r="CF163" s="212"/>
      <c r="CG163" s="212"/>
      <c r="CH163" s="212"/>
    </row>
    <row r="164" spans="1:86" s="208" customFormat="1" ht="15" customHeight="1">
      <c r="C164" s="218"/>
      <c r="D164" s="501" t="s">
        <v>280</v>
      </c>
      <c r="E164" s="501"/>
      <c r="F164" s="212" t="s">
        <v>189</v>
      </c>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9"/>
      <c r="AK164" s="373"/>
      <c r="AL164" s="501" t="s">
        <v>280</v>
      </c>
      <c r="AM164" s="501"/>
      <c r="AN164" s="490" t="s">
        <v>190</v>
      </c>
      <c r="AO164" s="490"/>
      <c r="AP164" s="490"/>
      <c r="AQ164" s="490"/>
      <c r="AR164" s="490"/>
      <c r="AS164" s="490"/>
      <c r="AT164" s="490"/>
      <c r="AU164" s="490"/>
      <c r="AV164" s="490"/>
      <c r="AW164" s="490"/>
      <c r="AX164" s="490"/>
      <c r="AY164" s="490"/>
      <c r="AZ164" s="490"/>
      <c r="BA164" s="490"/>
      <c r="BB164" s="490"/>
      <c r="BC164" s="490"/>
      <c r="BD164" s="490"/>
      <c r="BE164" s="490"/>
      <c r="BF164" s="490"/>
      <c r="BG164" s="490"/>
      <c r="BH164" s="490"/>
      <c r="BI164" s="490"/>
      <c r="BJ164" s="490"/>
      <c r="BK164" s="490"/>
      <c r="BL164" s="490"/>
      <c r="BM164" s="490"/>
      <c r="BN164" s="490"/>
      <c r="BO164" s="490"/>
      <c r="BP164" s="219"/>
      <c r="BS164" s="209"/>
      <c r="BU164" s="209"/>
      <c r="BV164" s="210"/>
      <c r="BW164" s="210"/>
      <c r="BX164" s="220"/>
      <c r="BY164" s="211"/>
      <c r="BZ164" s="211"/>
      <c r="CA164" s="211"/>
      <c r="CB164" s="212"/>
      <c r="CC164" s="212"/>
      <c r="CD164" s="212"/>
      <c r="CE164" s="212"/>
      <c r="CF164" s="212"/>
      <c r="CG164" s="212"/>
      <c r="CH164" s="212"/>
    </row>
    <row r="165" spans="1:86" s="208" customFormat="1" ht="15" customHeight="1">
      <c r="C165" s="218"/>
      <c r="D165" s="501" t="s">
        <v>280</v>
      </c>
      <c r="E165" s="501"/>
      <c r="F165" s="212" t="s">
        <v>191</v>
      </c>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9"/>
      <c r="AK165" s="373"/>
      <c r="AL165" s="501" t="s">
        <v>280</v>
      </c>
      <c r="AM165" s="501"/>
      <c r="AN165" s="490" t="s">
        <v>192</v>
      </c>
      <c r="AO165" s="490"/>
      <c r="AP165" s="490"/>
      <c r="AQ165" s="490"/>
      <c r="AR165" s="490"/>
      <c r="AS165" s="490"/>
      <c r="AT165" s="490"/>
      <c r="AU165" s="490"/>
      <c r="AV165" s="490"/>
      <c r="AW165" s="490"/>
      <c r="AX165" s="490"/>
      <c r="AY165" s="490"/>
      <c r="AZ165" s="490"/>
      <c r="BA165" s="490"/>
      <c r="BB165" s="490"/>
      <c r="BC165" s="490"/>
      <c r="BD165" s="490"/>
      <c r="BE165" s="490"/>
      <c r="BF165" s="490"/>
      <c r="BG165" s="490"/>
      <c r="BH165" s="490"/>
      <c r="BI165" s="490"/>
      <c r="BJ165" s="490"/>
      <c r="BK165" s="490"/>
      <c r="BL165" s="490"/>
      <c r="BM165" s="490"/>
      <c r="BN165" s="490"/>
      <c r="BO165" s="490"/>
      <c r="BP165" s="219"/>
      <c r="BS165" s="209"/>
      <c r="BU165" s="209"/>
      <c r="BV165" s="210"/>
      <c r="BW165" s="210"/>
      <c r="BX165" s="220"/>
      <c r="BY165" s="211"/>
      <c r="BZ165" s="211"/>
      <c r="CA165" s="211"/>
      <c r="CB165" s="212"/>
      <c r="CC165" s="212"/>
      <c r="CD165" s="212"/>
      <c r="CE165" s="212"/>
      <c r="CF165" s="212"/>
      <c r="CG165" s="212"/>
      <c r="CH165" s="212"/>
    </row>
    <row r="166" spans="1:86" s="208" customFormat="1" ht="15" customHeight="1">
      <c r="C166" s="218"/>
      <c r="D166" s="501" t="s">
        <v>280</v>
      </c>
      <c r="E166" s="501"/>
      <c r="F166" s="212" t="s">
        <v>193</v>
      </c>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9"/>
      <c r="AK166" s="373"/>
      <c r="AL166" s="501" t="s">
        <v>280</v>
      </c>
      <c r="AM166" s="501"/>
      <c r="AN166" s="490" t="s">
        <v>194</v>
      </c>
      <c r="AO166" s="490"/>
      <c r="AP166" s="490"/>
      <c r="AQ166" s="490"/>
      <c r="AR166" s="490"/>
      <c r="AS166" s="490"/>
      <c r="AT166" s="490"/>
      <c r="AU166" s="490"/>
      <c r="AV166" s="490"/>
      <c r="AW166" s="490"/>
      <c r="AX166" s="490"/>
      <c r="AY166" s="490"/>
      <c r="AZ166" s="490"/>
      <c r="BA166" s="490"/>
      <c r="BB166" s="490"/>
      <c r="BC166" s="490"/>
      <c r="BD166" s="490"/>
      <c r="BE166" s="490"/>
      <c r="BF166" s="490"/>
      <c r="BG166" s="490"/>
      <c r="BH166" s="490"/>
      <c r="BI166" s="490"/>
      <c r="BJ166" s="490"/>
      <c r="BK166" s="490"/>
      <c r="BL166" s="490"/>
      <c r="BM166" s="490"/>
      <c r="BN166" s="490"/>
      <c r="BO166" s="490"/>
      <c r="BP166" s="219"/>
      <c r="BS166" s="209"/>
      <c r="BU166" s="209"/>
      <c r="BV166" s="210"/>
      <c r="BW166" s="210"/>
      <c r="BX166" s="220"/>
      <c r="BY166" s="211"/>
      <c r="BZ166" s="211"/>
      <c r="CA166" s="211"/>
      <c r="CB166" s="212"/>
      <c r="CC166" s="212"/>
      <c r="CD166" s="212"/>
      <c r="CE166" s="212"/>
      <c r="CF166" s="212"/>
      <c r="CG166" s="212"/>
      <c r="CH166" s="212"/>
    </row>
    <row r="167" spans="1:86" s="208" customFormat="1" ht="15" customHeight="1">
      <c r="C167" s="218"/>
      <c r="D167" s="501" t="s">
        <v>280</v>
      </c>
      <c r="E167" s="501"/>
      <c r="F167" s="491" t="s">
        <v>539</v>
      </c>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1"/>
      <c r="AC167" s="491"/>
      <c r="AD167" s="491"/>
      <c r="AE167" s="491"/>
      <c r="AF167" s="491"/>
      <c r="AG167" s="212"/>
      <c r="AH167" s="219"/>
      <c r="AK167" s="373"/>
      <c r="AL167" s="501" t="s">
        <v>280</v>
      </c>
      <c r="AM167" s="501"/>
      <c r="AN167" s="490" t="s">
        <v>195</v>
      </c>
      <c r="AO167" s="490"/>
      <c r="AP167" s="490"/>
      <c r="AQ167" s="490"/>
      <c r="AR167" s="490"/>
      <c r="AS167" s="490"/>
      <c r="AT167" s="490"/>
      <c r="AU167" s="490"/>
      <c r="AV167" s="490"/>
      <c r="AW167" s="490"/>
      <c r="AX167" s="490"/>
      <c r="AY167" s="490"/>
      <c r="AZ167" s="490"/>
      <c r="BA167" s="490"/>
      <c r="BB167" s="490"/>
      <c r="BC167" s="490"/>
      <c r="BD167" s="490"/>
      <c r="BE167" s="490"/>
      <c r="BF167" s="490"/>
      <c r="BG167" s="490"/>
      <c r="BH167" s="490"/>
      <c r="BI167" s="490"/>
      <c r="BJ167" s="490"/>
      <c r="BK167" s="490"/>
      <c r="BL167" s="490"/>
      <c r="BM167" s="490"/>
      <c r="BN167" s="490"/>
      <c r="BO167" s="490"/>
      <c r="BP167" s="219"/>
      <c r="BS167" s="209"/>
      <c r="BU167" s="209"/>
      <c r="BV167" s="210"/>
      <c r="BW167" s="210"/>
      <c r="BX167" s="220"/>
      <c r="BY167" s="211"/>
      <c r="BZ167" s="211"/>
      <c r="CA167" s="211"/>
      <c r="CB167" s="212"/>
      <c r="CC167" s="212"/>
      <c r="CD167" s="212"/>
      <c r="CE167" s="212"/>
      <c r="CF167" s="212"/>
      <c r="CG167" s="212"/>
      <c r="CH167" s="212"/>
    </row>
    <row r="168" spans="1:86" s="208" customFormat="1" ht="15" customHeight="1">
      <c r="C168" s="221"/>
      <c r="D168" s="207"/>
      <c r="E168" s="207"/>
      <c r="F168" s="492"/>
      <c r="G168" s="493"/>
      <c r="H168" s="493"/>
      <c r="I168" s="493"/>
      <c r="J168" s="493"/>
      <c r="K168" s="493"/>
      <c r="L168" s="493"/>
      <c r="M168" s="493"/>
      <c r="N168" s="493"/>
      <c r="O168" s="493"/>
      <c r="P168" s="493"/>
      <c r="Q168" s="493"/>
      <c r="R168" s="493"/>
      <c r="S168" s="493"/>
      <c r="T168" s="493"/>
      <c r="U168" s="493"/>
      <c r="V168" s="493"/>
      <c r="W168" s="493"/>
      <c r="X168" s="493"/>
      <c r="Y168" s="493"/>
      <c r="Z168" s="493"/>
      <c r="AA168" s="493"/>
      <c r="AB168" s="493"/>
      <c r="AC168" s="493"/>
      <c r="AD168" s="493"/>
      <c r="AE168" s="493"/>
      <c r="AF168" s="494"/>
      <c r="AG168" s="207"/>
      <c r="AH168" s="222"/>
      <c r="AK168" s="373"/>
      <c r="AL168" s="501" t="s">
        <v>280</v>
      </c>
      <c r="AM168" s="501"/>
      <c r="AN168" s="490" t="s">
        <v>196</v>
      </c>
      <c r="AO168" s="490"/>
      <c r="AP168" s="490"/>
      <c r="AQ168" s="490"/>
      <c r="AR168" s="490"/>
      <c r="AS168" s="490"/>
      <c r="AT168" s="490"/>
      <c r="AU168" s="490"/>
      <c r="AV168" s="490"/>
      <c r="AW168" s="490"/>
      <c r="AX168" s="490"/>
      <c r="AY168" s="490"/>
      <c r="AZ168" s="490"/>
      <c r="BA168" s="490"/>
      <c r="BB168" s="490"/>
      <c r="BC168" s="490"/>
      <c r="BD168" s="490"/>
      <c r="BE168" s="490"/>
      <c r="BF168" s="490"/>
      <c r="BG168" s="490"/>
      <c r="BH168" s="490"/>
      <c r="BI168" s="490"/>
      <c r="BJ168" s="490"/>
      <c r="BK168" s="490"/>
      <c r="BL168" s="490"/>
      <c r="BM168" s="490"/>
      <c r="BN168" s="490"/>
      <c r="BO168" s="490"/>
      <c r="BP168" s="219"/>
      <c r="BS168" s="209"/>
      <c r="BU168" s="209"/>
      <c r="BV168" s="210"/>
      <c r="BW168" s="210"/>
      <c r="BX168" s="220"/>
      <c r="BY168" s="211"/>
      <c r="BZ168" s="211"/>
      <c r="CA168" s="211"/>
      <c r="CB168" s="212"/>
      <c r="CC168" s="212"/>
      <c r="CD168" s="212"/>
      <c r="CE168" s="212"/>
      <c r="CF168" s="212"/>
      <c r="CG168" s="212"/>
      <c r="CH168" s="212"/>
    </row>
    <row r="169" spans="1:86" s="203" customFormat="1" ht="15" customHeight="1">
      <c r="C169" s="221"/>
      <c r="D169" s="207"/>
      <c r="E169" s="207"/>
      <c r="F169" s="495"/>
      <c r="G169" s="496"/>
      <c r="H169" s="496"/>
      <c r="I169" s="496"/>
      <c r="J169" s="496"/>
      <c r="K169" s="496"/>
      <c r="L169" s="496"/>
      <c r="M169" s="496"/>
      <c r="N169" s="496"/>
      <c r="O169" s="496"/>
      <c r="P169" s="496"/>
      <c r="Q169" s="496"/>
      <c r="R169" s="496"/>
      <c r="S169" s="496"/>
      <c r="T169" s="496"/>
      <c r="U169" s="496"/>
      <c r="V169" s="496"/>
      <c r="W169" s="496"/>
      <c r="X169" s="496"/>
      <c r="Y169" s="496"/>
      <c r="Z169" s="496"/>
      <c r="AA169" s="496"/>
      <c r="AB169" s="496"/>
      <c r="AC169" s="496"/>
      <c r="AD169" s="496"/>
      <c r="AE169" s="496"/>
      <c r="AF169" s="497"/>
      <c r="AG169" s="207"/>
      <c r="AH169" s="222"/>
      <c r="AK169" s="374"/>
      <c r="AL169" s="501" t="s">
        <v>280</v>
      </c>
      <c r="AM169" s="501"/>
      <c r="AN169" s="502" t="s">
        <v>540</v>
      </c>
      <c r="AO169" s="502"/>
      <c r="AP169" s="502"/>
      <c r="AQ169" s="502"/>
      <c r="AR169" s="502"/>
      <c r="AS169" s="502"/>
      <c r="AT169" s="502"/>
      <c r="AU169" s="502"/>
      <c r="AV169" s="502"/>
      <c r="AW169" s="502"/>
      <c r="AX169" s="502"/>
      <c r="AY169" s="502"/>
      <c r="AZ169" s="502"/>
      <c r="BA169" s="502"/>
      <c r="BB169" s="502"/>
      <c r="BC169" s="502"/>
      <c r="BD169" s="502"/>
      <c r="BE169" s="502"/>
      <c r="BF169" s="502"/>
      <c r="BG169" s="502"/>
      <c r="BH169" s="502"/>
      <c r="BI169" s="502"/>
      <c r="BJ169" s="502"/>
      <c r="BK169" s="502"/>
      <c r="BL169" s="502"/>
      <c r="BM169" s="502"/>
      <c r="BN169" s="502"/>
      <c r="BO169" s="502"/>
      <c r="BP169" s="222"/>
      <c r="BS169" s="372"/>
      <c r="BU169" s="372"/>
      <c r="BV169" s="205"/>
      <c r="BW169" s="205"/>
      <c r="BX169" s="223"/>
      <c r="BY169" s="206"/>
      <c r="BZ169" s="206"/>
      <c r="CA169" s="206"/>
      <c r="CB169" s="207"/>
      <c r="CC169" s="207"/>
      <c r="CD169" s="207"/>
      <c r="CE169" s="207"/>
      <c r="CF169" s="207"/>
      <c r="CG169" s="207"/>
      <c r="CH169" s="207"/>
    </row>
    <row r="170" spans="1:86" s="203" customFormat="1" ht="12.95" customHeight="1">
      <c r="C170" s="221"/>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22"/>
      <c r="AK170" s="221"/>
      <c r="AL170" s="207"/>
      <c r="AM170" s="207"/>
      <c r="AN170" s="492"/>
      <c r="AO170" s="493"/>
      <c r="AP170" s="493"/>
      <c r="AQ170" s="493"/>
      <c r="AR170" s="493"/>
      <c r="AS170" s="493"/>
      <c r="AT170" s="493"/>
      <c r="AU170" s="493"/>
      <c r="AV170" s="493"/>
      <c r="AW170" s="493"/>
      <c r="AX170" s="493"/>
      <c r="AY170" s="493"/>
      <c r="AZ170" s="493"/>
      <c r="BA170" s="493"/>
      <c r="BB170" s="493"/>
      <c r="BC170" s="493"/>
      <c r="BD170" s="493"/>
      <c r="BE170" s="493"/>
      <c r="BF170" s="493"/>
      <c r="BG170" s="493"/>
      <c r="BH170" s="493"/>
      <c r="BI170" s="493"/>
      <c r="BJ170" s="493"/>
      <c r="BK170" s="493"/>
      <c r="BL170" s="493"/>
      <c r="BM170" s="493"/>
      <c r="BN170" s="494"/>
      <c r="BO170" s="207"/>
      <c r="BP170" s="222"/>
      <c r="BS170" s="372"/>
      <c r="BU170" s="372"/>
      <c r="BV170" s="205"/>
      <c r="BW170" s="205"/>
      <c r="BX170" s="223"/>
      <c r="BY170" s="206"/>
      <c r="BZ170" s="206"/>
      <c r="CA170" s="206"/>
      <c r="CB170" s="207"/>
      <c r="CC170" s="207"/>
      <c r="CD170" s="207"/>
      <c r="CE170" s="207"/>
      <c r="CF170" s="207"/>
      <c r="CG170" s="207"/>
      <c r="CH170" s="207"/>
    </row>
    <row r="171" spans="1:86" s="203" customFormat="1" ht="12.95" customHeight="1">
      <c r="C171" s="221"/>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22"/>
      <c r="AK171" s="221"/>
      <c r="AL171" s="207"/>
      <c r="AM171" s="207"/>
      <c r="AN171" s="495"/>
      <c r="AO171" s="496"/>
      <c r="AP171" s="496"/>
      <c r="AQ171" s="496"/>
      <c r="AR171" s="496"/>
      <c r="AS171" s="496"/>
      <c r="AT171" s="496"/>
      <c r="AU171" s="496"/>
      <c r="AV171" s="496"/>
      <c r="AW171" s="496"/>
      <c r="AX171" s="496"/>
      <c r="AY171" s="496"/>
      <c r="AZ171" s="496"/>
      <c r="BA171" s="496"/>
      <c r="BB171" s="496"/>
      <c r="BC171" s="496"/>
      <c r="BD171" s="496"/>
      <c r="BE171" s="496"/>
      <c r="BF171" s="496"/>
      <c r="BG171" s="496"/>
      <c r="BH171" s="496"/>
      <c r="BI171" s="496"/>
      <c r="BJ171" s="496"/>
      <c r="BK171" s="496"/>
      <c r="BL171" s="496"/>
      <c r="BM171" s="496"/>
      <c r="BN171" s="497"/>
      <c r="BO171" s="207"/>
      <c r="BP171" s="222"/>
      <c r="BS171" s="204"/>
      <c r="BU171" s="204"/>
      <c r="BV171" s="205"/>
      <c r="BW171" s="205"/>
      <c r="BX171" s="223"/>
      <c r="BY171" s="206"/>
      <c r="BZ171" s="206"/>
      <c r="CA171" s="206"/>
      <c r="CB171" s="207"/>
      <c r="CC171" s="207"/>
      <c r="CD171" s="207"/>
      <c r="CE171" s="207"/>
      <c r="CF171" s="207"/>
      <c r="CG171" s="207"/>
      <c r="CH171" s="207"/>
    </row>
    <row r="172" spans="1:86" s="203" customFormat="1" ht="5.25" customHeight="1">
      <c r="C172" s="224"/>
      <c r="D172" s="225"/>
      <c r="E172" s="225"/>
      <c r="F172" s="225"/>
      <c r="G172" s="225"/>
      <c r="H172" s="225"/>
      <c r="I172" s="225"/>
      <c r="J172" s="225"/>
      <c r="K172" s="225"/>
      <c r="L172" s="225"/>
      <c r="M172" s="225"/>
      <c r="N172" s="225"/>
      <c r="O172" s="225"/>
      <c r="P172" s="225"/>
      <c r="Q172" s="225"/>
      <c r="R172" s="225"/>
      <c r="S172" s="225"/>
      <c r="T172" s="225"/>
      <c r="U172" s="225"/>
      <c r="V172" s="225"/>
      <c r="W172" s="225"/>
      <c r="X172" s="225"/>
      <c r="Y172" s="225"/>
      <c r="Z172" s="225"/>
      <c r="AA172" s="225"/>
      <c r="AB172" s="225"/>
      <c r="AC172" s="225"/>
      <c r="AD172" s="225"/>
      <c r="AE172" s="225"/>
      <c r="AF172" s="225"/>
      <c r="AG172" s="225"/>
      <c r="AH172" s="226"/>
      <c r="AI172" s="207"/>
      <c r="AJ172" s="207"/>
      <c r="AK172" s="224"/>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6"/>
      <c r="BS172" s="204"/>
      <c r="BU172" s="204"/>
      <c r="BV172" s="205"/>
      <c r="BW172" s="205"/>
      <c r="BX172" s="223"/>
      <c r="BY172" s="206"/>
      <c r="BZ172" s="206"/>
      <c r="CA172" s="206"/>
      <c r="CB172" s="207"/>
      <c r="CC172" s="207"/>
      <c r="CD172" s="207"/>
      <c r="CE172" s="207"/>
      <c r="CF172" s="207"/>
      <c r="CG172" s="207"/>
      <c r="CH172" s="207"/>
    </row>
    <row r="173" spans="1:86" s="49" customFormat="1" ht="3"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68"/>
      <c r="BT173" s="47"/>
      <c r="BU173" s="68"/>
      <c r="BV173" s="68"/>
      <c r="BW173" s="68"/>
      <c r="BX173" s="57"/>
      <c r="BY173" s="57"/>
      <c r="BZ173" s="57"/>
      <c r="CA173" s="57"/>
    </row>
    <row r="174" spans="1:86" s="229" customFormat="1" ht="19.5" customHeight="1">
      <c r="A174" s="227" t="s">
        <v>197</v>
      </c>
      <c r="B174" s="228"/>
      <c r="C174" s="228"/>
      <c r="D174" s="228"/>
      <c r="E174" s="228"/>
      <c r="F174" s="228"/>
      <c r="G174" s="228"/>
      <c r="H174" s="228"/>
      <c r="BS174" s="230"/>
      <c r="BU174" s="230"/>
      <c r="BV174" s="231"/>
      <c r="BW174" s="231"/>
      <c r="BX174" s="232"/>
      <c r="BY174" s="233"/>
      <c r="BZ174" s="233"/>
      <c r="CA174" s="233"/>
      <c r="CB174" s="234"/>
      <c r="CC174" s="234"/>
      <c r="CD174" s="234"/>
      <c r="CE174" s="234"/>
      <c r="CF174" s="234"/>
      <c r="CG174" s="234"/>
      <c r="CH174" s="234"/>
    </row>
    <row r="175" spans="1:86" s="106" customFormat="1" ht="15" customHeight="1">
      <c r="A175" s="109"/>
      <c r="B175" s="527" t="s">
        <v>121</v>
      </c>
      <c r="C175" s="528"/>
      <c r="D175" s="528"/>
      <c r="E175" s="529" t="s">
        <v>122</v>
      </c>
      <c r="F175" s="529"/>
      <c r="G175" s="530"/>
      <c r="H175" s="530"/>
      <c r="I175" s="530"/>
      <c r="J175" s="530"/>
      <c r="K175" s="530"/>
      <c r="L175" s="530"/>
      <c r="M175" s="530"/>
      <c r="N175" s="530"/>
      <c r="O175" s="530"/>
      <c r="P175" s="530"/>
      <c r="Q175" s="531"/>
      <c r="R175" s="532" t="s">
        <v>286</v>
      </c>
      <c r="S175" s="533"/>
      <c r="T175" s="534"/>
      <c r="U175" s="530"/>
      <c r="V175" s="530"/>
      <c r="W175" s="530"/>
      <c r="X175" s="530"/>
      <c r="Y175" s="530"/>
      <c r="Z175" s="530"/>
      <c r="AA175" s="530"/>
      <c r="AB175" s="530"/>
      <c r="AC175" s="530"/>
      <c r="AD175" s="530"/>
      <c r="AE175" s="110"/>
      <c r="AF175" s="110"/>
      <c r="AG175" s="535" t="s">
        <v>123</v>
      </c>
      <c r="AH175" s="535"/>
      <c r="AI175" s="535"/>
      <c r="AJ175" s="535"/>
      <c r="AK175" s="535"/>
      <c r="AL175" s="535"/>
      <c r="AM175" s="535"/>
      <c r="AN175" s="535"/>
      <c r="AO175" s="536" t="str">
        <f>IF($O$15="","",$O$15)</f>
        <v/>
      </c>
      <c r="AP175" s="536"/>
      <c r="AQ175" s="536"/>
      <c r="AR175" s="536"/>
      <c r="AS175" s="536"/>
      <c r="AT175" s="536"/>
      <c r="AU175" s="536"/>
      <c r="AV175" s="536"/>
      <c r="AW175" s="536"/>
      <c r="AX175" s="536"/>
      <c r="AY175" s="536"/>
      <c r="AZ175" s="536"/>
      <c r="BA175" s="536"/>
      <c r="BB175" s="536"/>
      <c r="BC175" s="536"/>
      <c r="BD175" s="536"/>
      <c r="BE175" s="536"/>
      <c r="BF175" s="536"/>
      <c r="BG175" s="536"/>
      <c r="BH175" s="536"/>
      <c r="BI175" s="536"/>
      <c r="BJ175" s="536"/>
      <c r="BK175" s="536"/>
      <c r="BL175" s="536"/>
      <c r="BM175" s="536"/>
      <c r="BN175" s="536"/>
      <c r="BO175" s="536"/>
      <c r="BP175" s="536"/>
      <c r="BS175" s="68"/>
      <c r="BU175" s="68"/>
      <c r="BV175" s="108"/>
      <c r="BW175" s="108"/>
      <c r="BX175" s="70"/>
      <c r="BY175" s="108"/>
      <c r="BZ175" s="108"/>
      <c r="CA175" s="108"/>
    </row>
    <row r="176" spans="1:86" s="106" customFormat="1" ht="15" customHeight="1">
      <c r="A176" s="109"/>
      <c r="B176" s="528"/>
      <c r="C176" s="528"/>
      <c r="D176" s="528"/>
      <c r="E176" s="529" t="s">
        <v>124</v>
      </c>
      <c r="F176" s="529"/>
      <c r="G176" s="530"/>
      <c r="H176" s="530"/>
      <c r="I176" s="530"/>
      <c r="J176" s="530"/>
      <c r="K176" s="530"/>
      <c r="L176" s="530"/>
      <c r="M176" s="530"/>
      <c r="N176" s="530"/>
      <c r="O176" s="530"/>
      <c r="P176" s="530"/>
      <c r="Q176" s="531"/>
      <c r="R176" s="532" t="s">
        <v>286</v>
      </c>
      <c r="S176" s="533"/>
      <c r="T176" s="534"/>
      <c r="U176" s="530"/>
      <c r="V176" s="530"/>
      <c r="W176" s="530"/>
      <c r="X176" s="530"/>
      <c r="Y176" s="530"/>
      <c r="Z176" s="530"/>
      <c r="AA176" s="530"/>
      <c r="AB176" s="530"/>
      <c r="AC176" s="530"/>
      <c r="AD176" s="530"/>
      <c r="AE176" s="111"/>
      <c r="AF176" s="111"/>
      <c r="AG176" s="535"/>
      <c r="AH176" s="535"/>
      <c r="AI176" s="535"/>
      <c r="AJ176" s="535"/>
      <c r="AK176" s="535"/>
      <c r="AL176" s="535"/>
      <c r="AM176" s="535"/>
      <c r="AN176" s="535"/>
      <c r="AO176" s="536"/>
      <c r="AP176" s="536"/>
      <c r="AQ176" s="536"/>
      <c r="AR176" s="536"/>
      <c r="AS176" s="536"/>
      <c r="AT176" s="536"/>
      <c r="AU176" s="536"/>
      <c r="AV176" s="536"/>
      <c r="AW176" s="536"/>
      <c r="AX176" s="536"/>
      <c r="AY176" s="536"/>
      <c r="AZ176" s="536"/>
      <c r="BA176" s="536"/>
      <c r="BB176" s="536"/>
      <c r="BC176" s="536"/>
      <c r="BD176" s="536"/>
      <c r="BE176" s="536"/>
      <c r="BF176" s="536"/>
      <c r="BG176" s="536"/>
      <c r="BH176" s="536"/>
      <c r="BI176" s="536"/>
      <c r="BJ176" s="536"/>
      <c r="BK176" s="536"/>
      <c r="BL176" s="536"/>
      <c r="BM176" s="536"/>
      <c r="BN176" s="536"/>
      <c r="BO176" s="536"/>
      <c r="BP176" s="536"/>
      <c r="BS176" s="70"/>
      <c r="BU176" s="70"/>
      <c r="BV176" s="108"/>
      <c r="BW176" s="108"/>
      <c r="BX176" s="107"/>
      <c r="BY176" s="108"/>
      <c r="BZ176" s="108"/>
      <c r="CA176" s="108"/>
    </row>
    <row r="177" spans="1:86" s="235" customFormat="1" ht="13.5">
      <c r="AH177" s="236"/>
      <c r="AI177" s="236"/>
      <c r="AJ177" s="236"/>
      <c r="AK177" s="236"/>
      <c r="AL177" s="236"/>
      <c r="AM177" s="236"/>
      <c r="AN177" s="236"/>
      <c r="AO177" s="236"/>
      <c r="AP177" s="236"/>
      <c r="AQ177" s="236"/>
      <c r="AR177" s="234"/>
      <c r="AS177" s="234"/>
      <c r="AT177" s="234"/>
      <c r="AU177" s="234"/>
      <c r="AV177" s="234"/>
      <c r="AW177" s="234"/>
      <c r="AX177" s="234"/>
      <c r="AY177" s="234"/>
      <c r="AZ177" s="234"/>
      <c r="BA177" s="234"/>
      <c r="BK177" s="234"/>
      <c r="BQ177" s="237"/>
      <c r="BS177" s="238"/>
      <c r="BU177" s="238"/>
      <c r="BV177" s="239"/>
      <c r="BW177" s="239"/>
      <c r="BX177" s="240"/>
      <c r="BY177" s="241"/>
      <c r="BZ177" s="241"/>
      <c r="CA177" s="241"/>
      <c r="CB177" s="242"/>
      <c r="CC177" s="242"/>
      <c r="CD177" s="242"/>
      <c r="CE177" s="242"/>
      <c r="CF177" s="242"/>
      <c r="CG177" s="242"/>
      <c r="CH177" s="242"/>
    </row>
    <row r="178" spans="1:86" s="235" customFormat="1" ht="14.25" thickBot="1">
      <c r="A178" s="512" t="s">
        <v>541</v>
      </c>
      <c r="B178" s="512"/>
      <c r="C178" s="512"/>
      <c r="D178" s="512"/>
      <c r="E178" s="512"/>
      <c r="F178" s="512"/>
      <c r="G178" s="512"/>
      <c r="H178" s="512"/>
      <c r="I178" s="512"/>
      <c r="J178" s="512"/>
      <c r="K178" s="512"/>
      <c r="L178" s="512"/>
      <c r="M178" s="512"/>
      <c r="N178" s="512"/>
      <c r="O178" s="512"/>
      <c r="P178" s="512"/>
      <c r="Q178" s="512"/>
      <c r="R178" s="512"/>
      <c r="S178" s="512"/>
      <c r="T178" s="512"/>
      <c r="U178" s="512"/>
      <c r="V178" s="512"/>
      <c r="W178" s="512"/>
      <c r="X178" s="512"/>
      <c r="Y178" s="512"/>
      <c r="Z178" s="512"/>
      <c r="AA178" s="512"/>
      <c r="AB178" s="512"/>
      <c r="AC178" s="512"/>
      <c r="AD178" s="512"/>
      <c r="AE178" s="512"/>
      <c r="AF178" s="512"/>
      <c r="AG178" s="512"/>
      <c r="AH178" s="512"/>
      <c r="AI178" s="512"/>
      <c r="AJ178" s="512"/>
      <c r="AK178" s="512"/>
      <c r="AL178" s="512"/>
      <c r="AM178" s="512"/>
      <c r="AN178" s="512"/>
      <c r="AO178" s="512"/>
      <c r="AP178" s="512"/>
      <c r="AQ178" s="512"/>
      <c r="AR178" s="512"/>
      <c r="AS178" s="512"/>
      <c r="AT178" s="512"/>
      <c r="AU178" s="512"/>
      <c r="AV178" s="512"/>
      <c r="AW178" s="512"/>
      <c r="AX178" s="512"/>
      <c r="AY178" s="512"/>
      <c r="AZ178" s="512"/>
      <c r="BA178" s="512"/>
      <c r="BB178" s="512"/>
      <c r="BC178" s="512"/>
      <c r="BD178" s="512"/>
      <c r="BE178" s="512"/>
      <c r="BF178" s="512"/>
      <c r="BG178" s="512"/>
      <c r="BH178" s="512"/>
      <c r="BI178" s="512"/>
      <c r="BJ178" s="512"/>
      <c r="BK178" s="512"/>
      <c r="BL178" s="512"/>
      <c r="BM178" s="512"/>
      <c r="BN178" s="512"/>
      <c r="BO178" s="512"/>
      <c r="BP178" s="512"/>
      <c r="BQ178" s="512"/>
      <c r="BS178" s="238"/>
      <c r="BU178" s="238"/>
      <c r="BV178" s="239"/>
      <c r="BW178" s="239"/>
      <c r="BX178" s="240"/>
      <c r="BY178" s="241"/>
      <c r="BZ178" s="241"/>
      <c r="CA178" s="241"/>
      <c r="CB178" s="242"/>
      <c r="CC178" s="242"/>
      <c r="CD178" s="242"/>
      <c r="CE178" s="242"/>
      <c r="CF178" s="242"/>
      <c r="CG178" s="242"/>
      <c r="CH178" s="242"/>
    </row>
    <row r="179" spans="1:86" s="235" customFormat="1" ht="13.5" customHeight="1">
      <c r="A179" s="513" t="s">
        <v>198</v>
      </c>
      <c r="B179" s="514"/>
      <c r="C179" s="514"/>
      <c r="D179" s="514"/>
      <c r="E179" s="514"/>
      <c r="F179" s="514"/>
      <c r="G179" s="514"/>
      <c r="H179" s="514"/>
      <c r="I179" s="514"/>
      <c r="J179" s="514"/>
      <c r="K179" s="514"/>
      <c r="L179" s="514"/>
      <c r="M179" s="514"/>
      <c r="N179" s="514"/>
      <c r="O179" s="514"/>
      <c r="P179" s="514"/>
      <c r="Q179" s="514"/>
      <c r="R179" s="514"/>
      <c r="S179" s="514"/>
      <c r="T179" s="514"/>
      <c r="U179" s="514"/>
      <c r="V179" s="515" t="s">
        <v>199</v>
      </c>
      <c r="W179" s="516"/>
      <c r="X179" s="516"/>
      <c r="Y179" s="516"/>
      <c r="Z179" s="516"/>
      <c r="AA179" s="516"/>
      <c r="AB179" s="516"/>
      <c r="AC179" s="516"/>
      <c r="AD179" s="516"/>
      <c r="AE179" s="516"/>
      <c r="AF179" s="516"/>
      <c r="AG179" s="516"/>
      <c r="AH179" s="516"/>
      <c r="AI179" s="516"/>
      <c r="AJ179" s="516"/>
      <c r="AK179" s="516"/>
      <c r="AL179" s="516"/>
      <c r="AM179" s="516"/>
      <c r="AN179" s="516"/>
      <c r="AO179" s="516"/>
      <c r="AP179" s="516"/>
      <c r="AQ179" s="516"/>
      <c r="AR179" s="516"/>
      <c r="AS179" s="516"/>
      <c r="AT179" s="516"/>
      <c r="AU179" s="516"/>
      <c r="AV179" s="516"/>
      <c r="AW179" s="516"/>
      <c r="AX179" s="516"/>
      <c r="AY179" s="516"/>
      <c r="AZ179" s="516"/>
      <c r="BA179" s="517"/>
      <c r="BB179" s="518" t="s">
        <v>200</v>
      </c>
      <c r="BC179" s="519"/>
      <c r="BD179" s="519"/>
      <c r="BE179" s="519"/>
      <c r="BF179" s="519"/>
      <c r="BG179" s="519"/>
      <c r="BH179" s="519"/>
      <c r="BI179" s="519"/>
      <c r="BJ179" s="519"/>
      <c r="BK179" s="520"/>
      <c r="BL179" s="521" t="s">
        <v>201</v>
      </c>
      <c r="BM179" s="522"/>
      <c r="BN179" s="522"/>
      <c r="BO179" s="522"/>
      <c r="BP179" s="522"/>
      <c r="BQ179" s="523"/>
      <c r="BS179" s="238"/>
      <c r="BU179" s="238"/>
      <c r="BV179" s="239"/>
      <c r="BW179" s="239"/>
      <c r="BX179" s="240"/>
      <c r="BY179" s="241"/>
      <c r="BZ179" s="241"/>
      <c r="CA179" s="241"/>
      <c r="CB179" s="242"/>
      <c r="CC179" s="242"/>
      <c r="CD179" s="242"/>
      <c r="CE179" s="242"/>
      <c r="CF179" s="242"/>
      <c r="CG179" s="242"/>
      <c r="CH179" s="242"/>
    </row>
    <row r="180" spans="1:86" s="235" customFormat="1" ht="13.5" customHeight="1">
      <c r="A180" s="537" t="s">
        <v>202</v>
      </c>
      <c r="B180" s="538"/>
      <c r="C180" s="538"/>
      <c r="D180" s="539"/>
      <c r="E180" s="603" t="s">
        <v>288</v>
      </c>
      <c r="F180" s="604"/>
      <c r="G180" s="604"/>
      <c r="H180" s="604"/>
      <c r="I180" s="604"/>
      <c r="J180" s="604"/>
      <c r="K180" s="604"/>
      <c r="L180" s="604"/>
      <c r="M180" s="604"/>
      <c r="N180" s="604"/>
      <c r="O180" s="604"/>
      <c r="P180" s="604"/>
      <c r="Q180" s="604"/>
      <c r="R180" s="604"/>
      <c r="S180" s="604"/>
      <c r="T180" s="604"/>
      <c r="U180" s="604"/>
      <c r="V180" s="607" t="s">
        <v>203</v>
      </c>
      <c r="W180" s="608"/>
      <c r="X180" s="608"/>
      <c r="Y180" s="608"/>
      <c r="Z180" s="608"/>
      <c r="AA180" s="608"/>
      <c r="AB180" s="608"/>
      <c r="AC180" s="608"/>
      <c r="AD180" s="608"/>
      <c r="AE180" s="608"/>
      <c r="AF180" s="609"/>
      <c r="AG180" s="607" t="s">
        <v>277</v>
      </c>
      <c r="AH180" s="608"/>
      <c r="AI180" s="608"/>
      <c r="AJ180" s="608"/>
      <c r="AK180" s="608"/>
      <c r="AL180" s="608"/>
      <c r="AM180" s="608"/>
      <c r="AN180" s="608"/>
      <c r="AO180" s="608"/>
      <c r="AP180" s="608"/>
      <c r="AQ180" s="609"/>
      <c r="AR180" s="503" t="s">
        <v>204</v>
      </c>
      <c r="AS180" s="504"/>
      <c r="AT180" s="504"/>
      <c r="AU180" s="504"/>
      <c r="AV180" s="504"/>
      <c r="AW180" s="504"/>
      <c r="AX180" s="504"/>
      <c r="AY180" s="504"/>
      <c r="AZ180" s="504"/>
      <c r="BA180" s="505"/>
      <c r="BB180" s="509" t="s">
        <v>205</v>
      </c>
      <c r="BC180" s="510"/>
      <c r="BD180" s="510"/>
      <c r="BE180" s="510"/>
      <c r="BF180" s="510"/>
      <c r="BG180" s="510"/>
      <c r="BH180" s="510"/>
      <c r="BI180" s="510"/>
      <c r="BJ180" s="510"/>
      <c r="BK180" s="511"/>
      <c r="BL180" s="524"/>
      <c r="BM180" s="525"/>
      <c r="BN180" s="525"/>
      <c r="BO180" s="525"/>
      <c r="BP180" s="525"/>
      <c r="BQ180" s="526"/>
      <c r="BS180" s="238"/>
      <c r="BU180" s="238"/>
      <c r="BV180" s="239"/>
      <c r="BW180" s="239"/>
      <c r="BX180" s="240"/>
      <c r="BY180" s="241"/>
      <c r="BZ180" s="241"/>
      <c r="CA180" s="241"/>
      <c r="CB180" s="242"/>
      <c r="CC180" s="242"/>
      <c r="CD180" s="242"/>
      <c r="CE180" s="242"/>
      <c r="CF180" s="242"/>
      <c r="CG180" s="242"/>
      <c r="CH180" s="242"/>
    </row>
    <row r="181" spans="1:86" s="235" customFormat="1" ht="13.5" customHeight="1" thickBot="1">
      <c r="A181" s="540"/>
      <c r="B181" s="541"/>
      <c r="C181" s="541"/>
      <c r="D181" s="542"/>
      <c r="E181" s="605"/>
      <c r="F181" s="606"/>
      <c r="G181" s="606"/>
      <c r="H181" s="606"/>
      <c r="I181" s="606"/>
      <c r="J181" s="606"/>
      <c r="K181" s="606"/>
      <c r="L181" s="606"/>
      <c r="M181" s="606"/>
      <c r="N181" s="606"/>
      <c r="O181" s="606"/>
      <c r="P181" s="606"/>
      <c r="Q181" s="606"/>
      <c r="R181" s="606"/>
      <c r="S181" s="606"/>
      <c r="T181" s="606"/>
      <c r="U181" s="606"/>
      <c r="V181" s="482" t="s">
        <v>130</v>
      </c>
      <c r="W181" s="483"/>
      <c r="X181" s="483"/>
      <c r="Y181" s="483"/>
      <c r="Z181" s="483"/>
      <c r="AA181" s="483"/>
      <c r="AB181" s="483"/>
      <c r="AC181" s="483"/>
      <c r="AD181" s="483"/>
      <c r="AE181" s="483"/>
      <c r="AF181" s="484"/>
      <c r="AG181" s="482" t="s">
        <v>275</v>
      </c>
      <c r="AH181" s="483"/>
      <c r="AI181" s="483"/>
      <c r="AJ181" s="483"/>
      <c r="AK181" s="483"/>
      <c r="AL181" s="483"/>
      <c r="AM181" s="483"/>
      <c r="AN181" s="483"/>
      <c r="AO181" s="483"/>
      <c r="AP181" s="483"/>
      <c r="AQ181" s="484"/>
      <c r="AR181" s="506"/>
      <c r="AS181" s="507"/>
      <c r="AT181" s="507"/>
      <c r="AU181" s="507"/>
      <c r="AV181" s="507"/>
      <c r="AW181" s="507"/>
      <c r="AX181" s="507"/>
      <c r="AY181" s="507"/>
      <c r="AZ181" s="507"/>
      <c r="BA181" s="508"/>
      <c r="BB181" s="485" t="s">
        <v>206</v>
      </c>
      <c r="BC181" s="486"/>
      <c r="BD181" s="486"/>
      <c r="BE181" s="486"/>
      <c r="BF181" s="487"/>
      <c r="BG181" s="485" t="s">
        <v>207</v>
      </c>
      <c r="BH181" s="486"/>
      <c r="BI181" s="486"/>
      <c r="BJ181" s="486"/>
      <c r="BK181" s="487"/>
      <c r="BL181" s="479" t="s">
        <v>208</v>
      </c>
      <c r="BM181" s="480"/>
      <c r="BN181" s="480"/>
      <c r="BO181" s="480"/>
      <c r="BP181" s="480"/>
      <c r="BQ181" s="481"/>
      <c r="BS181" s="238"/>
      <c r="BU181" s="238"/>
      <c r="BV181" s="239"/>
      <c r="BW181" s="239"/>
      <c r="BX181" s="240"/>
      <c r="BY181" s="240"/>
      <c r="BZ181" s="241"/>
      <c r="CA181" s="241"/>
      <c r="CB181" s="242"/>
      <c r="CC181" s="242"/>
      <c r="CD181" s="242"/>
      <c r="CE181" s="242"/>
      <c r="CF181" s="242"/>
      <c r="CG181" s="242"/>
      <c r="CH181" s="242"/>
    </row>
    <row r="182" spans="1:86" s="235" customFormat="1" ht="15" customHeight="1">
      <c r="A182" s="674">
        <v>2100</v>
      </c>
      <c r="B182" s="597"/>
      <c r="C182" s="597"/>
      <c r="D182" s="675"/>
      <c r="E182" s="676"/>
      <c r="F182" s="677"/>
      <c r="G182" s="678" t="s">
        <v>209</v>
      </c>
      <c r="H182" s="679"/>
      <c r="I182" s="679"/>
      <c r="J182" s="679"/>
      <c r="K182" s="679"/>
      <c r="L182" s="679"/>
      <c r="M182" s="679"/>
      <c r="N182" s="679"/>
      <c r="O182" s="679"/>
      <c r="P182" s="679"/>
      <c r="Q182" s="679"/>
      <c r="R182" s="679"/>
      <c r="S182" s="679"/>
      <c r="T182" s="679"/>
      <c r="U182" s="680"/>
      <c r="V182" s="590"/>
      <c r="W182" s="591"/>
      <c r="X182" s="591"/>
      <c r="Y182" s="591"/>
      <c r="Z182" s="591"/>
      <c r="AA182" s="591"/>
      <c r="AB182" s="591"/>
      <c r="AC182" s="591"/>
      <c r="AD182" s="591"/>
      <c r="AE182" s="591"/>
      <c r="AF182" s="592"/>
      <c r="AG182" s="590"/>
      <c r="AH182" s="591"/>
      <c r="AI182" s="591"/>
      <c r="AJ182" s="591"/>
      <c r="AK182" s="591"/>
      <c r="AL182" s="591"/>
      <c r="AM182" s="591"/>
      <c r="AN182" s="591"/>
      <c r="AO182" s="591"/>
      <c r="AP182" s="591"/>
      <c r="AQ182" s="592"/>
      <c r="AR182" s="593" t="str">
        <f>IF(AND(V182="",AG182=""),"",ROUNDDOWN((SUM(V182,AG182))/2,0))</f>
        <v/>
      </c>
      <c r="AS182" s="594"/>
      <c r="AT182" s="594"/>
      <c r="AU182" s="594"/>
      <c r="AV182" s="594"/>
      <c r="AW182" s="594"/>
      <c r="AX182" s="594"/>
      <c r="AY182" s="594"/>
      <c r="AZ182" s="594"/>
      <c r="BA182" s="595"/>
      <c r="BB182" s="596" t="s">
        <v>134</v>
      </c>
      <c r="BC182" s="597"/>
      <c r="BD182" s="598" t="str">
        <f>IF(OR(E182="",AX198=""),"",AX198)</f>
        <v/>
      </c>
      <c r="BE182" s="598"/>
      <c r="BF182" s="599"/>
      <c r="BG182" s="596" t="s">
        <v>136</v>
      </c>
      <c r="BH182" s="597"/>
      <c r="BI182" s="598" t="str">
        <f>IF(OR(E182="",AX199=""),"",AX199)</f>
        <v/>
      </c>
      <c r="BJ182" s="598"/>
      <c r="BK182" s="599"/>
      <c r="BL182" s="600" t="str">
        <f>IFERROR(IFERROR(BD182*5+BI182*2,IF(BD182="",BI182*2,BD182*5)),"")</f>
        <v/>
      </c>
      <c r="BM182" s="601"/>
      <c r="BN182" s="601"/>
      <c r="BO182" s="601"/>
      <c r="BP182" s="601"/>
      <c r="BQ182" s="602"/>
      <c r="BS182" s="238"/>
      <c r="BU182" s="238"/>
      <c r="BV182" s="239"/>
      <c r="BW182" s="239"/>
      <c r="BX182" s="240"/>
      <c r="BY182" s="239"/>
      <c r="BZ182" s="239"/>
      <c r="CA182" s="241"/>
      <c r="CB182" s="242"/>
      <c r="CC182" s="242"/>
      <c r="CD182" s="242"/>
      <c r="CE182" s="242"/>
      <c r="CF182" s="242"/>
      <c r="CG182" s="242"/>
      <c r="CH182" s="242"/>
    </row>
    <row r="183" spans="1:86" s="235" customFormat="1" ht="15.75" customHeight="1">
      <c r="A183" s="664">
        <v>2200</v>
      </c>
      <c r="B183" s="489"/>
      <c r="C183" s="489"/>
      <c r="D183" s="665"/>
      <c r="E183" s="672"/>
      <c r="F183" s="673"/>
      <c r="G183" s="610" t="s">
        <v>210</v>
      </c>
      <c r="H183" s="611"/>
      <c r="I183" s="611"/>
      <c r="J183" s="611"/>
      <c r="K183" s="611"/>
      <c r="L183" s="611"/>
      <c r="M183" s="611"/>
      <c r="N183" s="611"/>
      <c r="O183" s="611"/>
      <c r="P183" s="611"/>
      <c r="Q183" s="611"/>
      <c r="R183" s="611"/>
      <c r="S183" s="611"/>
      <c r="T183" s="611"/>
      <c r="U183" s="612"/>
      <c r="V183" s="666"/>
      <c r="W183" s="667"/>
      <c r="X183" s="667"/>
      <c r="Y183" s="667"/>
      <c r="Z183" s="667"/>
      <c r="AA183" s="667"/>
      <c r="AB183" s="667"/>
      <c r="AC183" s="667"/>
      <c r="AD183" s="667"/>
      <c r="AE183" s="667"/>
      <c r="AF183" s="668"/>
      <c r="AG183" s="666"/>
      <c r="AH183" s="667"/>
      <c r="AI183" s="667"/>
      <c r="AJ183" s="667"/>
      <c r="AK183" s="667"/>
      <c r="AL183" s="667"/>
      <c r="AM183" s="667"/>
      <c r="AN183" s="667"/>
      <c r="AO183" s="667"/>
      <c r="AP183" s="667"/>
      <c r="AQ183" s="668"/>
      <c r="AR183" s="593" t="str">
        <f t="shared" ref="AR183:AR187" si="1">IF(AND(V183="",AG183=""),"",ROUNDDOWN((SUM(V183,AG183))/2,0))</f>
        <v/>
      </c>
      <c r="AS183" s="594"/>
      <c r="AT183" s="594"/>
      <c r="AU183" s="594"/>
      <c r="AV183" s="594"/>
      <c r="AW183" s="594"/>
      <c r="AX183" s="594"/>
      <c r="AY183" s="594"/>
      <c r="AZ183" s="594"/>
      <c r="BA183" s="595"/>
      <c r="BB183" s="488" t="s">
        <v>156</v>
      </c>
      <c r="BC183" s="489"/>
      <c r="BD183" s="669" t="str">
        <f>IF(OR(E183="",AND(AX200="",AX201="",AX202="",AX203="",AX204="",AX205="",AX206="",AX207="",AX208="",AX209="")),"",SUM(AX200:BB209))</f>
        <v/>
      </c>
      <c r="BE183" s="669"/>
      <c r="BF183" s="670"/>
      <c r="BG183" s="488" t="s">
        <v>162</v>
      </c>
      <c r="BH183" s="489"/>
      <c r="BI183" s="669" t="str">
        <f>IF(OR(E183="",AND(AX210="",AX211="",AX212="",AX213="",AX214="",AX215="")),"",SUM(AX210:BB215))</f>
        <v/>
      </c>
      <c r="BJ183" s="669"/>
      <c r="BK183" s="670"/>
      <c r="BL183" s="600" t="str">
        <f t="shared" ref="BL183:BL186" si="2">IFERROR(IFERROR(BD183*5+BI183*2,IF(BD183="",BI183*2,BD183*5)),"")</f>
        <v/>
      </c>
      <c r="BM183" s="601"/>
      <c r="BN183" s="601"/>
      <c r="BO183" s="601"/>
      <c r="BP183" s="601"/>
      <c r="BQ183" s="602"/>
      <c r="BS183" s="663"/>
      <c r="BU183" s="663"/>
      <c r="BV183" s="239"/>
      <c r="BW183" s="239"/>
      <c r="BX183" s="240"/>
      <c r="BY183" s="239"/>
      <c r="BZ183" s="239"/>
      <c r="CA183" s="241"/>
      <c r="CB183" s="242"/>
      <c r="CC183" s="242"/>
      <c r="CD183" s="242"/>
      <c r="CE183" s="242"/>
      <c r="CF183" s="242"/>
      <c r="CG183" s="242"/>
      <c r="CH183" s="242"/>
    </row>
    <row r="184" spans="1:86" s="235" customFormat="1" ht="16.5" customHeight="1">
      <c r="A184" s="664">
        <v>2300</v>
      </c>
      <c r="B184" s="489"/>
      <c r="C184" s="489"/>
      <c r="D184" s="665"/>
      <c r="E184" s="672"/>
      <c r="F184" s="673"/>
      <c r="G184" s="610" t="s">
        <v>211</v>
      </c>
      <c r="H184" s="611"/>
      <c r="I184" s="611"/>
      <c r="J184" s="611"/>
      <c r="K184" s="611"/>
      <c r="L184" s="611"/>
      <c r="M184" s="611"/>
      <c r="N184" s="611"/>
      <c r="O184" s="611"/>
      <c r="P184" s="611"/>
      <c r="Q184" s="611"/>
      <c r="R184" s="611"/>
      <c r="S184" s="611"/>
      <c r="T184" s="611"/>
      <c r="U184" s="612"/>
      <c r="V184" s="666"/>
      <c r="W184" s="667"/>
      <c r="X184" s="667"/>
      <c r="Y184" s="667"/>
      <c r="Z184" s="667"/>
      <c r="AA184" s="667"/>
      <c r="AB184" s="667"/>
      <c r="AC184" s="667"/>
      <c r="AD184" s="667"/>
      <c r="AE184" s="667"/>
      <c r="AF184" s="668"/>
      <c r="AG184" s="666"/>
      <c r="AH184" s="667"/>
      <c r="AI184" s="667"/>
      <c r="AJ184" s="667"/>
      <c r="AK184" s="667"/>
      <c r="AL184" s="667"/>
      <c r="AM184" s="667"/>
      <c r="AN184" s="667"/>
      <c r="AO184" s="667"/>
      <c r="AP184" s="667"/>
      <c r="AQ184" s="668"/>
      <c r="AR184" s="593" t="str">
        <f t="shared" si="1"/>
        <v/>
      </c>
      <c r="AS184" s="594"/>
      <c r="AT184" s="594"/>
      <c r="AU184" s="594"/>
      <c r="AV184" s="594"/>
      <c r="AW184" s="594"/>
      <c r="AX184" s="594"/>
      <c r="AY184" s="594"/>
      <c r="AZ184" s="594"/>
      <c r="BA184" s="595"/>
      <c r="BB184" s="488" t="s">
        <v>164</v>
      </c>
      <c r="BC184" s="489"/>
      <c r="BD184" s="669" t="str">
        <f>IF(OR(E184="",AND(AX216="",AX217="",AX218="",AX219="")),"",SUM(AX216:BB219))</f>
        <v/>
      </c>
      <c r="BE184" s="669"/>
      <c r="BF184" s="670"/>
      <c r="BG184" s="488" t="s">
        <v>175</v>
      </c>
      <c r="BH184" s="489"/>
      <c r="BI184" s="669" t="str">
        <f>IF(OR(E184="",AND(AX220="",AX221="")),"",SUM(AX220:BB221))</f>
        <v/>
      </c>
      <c r="BJ184" s="669"/>
      <c r="BK184" s="670"/>
      <c r="BL184" s="600" t="str">
        <f t="shared" si="2"/>
        <v/>
      </c>
      <c r="BM184" s="601"/>
      <c r="BN184" s="601"/>
      <c r="BO184" s="601"/>
      <c r="BP184" s="601"/>
      <c r="BQ184" s="602"/>
      <c r="BS184" s="663"/>
      <c r="BU184" s="663"/>
      <c r="BV184" s="239"/>
      <c r="BW184" s="239"/>
      <c r="BX184" s="240"/>
      <c r="BY184" s="239"/>
      <c r="BZ184" s="239"/>
      <c r="CA184" s="241"/>
      <c r="CB184" s="242"/>
      <c r="CC184" s="242"/>
      <c r="CD184" s="242"/>
      <c r="CE184" s="242"/>
      <c r="CF184" s="242"/>
      <c r="CG184" s="242"/>
      <c r="CH184" s="242"/>
    </row>
    <row r="185" spans="1:86" s="235" customFormat="1" ht="15.75" customHeight="1">
      <c r="A185" s="664">
        <v>2400</v>
      </c>
      <c r="B185" s="489"/>
      <c r="C185" s="489"/>
      <c r="D185" s="665"/>
      <c r="E185" s="672"/>
      <c r="F185" s="673"/>
      <c r="G185" s="610" t="s">
        <v>212</v>
      </c>
      <c r="H185" s="611"/>
      <c r="I185" s="611"/>
      <c r="J185" s="611"/>
      <c r="K185" s="611"/>
      <c r="L185" s="611"/>
      <c r="M185" s="611"/>
      <c r="N185" s="611"/>
      <c r="O185" s="611"/>
      <c r="P185" s="611"/>
      <c r="Q185" s="611"/>
      <c r="R185" s="611"/>
      <c r="S185" s="611"/>
      <c r="T185" s="611"/>
      <c r="U185" s="612"/>
      <c r="V185" s="666"/>
      <c r="W185" s="667"/>
      <c r="X185" s="667"/>
      <c r="Y185" s="667"/>
      <c r="Z185" s="667"/>
      <c r="AA185" s="667"/>
      <c r="AB185" s="667"/>
      <c r="AC185" s="667"/>
      <c r="AD185" s="667"/>
      <c r="AE185" s="667"/>
      <c r="AF185" s="668"/>
      <c r="AG185" s="666"/>
      <c r="AH185" s="667"/>
      <c r="AI185" s="667"/>
      <c r="AJ185" s="667"/>
      <c r="AK185" s="667"/>
      <c r="AL185" s="667"/>
      <c r="AM185" s="667"/>
      <c r="AN185" s="667"/>
      <c r="AO185" s="667"/>
      <c r="AP185" s="667"/>
      <c r="AQ185" s="668"/>
      <c r="AR185" s="593" t="str">
        <f t="shared" si="1"/>
        <v/>
      </c>
      <c r="AS185" s="594"/>
      <c r="AT185" s="594"/>
      <c r="AU185" s="594"/>
      <c r="AV185" s="594"/>
      <c r="AW185" s="594"/>
      <c r="AX185" s="594"/>
      <c r="AY185" s="594"/>
      <c r="AZ185" s="594"/>
      <c r="BA185" s="595"/>
      <c r="BB185" s="488" t="s">
        <v>164</v>
      </c>
      <c r="BC185" s="489"/>
      <c r="BD185" s="669" t="str">
        <f>IF(OR(E185="",AND(AX216="",AX217="",AX218="",AX219="")),"",SUM(AX216:BB219))</f>
        <v/>
      </c>
      <c r="BE185" s="669"/>
      <c r="BF185" s="670"/>
      <c r="BG185" s="488" t="s">
        <v>175</v>
      </c>
      <c r="BH185" s="489"/>
      <c r="BI185" s="669" t="str">
        <f>IF(OR(E185="",AND(AX220="",AX221="")),"",SUM(AX220:BB221))</f>
        <v/>
      </c>
      <c r="BJ185" s="669"/>
      <c r="BK185" s="670"/>
      <c r="BL185" s="600" t="str">
        <f t="shared" si="2"/>
        <v/>
      </c>
      <c r="BM185" s="601"/>
      <c r="BN185" s="601"/>
      <c r="BO185" s="601"/>
      <c r="BP185" s="601"/>
      <c r="BQ185" s="602"/>
      <c r="BS185" s="238"/>
      <c r="BU185" s="238"/>
      <c r="BV185" s="239"/>
      <c r="BW185" s="239"/>
      <c r="BX185" s="240"/>
      <c r="BY185" s="239"/>
      <c r="BZ185" s="239"/>
      <c r="CA185" s="241"/>
      <c r="CB185" s="242"/>
      <c r="CC185" s="242"/>
      <c r="CD185" s="242"/>
      <c r="CE185" s="242"/>
      <c r="CF185" s="242"/>
      <c r="CG185" s="242"/>
      <c r="CH185" s="242"/>
    </row>
    <row r="186" spans="1:86" s="235" customFormat="1" ht="16.5" customHeight="1">
      <c r="A186" s="664">
        <v>2500</v>
      </c>
      <c r="B186" s="489"/>
      <c r="C186" s="489"/>
      <c r="D186" s="665"/>
      <c r="E186" s="672"/>
      <c r="F186" s="673"/>
      <c r="G186" s="610" t="s">
        <v>213</v>
      </c>
      <c r="H186" s="611"/>
      <c r="I186" s="611"/>
      <c r="J186" s="611"/>
      <c r="K186" s="611"/>
      <c r="L186" s="611"/>
      <c r="M186" s="611"/>
      <c r="N186" s="611"/>
      <c r="O186" s="611"/>
      <c r="P186" s="611"/>
      <c r="Q186" s="611"/>
      <c r="R186" s="611"/>
      <c r="S186" s="611"/>
      <c r="T186" s="611"/>
      <c r="U186" s="612"/>
      <c r="V186" s="666"/>
      <c r="W186" s="667"/>
      <c r="X186" s="667"/>
      <c r="Y186" s="667"/>
      <c r="Z186" s="667"/>
      <c r="AA186" s="667"/>
      <c r="AB186" s="667"/>
      <c r="AC186" s="667"/>
      <c r="AD186" s="667"/>
      <c r="AE186" s="667"/>
      <c r="AF186" s="668"/>
      <c r="AG186" s="666"/>
      <c r="AH186" s="667"/>
      <c r="AI186" s="667"/>
      <c r="AJ186" s="667"/>
      <c r="AK186" s="667"/>
      <c r="AL186" s="667"/>
      <c r="AM186" s="667"/>
      <c r="AN186" s="667"/>
      <c r="AO186" s="667"/>
      <c r="AP186" s="667"/>
      <c r="AQ186" s="668"/>
      <c r="AR186" s="593" t="str">
        <f t="shared" si="1"/>
        <v/>
      </c>
      <c r="AS186" s="594"/>
      <c r="AT186" s="594"/>
      <c r="AU186" s="594"/>
      <c r="AV186" s="594"/>
      <c r="AW186" s="594"/>
      <c r="AX186" s="594"/>
      <c r="AY186" s="594"/>
      <c r="AZ186" s="594"/>
      <c r="BA186" s="595"/>
      <c r="BB186" s="488" t="s">
        <v>176</v>
      </c>
      <c r="BC186" s="489"/>
      <c r="BD186" s="669" t="str">
        <f>IF(OR(E186="",AND(AX222="",AX223="",AX224="")),"",SUM(AX222:BB224))</f>
        <v/>
      </c>
      <c r="BE186" s="669"/>
      <c r="BF186" s="670"/>
      <c r="BG186" s="488" t="s">
        <v>214</v>
      </c>
      <c r="BH186" s="489"/>
      <c r="BI186" s="669" t="str">
        <f>IF(OR(E186="",AX225=""),"",AX225)</f>
        <v/>
      </c>
      <c r="BJ186" s="669"/>
      <c r="BK186" s="670"/>
      <c r="BL186" s="600" t="str">
        <f t="shared" si="2"/>
        <v/>
      </c>
      <c r="BM186" s="601"/>
      <c r="BN186" s="601"/>
      <c r="BO186" s="601"/>
      <c r="BP186" s="601"/>
      <c r="BQ186" s="602"/>
      <c r="BS186" s="238"/>
      <c r="BU186" s="238"/>
      <c r="BV186" s="239"/>
      <c r="BW186" s="239"/>
      <c r="BX186" s="240"/>
      <c r="BY186" s="239"/>
      <c r="BZ186" s="239"/>
      <c r="CA186" s="241"/>
      <c r="CB186" s="242"/>
      <c r="CC186" s="242"/>
      <c r="CD186" s="242"/>
      <c r="CE186" s="242"/>
      <c r="CF186" s="242"/>
      <c r="CG186" s="242"/>
      <c r="CH186" s="242"/>
    </row>
    <row r="187" spans="1:86" s="235" customFormat="1" ht="17.25" customHeight="1">
      <c r="A187" s="664">
        <v>2600</v>
      </c>
      <c r="B187" s="489"/>
      <c r="C187" s="489"/>
      <c r="D187" s="665"/>
      <c r="E187" s="672"/>
      <c r="F187" s="673"/>
      <c r="G187" s="610" t="s">
        <v>215</v>
      </c>
      <c r="H187" s="611"/>
      <c r="I187" s="611"/>
      <c r="J187" s="611"/>
      <c r="K187" s="611"/>
      <c r="L187" s="611"/>
      <c r="M187" s="611"/>
      <c r="N187" s="611"/>
      <c r="O187" s="611"/>
      <c r="P187" s="611"/>
      <c r="Q187" s="611"/>
      <c r="R187" s="611"/>
      <c r="S187" s="611"/>
      <c r="T187" s="611"/>
      <c r="U187" s="612"/>
      <c r="V187" s="666"/>
      <c r="W187" s="667"/>
      <c r="X187" s="667"/>
      <c r="Y187" s="667"/>
      <c r="Z187" s="667"/>
      <c r="AA187" s="667"/>
      <c r="AB187" s="667"/>
      <c r="AC187" s="667"/>
      <c r="AD187" s="667"/>
      <c r="AE187" s="667"/>
      <c r="AF187" s="668"/>
      <c r="AG187" s="666"/>
      <c r="AH187" s="667"/>
      <c r="AI187" s="667"/>
      <c r="AJ187" s="667"/>
      <c r="AK187" s="667"/>
      <c r="AL187" s="667"/>
      <c r="AM187" s="667"/>
      <c r="AN187" s="667"/>
      <c r="AO187" s="667"/>
      <c r="AP187" s="667"/>
      <c r="AQ187" s="668"/>
      <c r="AR187" s="593" t="str">
        <f t="shared" si="1"/>
        <v/>
      </c>
      <c r="AS187" s="594"/>
      <c r="AT187" s="594"/>
      <c r="AU187" s="594"/>
      <c r="AV187" s="594"/>
      <c r="AW187" s="594"/>
      <c r="AX187" s="594"/>
      <c r="AY187" s="594"/>
      <c r="AZ187" s="594"/>
      <c r="BA187" s="595"/>
      <c r="BB187" s="787"/>
      <c r="BC187" s="788"/>
      <c r="BD187" s="788"/>
      <c r="BE187" s="788"/>
      <c r="BF187" s="790"/>
      <c r="BG187" s="488" t="s">
        <v>216</v>
      </c>
      <c r="BH187" s="489"/>
      <c r="BI187" s="669" t="str">
        <f>IF(OR(E187="",AND(AX226="",AX227="",AX228="",AX229="")),"",SUM(AX226:BB229))</f>
        <v/>
      </c>
      <c r="BJ187" s="669"/>
      <c r="BK187" s="670"/>
      <c r="BL187" s="600" t="str">
        <f>IFERROR(BI187*2,"")</f>
        <v/>
      </c>
      <c r="BM187" s="601"/>
      <c r="BN187" s="601"/>
      <c r="BO187" s="601"/>
      <c r="BP187" s="601"/>
      <c r="BQ187" s="602"/>
      <c r="BS187" s="238"/>
      <c r="BU187" s="238"/>
      <c r="BV187" s="239"/>
      <c r="BW187" s="239"/>
      <c r="BX187" s="240"/>
      <c r="BY187" s="239"/>
      <c r="BZ187" s="239"/>
      <c r="CA187" s="241"/>
      <c r="CB187" s="242"/>
      <c r="CC187" s="242"/>
      <c r="CD187" s="242"/>
      <c r="CE187" s="242"/>
      <c r="CF187" s="242"/>
      <c r="CG187" s="242"/>
      <c r="CH187" s="242"/>
    </row>
    <row r="188" spans="1:86" s="235" customFormat="1" ht="17.25" customHeight="1">
      <c r="A188" s="810"/>
      <c r="B188" s="788"/>
      <c r="C188" s="788"/>
      <c r="D188" s="788"/>
      <c r="E188" s="788"/>
      <c r="F188" s="788"/>
      <c r="G188" s="811" t="s">
        <v>289</v>
      </c>
      <c r="H188" s="812"/>
      <c r="I188" s="812"/>
      <c r="J188" s="812"/>
      <c r="K188" s="812"/>
      <c r="L188" s="812"/>
      <c r="M188" s="812"/>
      <c r="N188" s="812"/>
      <c r="O188" s="812"/>
      <c r="P188" s="812"/>
      <c r="Q188" s="812"/>
      <c r="R188" s="812"/>
      <c r="S188" s="812"/>
      <c r="T188" s="812"/>
      <c r="U188" s="813"/>
      <c r="V188" s="666"/>
      <c r="W188" s="667"/>
      <c r="X188" s="667"/>
      <c r="Y188" s="667"/>
      <c r="Z188" s="667"/>
      <c r="AA188" s="667"/>
      <c r="AB188" s="667"/>
      <c r="AC188" s="667"/>
      <c r="AD188" s="667"/>
      <c r="AE188" s="667"/>
      <c r="AF188" s="668"/>
      <c r="AG188" s="666"/>
      <c r="AH188" s="667"/>
      <c r="AI188" s="667"/>
      <c r="AJ188" s="667"/>
      <c r="AK188" s="667"/>
      <c r="AL188" s="667"/>
      <c r="AM188" s="667"/>
      <c r="AN188" s="667"/>
      <c r="AO188" s="667"/>
      <c r="AP188" s="667"/>
      <c r="AQ188" s="668"/>
      <c r="AR188" s="792"/>
      <c r="AS188" s="793"/>
      <c r="AT188" s="793"/>
      <c r="AU188" s="793"/>
      <c r="AV188" s="793"/>
      <c r="AW188" s="793"/>
      <c r="AX188" s="793"/>
      <c r="AY188" s="793"/>
      <c r="AZ188" s="793"/>
      <c r="BA188" s="794"/>
      <c r="BB188" s="787"/>
      <c r="BC188" s="788"/>
      <c r="BD188" s="788"/>
      <c r="BE188" s="788"/>
      <c r="BF188" s="790"/>
      <c r="BG188" s="787"/>
      <c r="BH188" s="788"/>
      <c r="BI188" s="788"/>
      <c r="BJ188" s="788"/>
      <c r="BK188" s="790"/>
      <c r="BL188" s="787"/>
      <c r="BM188" s="788"/>
      <c r="BN188" s="788"/>
      <c r="BO188" s="788"/>
      <c r="BP188" s="788"/>
      <c r="BQ188" s="789"/>
      <c r="BS188" s="238"/>
      <c r="BU188" s="238"/>
      <c r="BV188" s="239"/>
      <c r="BW188" s="239"/>
      <c r="BX188" s="240"/>
      <c r="BY188" s="239"/>
      <c r="BZ188" s="239"/>
      <c r="CA188" s="241"/>
      <c r="CB188" s="242"/>
      <c r="CC188" s="242"/>
      <c r="CD188" s="242"/>
      <c r="CE188" s="242"/>
      <c r="CF188" s="242"/>
      <c r="CG188" s="242"/>
      <c r="CH188" s="242"/>
    </row>
    <row r="189" spans="1:86" s="235" customFormat="1" ht="18.75" customHeight="1" thickBot="1">
      <c r="A189" s="814"/>
      <c r="B189" s="815"/>
      <c r="C189" s="815"/>
      <c r="D189" s="815"/>
      <c r="E189" s="815"/>
      <c r="F189" s="243"/>
      <c r="G189" s="816" t="s">
        <v>290</v>
      </c>
      <c r="H189" s="815"/>
      <c r="I189" s="815"/>
      <c r="J189" s="815"/>
      <c r="K189" s="815"/>
      <c r="L189" s="815"/>
      <c r="M189" s="815"/>
      <c r="N189" s="815"/>
      <c r="O189" s="815"/>
      <c r="P189" s="815"/>
      <c r="Q189" s="815"/>
      <c r="R189" s="815"/>
      <c r="S189" s="815"/>
      <c r="T189" s="815"/>
      <c r="U189" s="817"/>
      <c r="V189" s="822" t="str">
        <f>IF(AND(V182="",V183="",V184="",V185="",V186="",V187="",V188=""),"",SUM(V182:AF188))</f>
        <v/>
      </c>
      <c r="W189" s="820"/>
      <c r="X189" s="820"/>
      <c r="Y189" s="820"/>
      <c r="Z189" s="820"/>
      <c r="AA189" s="820"/>
      <c r="AB189" s="820"/>
      <c r="AC189" s="820"/>
      <c r="AD189" s="820"/>
      <c r="AE189" s="820"/>
      <c r="AF189" s="821"/>
      <c r="AG189" s="822" t="str">
        <f>IF(AND(AG182="",AG183="",AG184="",AG185="",AG186="",AG187="",AG188=""),"",SUM(AG182:AQ188))</f>
        <v/>
      </c>
      <c r="AH189" s="820"/>
      <c r="AI189" s="820"/>
      <c r="AJ189" s="820"/>
      <c r="AK189" s="820"/>
      <c r="AL189" s="820"/>
      <c r="AM189" s="820"/>
      <c r="AN189" s="820"/>
      <c r="AO189" s="820"/>
      <c r="AP189" s="820"/>
      <c r="AQ189" s="821"/>
      <c r="AR189" s="818" t="s">
        <v>217</v>
      </c>
      <c r="AS189" s="819"/>
      <c r="AT189" s="820" t="str">
        <f>IF(AND(V189="",AG189=""),"",ROUNDDOWN((SUM(V189,AG189))/2,0))</f>
        <v/>
      </c>
      <c r="AU189" s="820"/>
      <c r="AV189" s="820"/>
      <c r="AW189" s="820"/>
      <c r="AX189" s="820"/>
      <c r="AY189" s="820"/>
      <c r="AZ189" s="820"/>
      <c r="BA189" s="821"/>
      <c r="BB189" s="784"/>
      <c r="BC189" s="785"/>
      <c r="BD189" s="785"/>
      <c r="BE189" s="785"/>
      <c r="BF189" s="791"/>
      <c r="BG189" s="784"/>
      <c r="BH189" s="785"/>
      <c r="BI189" s="785"/>
      <c r="BJ189" s="785"/>
      <c r="BK189" s="791"/>
      <c r="BL189" s="784"/>
      <c r="BM189" s="785"/>
      <c r="BN189" s="785"/>
      <c r="BO189" s="785"/>
      <c r="BP189" s="785"/>
      <c r="BQ189" s="786"/>
      <c r="BS189" s="238"/>
      <c r="BU189" s="238"/>
      <c r="BV189" s="239"/>
      <c r="BW189" s="239"/>
      <c r="BX189" s="244"/>
      <c r="BY189" s="239"/>
      <c r="BZ189" s="239"/>
      <c r="CA189" s="241"/>
      <c r="CB189" s="242"/>
      <c r="CC189" s="242"/>
      <c r="CD189" s="242"/>
      <c r="CE189" s="242"/>
      <c r="CF189" s="242"/>
      <c r="CG189" s="242"/>
      <c r="CH189" s="242"/>
    </row>
    <row r="190" spans="1:86" s="235" customFormat="1" ht="9.75" customHeight="1">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245"/>
      <c r="AV190" s="245"/>
      <c r="AW190" s="245"/>
      <c r="AX190" s="245"/>
      <c r="AY190" s="245"/>
      <c r="AZ190" s="245"/>
      <c r="BA190" s="245"/>
      <c r="BB190" s="245"/>
      <c r="BC190" s="245"/>
      <c r="BD190" s="245"/>
      <c r="BE190" s="245"/>
      <c r="BF190" s="245"/>
      <c r="BG190" s="245"/>
      <c r="BH190" s="245"/>
      <c r="BI190" s="245"/>
      <c r="BJ190" s="245"/>
      <c r="BS190" s="238"/>
      <c r="BU190" s="238"/>
      <c r="BV190" s="239"/>
      <c r="BW190" s="239"/>
      <c r="BX190" s="240"/>
      <c r="BY190" s="241"/>
      <c r="BZ190" s="241"/>
      <c r="CA190" s="241"/>
      <c r="CB190" s="242"/>
      <c r="CC190" s="242"/>
      <c r="CD190" s="242"/>
      <c r="CE190" s="242"/>
      <c r="CF190" s="242"/>
      <c r="CG190" s="242"/>
      <c r="CH190" s="242"/>
    </row>
    <row r="191" spans="1:86" s="235" customFormat="1" ht="13.5">
      <c r="A191" s="246" t="s">
        <v>531</v>
      </c>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8"/>
      <c r="BL191" s="248"/>
      <c r="BM191" s="248"/>
      <c r="BN191" s="248"/>
      <c r="BO191" s="248"/>
      <c r="BP191" s="248"/>
      <c r="BQ191" s="248"/>
      <c r="BS191" s="238"/>
      <c r="BU191" s="238"/>
      <c r="BV191" s="239"/>
      <c r="BW191" s="239"/>
      <c r="BX191" s="239"/>
      <c r="BY191" s="239"/>
      <c r="BZ191" s="239"/>
      <c r="CA191" s="241"/>
      <c r="CB191" s="242"/>
      <c r="CC191" s="242"/>
      <c r="CD191" s="242"/>
      <c r="CE191" s="242"/>
      <c r="CF191" s="242"/>
      <c r="CG191" s="242"/>
      <c r="CH191" s="242"/>
    </row>
    <row r="192" spans="1:86" s="235" customFormat="1" ht="14.25" thickBot="1">
      <c r="A192" s="245" t="s">
        <v>295</v>
      </c>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R192" s="258" t="s">
        <v>521</v>
      </c>
      <c r="AS192" s="338"/>
      <c r="AT192" s="338"/>
      <c r="AU192" s="338"/>
      <c r="AV192" s="338"/>
      <c r="AW192" s="338"/>
      <c r="AX192" s="338"/>
      <c r="AY192" s="338"/>
      <c r="AZ192" s="338"/>
      <c r="BA192" s="338"/>
      <c r="BB192" s="338"/>
      <c r="BC192" s="338"/>
      <c r="BD192" s="338"/>
      <c r="BE192" s="338"/>
      <c r="BF192" s="338"/>
      <c r="BG192" s="338"/>
      <c r="BH192" s="338"/>
      <c r="BI192" s="338"/>
      <c r="BJ192" s="338"/>
      <c r="BK192" s="338"/>
      <c r="BL192" s="338"/>
      <c r="BM192" s="338"/>
      <c r="BN192" s="338"/>
      <c r="BO192" s="338"/>
      <c r="BS192" s="238"/>
      <c r="BU192" s="238"/>
      <c r="BV192" s="239"/>
      <c r="BW192" s="239"/>
      <c r="BX192" s="239"/>
      <c r="BY192" s="239"/>
      <c r="BZ192" s="239"/>
      <c r="CA192" s="241"/>
      <c r="CB192" s="242"/>
      <c r="CC192" s="242"/>
      <c r="CD192" s="242"/>
      <c r="CE192" s="242"/>
      <c r="CF192" s="242"/>
      <c r="CG192" s="242"/>
      <c r="CH192" s="242"/>
    </row>
    <row r="193" spans="1:86" s="245" customFormat="1" ht="18.75" customHeight="1">
      <c r="A193" s="674" t="s">
        <v>218</v>
      </c>
      <c r="B193" s="597"/>
      <c r="C193" s="597"/>
      <c r="D193" s="597"/>
      <c r="E193" s="597"/>
      <c r="F193" s="597"/>
      <c r="G193" s="597"/>
      <c r="H193" s="597"/>
      <c r="I193" s="597"/>
      <c r="J193" s="597"/>
      <c r="K193" s="597"/>
      <c r="L193" s="597"/>
      <c r="M193" s="597"/>
      <c r="N193" s="597"/>
      <c r="O193" s="597"/>
      <c r="P193" s="597"/>
      <c r="Q193" s="597"/>
      <c r="R193" s="597"/>
      <c r="S193" s="597"/>
      <c r="T193" s="597"/>
      <c r="U193" s="597"/>
      <c r="V193" s="597"/>
      <c r="W193" s="798"/>
      <c r="X193" s="674" t="s">
        <v>219</v>
      </c>
      <c r="Y193" s="597"/>
      <c r="Z193" s="597"/>
      <c r="AA193" s="597"/>
      <c r="AB193" s="597"/>
      <c r="AC193" s="597"/>
      <c r="AD193" s="597"/>
      <c r="AE193" s="597"/>
      <c r="AF193" s="597"/>
      <c r="AG193" s="597"/>
      <c r="AH193" s="597"/>
      <c r="AI193" s="597"/>
      <c r="AJ193" s="597"/>
      <c r="AK193" s="597"/>
      <c r="AL193" s="597"/>
      <c r="AM193" s="597"/>
      <c r="AN193" s="597"/>
      <c r="AO193" s="597"/>
      <c r="AP193" s="597"/>
      <c r="AQ193" s="798"/>
      <c r="AR193" s="674" t="s">
        <v>220</v>
      </c>
      <c r="AS193" s="597"/>
      <c r="AT193" s="597"/>
      <c r="AU193" s="597"/>
      <c r="AV193" s="597"/>
      <c r="AW193" s="597"/>
      <c r="AX193" s="597"/>
      <c r="AY193" s="597"/>
      <c r="AZ193" s="597"/>
      <c r="BA193" s="597"/>
      <c r="BB193" s="798"/>
      <c r="BC193" s="249"/>
      <c r="BD193" s="249"/>
      <c r="BE193" s="249"/>
      <c r="BF193" s="249"/>
      <c r="BG193" s="249"/>
      <c r="BH193" s="249"/>
      <c r="BI193" s="249"/>
      <c r="BJ193" s="249"/>
      <c r="BS193" s="250"/>
      <c r="BU193" s="250"/>
      <c r="BV193" s="251"/>
      <c r="BW193" s="251"/>
      <c r="BX193" s="239"/>
      <c r="BY193" s="239"/>
      <c r="BZ193" s="239"/>
      <c r="CA193" s="252"/>
      <c r="CB193" s="253"/>
      <c r="CC193" s="253"/>
      <c r="CD193" s="253"/>
      <c r="CE193" s="253"/>
      <c r="CF193" s="253"/>
      <c r="CG193" s="253"/>
      <c r="CH193" s="253"/>
    </row>
    <row r="194" spans="1:86" s="245" customFormat="1" ht="18.75" customHeight="1" thickBot="1">
      <c r="A194" s="254"/>
      <c r="B194" s="255"/>
      <c r="C194" s="799" t="str">
        <f>IF(BC77="","",BC77)</f>
        <v/>
      </c>
      <c r="D194" s="799"/>
      <c r="E194" s="799"/>
      <c r="F194" s="799"/>
      <c r="G194" s="799"/>
      <c r="H194" s="799"/>
      <c r="I194" s="799"/>
      <c r="J194" s="799"/>
      <c r="K194" s="799"/>
      <c r="L194" s="799"/>
      <c r="M194" s="799"/>
      <c r="N194" s="799"/>
      <c r="O194" s="799"/>
      <c r="P194" s="799"/>
      <c r="Q194" s="799"/>
      <c r="R194" s="799"/>
      <c r="S194" s="800" t="s">
        <v>91</v>
      </c>
      <c r="T194" s="800"/>
      <c r="U194" s="800"/>
      <c r="V194" s="800"/>
      <c r="W194" s="801"/>
      <c r="X194" s="802" t="str">
        <f>IF(OR(BC77="",AT189=""),"",ROUNDDOWN((BC77/AT189*100),0))</f>
        <v/>
      </c>
      <c r="Y194" s="803"/>
      <c r="Z194" s="803"/>
      <c r="AA194" s="803"/>
      <c r="AB194" s="803"/>
      <c r="AC194" s="803"/>
      <c r="AD194" s="803"/>
      <c r="AE194" s="803"/>
      <c r="AF194" s="803"/>
      <c r="AG194" s="803"/>
      <c r="AH194" s="803"/>
      <c r="AI194" s="803"/>
      <c r="AJ194" s="803"/>
      <c r="AK194" s="803"/>
      <c r="AL194" s="803"/>
      <c r="AM194" s="803"/>
      <c r="AN194" s="803"/>
      <c r="AO194" s="803"/>
      <c r="AP194" s="803"/>
      <c r="AQ194" s="804"/>
      <c r="AR194" s="254"/>
      <c r="AS194" s="255"/>
      <c r="AT194" s="805" t="str">
        <f>IF(BA73="","",BA73)</f>
        <v/>
      </c>
      <c r="AU194" s="805"/>
      <c r="AV194" s="805"/>
      <c r="AW194" s="805"/>
      <c r="AX194" s="805"/>
      <c r="AY194" s="805"/>
      <c r="AZ194" s="544" t="s">
        <v>69</v>
      </c>
      <c r="BA194" s="544"/>
      <c r="BB194" s="256"/>
      <c r="BC194" s="257"/>
      <c r="BD194" s="257"/>
      <c r="BE194" s="257"/>
      <c r="BF194" s="257"/>
      <c r="BG194" s="257"/>
      <c r="BH194" s="257"/>
      <c r="BI194" s="257"/>
      <c r="BJ194" s="257"/>
      <c r="BS194" s="250"/>
      <c r="BU194" s="250"/>
      <c r="BV194" s="251"/>
      <c r="BW194" s="251"/>
      <c r="BX194" s="239"/>
      <c r="BY194" s="239" t="str">
        <f>IF(OR(BC77="",BZ189=""),"",ROUNDDOWN(BC77/BZ189*100,0))</f>
        <v/>
      </c>
      <c r="BZ194" s="239"/>
      <c r="CA194" s="252"/>
      <c r="CB194" s="253"/>
      <c r="CC194" s="253"/>
      <c r="CD194" s="253"/>
      <c r="CE194" s="253"/>
      <c r="CF194" s="253"/>
      <c r="CG194" s="253"/>
      <c r="CH194" s="253"/>
    </row>
    <row r="195" spans="1:86" s="258" customFormat="1" ht="13.5">
      <c r="A195" s="806" t="s">
        <v>221</v>
      </c>
      <c r="B195" s="806"/>
      <c r="C195" s="806"/>
      <c r="D195" s="806"/>
      <c r="E195" s="806"/>
      <c r="F195" s="806"/>
      <c r="G195" s="806"/>
      <c r="H195" s="806"/>
      <c r="I195" s="806"/>
      <c r="J195" s="806"/>
      <c r="K195" s="806"/>
      <c r="L195" s="806"/>
      <c r="M195" s="806"/>
      <c r="N195" s="806"/>
      <c r="O195" s="806"/>
      <c r="P195" s="806"/>
      <c r="Q195" s="806"/>
      <c r="R195" s="806"/>
      <c r="S195" s="806"/>
      <c r="T195" s="806"/>
      <c r="U195" s="806"/>
      <c r="V195" s="806"/>
      <c r="W195" s="806" t="s">
        <v>222</v>
      </c>
      <c r="X195" s="806"/>
      <c r="Y195" s="806"/>
      <c r="Z195" s="806"/>
      <c r="AA195" s="806"/>
      <c r="AB195" s="806"/>
      <c r="AC195" s="806"/>
      <c r="AD195" s="806"/>
      <c r="AE195" s="806"/>
      <c r="AF195" s="806"/>
      <c r="AG195" s="806"/>
      <c r="AH195" s="806"/>
      <c r="AI195" s="806"/>
      <c r="AJ195" s="806"/>
      <c r="AK195" s="806"/>
      <c r="AL195" s="806"/>
      <c r="AM195" s="806"/>
      <c r="AN195" s="806"/>
      <c r="AO195" s="806"/>
      <c r="AP195" s="806"/>
      <c r="AS195" s="258" t="s">
        <v>223</v>
      </c>
      <c r="BS195" s="259"/>
      <c r="BU195" s="259"/>
      <c r="BV195" s="260"/>
      <c r="BW195" s="260"/>
      <c r="BX195" s="239"/>
      <c r="BY195" s="239"/>
      <c r="BZ195" s="239"/>
      <c r="CA195" s="261"/>
      <c r="CB195" s="262"/>
      <c r="CC195" s="262"/>
      <c r="CD195" s="262"/>
      <c r="CE195" s="262"/>
      <c r="CF195" s="262"/>
      <c r="CG195" s="262"/>
      <c r="CH195" s="262"/>
    </row>
    <row r="196" spans="1:86" s="235" customFormat="1" ht="7.5" customHeight="1">
      <c r="I196" s="245"/>
      <c r="J196" s="245"/>
      <c r="K196" s="245"/>
      <c r="L196" s="245"/>
      <c r="M196" s="245"/>
      <c r="N196" s="245"/>
      <c r="O196" s="245"/>
      <c r="P196" s="245"/>
      <c r="Q196" s="245"/>
      <c r="R196" s="245"/>
      <c r="S196" s="245"/>
      <c r="T196" s="245"/>
      <c r="U196" s="245"/>
      <c r="V196" s="245"/>
      <c r="BS196" s="238"/>
      <c r="BU196" s="238"/>
      <c r="BV196" s="239"/>
      <c r="BW196" s="239"/>
      <c r="BX196" s="239"/>
      <c r="BY196" s="239"/>
      <c r="BZ196" s="239"/>
      <c r="CA196" s="241"/>
      <c r="CB196" s="242"/>
      <c r="CC196" s="242"/>
      <c r="CD196" s="242"/>
      <c r="CE196" s="242"/>
      <c r="CF196" s="242"/>
      <c r="CG196" s="242"/>
      <c r="CH196" s="242"/>
    </row>
    <row r="197" spans="1:86" s="235" customFormat="1" ht="14.25" thickBot="1">
      <c r="A197" s="263" t="s">
        <v>294</v>
      </c>
      <c r="B197" s="263"/>
      <c r="C197" s="263"/>
      <c r="D197" s="263"/>
      <c r="E197" s="263"/>
      <c r="F197" s="263"/>
      <c r="G197" s="263"/>
      <c r="H197" s="263"/>
      <c r="BA197" s="264" t="s">
        <v>224</v>
      </c>
      <c r="BS197" s="238"/>
      <c r="BU197" s="238"/>
      <c r="BV197" s="239"/>
      <c r="BW197" s="239"/>
      <c r="BX197" s="239"/>
      <c r="BY197" s="239"/>
      <c r="BZ197" s="239"/>
      <c r="CA197" s="241"/>
      <c r="CB197" s="242"/>
      <c r="CC197" s="242"/>
      <c r="CD197" s="242"/>
      <c r="CE197" s="242"/>
      <c r="CF197" s="242"/>
      <c r="CG197" s="242"/>
      <c r="CH197" s="242"/>
    </row>
    <row r="198" spans="1:86" s="235" customFormat="1" ht="13.5">
      <c r="A198" s="265" t="s">
        <v>225</v>
      </c>
      <c r="B198" s="266"/>
      <c r="C198" s="266"/>
      <c r="D198" s="266"/>
      <c r="E198" s="266"/>
      <c r="F198" s="266"/>
      <c r="G198" s="266"/>
      <c r="H198" s="266"/>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7"/>
      <c r="AJ198" s="267"/>
      <c r="AK198" s="267"/>
      <c r="AL198" s="267"/>
      <c r="AM198" s="267"/>
      <c r="AN198" s="267"/>
      <c r="AO198" s="267"/>
      <c r="AP198" s="267"/>
      <c r="AQ198" s="267"/>
      <c r="AR198" s="267"/>
      <c r="AS198" s="267"/>
      <c r="AT198" s="267"/>
      <c r="AU198" s="267"/>
      <c r="AV198" s="267"/>
      <c r="AW198" s="268"/>
      <c r="AX198" s="781"/>
      <c r="AY198" s="782"/>
      <c r="AZ198" s="782"/>
      <c r="BA198" s="782"/>
      <c r="BB198" s="783"/>
      <c r="BC198" s="555" t="s">
        <v>134</v>
      </c>
      <c r="BD198" s="556"/>
      <c r="BE198" s="556"/>
      <c r="BF198" s="556"/>
      <c r="BG198" s="557"/>
      <c r="BH198" s="660" t="s">
        <v>226</v>
      </c>
      <c r="BI198" s="661"/>
      <c r="BJ198" s="661"/>
      <c r="BK198" s="661"/>
      <c r="BL198" s="661"/>
      <c r="BM198" s="661"/>
      <c r="BN198" s="661"/>
      <c r="BO198" s="661"/>
      <c r="BP198" s="661"/>
      <c r="BQ198" s="662"/>
      <c r="BS198" s="371"/>
      <c r="BU198" s="636"/>
      <c r="BV198" s="239"/>
      <c r="BW198" s="239"/>
      <c r="BX198" s="239"/>
      <c r="BY198" s="239"/>
      <c r="BZ198" s="239"/>
      <c r="CA198" s="241"/>
      <c r="CB198" s="242"/>
      <c r="CC198" s="242"/>
      <c r="CD198" s="242"/>
      <c r="CE198" s="242"/>
      <c r="CF198" s="242"/>
      <c r="CG198" s="242"/>
      <c r="CH198" s="242"/>
    </row>
    <row r="199" spans="1:86" s="235" customFormat="1" ht="14.25" thickBot="1">
      <c r="A199" s="269" t="s">
        <v>227</v>
      </c>
      <c r="B199" s="270"/>
      <c r="C199" s="270"/>
      <c r="D199" s="270"/>
      <c r="E199" s="270"/>
      <c r="F199" s="270"/>
      <c r="G199" s="270"/>
      <c r="H199" s="270"/>
      <c r="I199" s="271"/>
      <c r="J199" s="271"/>
      <c r="K199" s="271"/>
      <c r="L199" s="271"/>
      <c r="M199" s="271"/>
      <c r="N199" s="271"/>
      <c r="O199" s="271"/>
      <c r="P199" s="271"/>
      <c r="Q199" s="271"/>
      <c r="R199" s="271"/>
      <c r="S199" s="271"/>
      <c r="T199" s="271"/>
      <c r="U199" s="271"/>
      <c r="V199" s="271"/>
      <c r="W199" s="271"/>
      <c r="X199" s="271"/>
      <c r="Y199" s="271"/>
      <c r="Z199" s="271"/>
      <c r="AA199" s="271"/>
      <c r="AB199" s="271"/>
      <c r="AC199" s="271"/>
      <c r="AD199" s="271"/>
      <c r="AE199" s="271"/>
      <c r="AF199" s="271"/>
      <c r="AG199" s="271"/>
      <c r="AH199" s="271"/>
      <c r="AI199" s="271"/>
      <c r="AJ199" s="271"/>
      <c r="AK199" s="271"/>
      <c r="AL199" s="271"/>
      <c r="AM199" s="271"/>
      <c r="AN199" s="271"/>
      <c r="AO199" s="271"/>
      <c r="AP199" s="271"/>
      <c r="AQ199" s="271"/>
      <c r="AR199" s="272"/>
      <c r="AS199" s="272"/>
      <c r="AT199" s="272"/>
      <c r="AU199" s="272"/>
      <c r="AV199" s="272"/>
      <c r="AW199" s="273"/>
      <c r="AX199" s="637"/>
      <c r="AY199" s="638"/>
      <c r="AZ199" s="638"/>
      <c r="BA199" s="638"/>
      <c r="BB199" s="639"/>
      <c r="BC199" s="543" t="s">
        <v>136</v>
      </c>
      <c r="BD199" s="544"/>
      <c r="BE199" s="544"/>
      <c r="BF199" s="544"/>
      <c r="BG199" s="545"/>
      <c r="BH199" s="640" t="s">
        <v>228</v>
      </c>
      <c r="BI199" s="641"/>
      <c r="BJ199" s="641"/>
      <c r="BK199" s="641"/>
      <c r="BL199" s="641"/>
      <c r="BM199" s="641"/>
      <c r="BN199" s="641"/>
      <c r="BO199" s="641"/>
      <c r="BP199" s="641"/>
      <c r="BQ199" s="642"/>
      <c r="BS199" s="371"/>
      <c r="BU199" s="636"/>
      <c r="BV199" s="239"/>
      <c r="BW199" s="239"/>
      <c r="BX199" s="239"/>
      <c r="BY199" s="239"/>
      <c r="BZ199" s="239"/>
      <c r="CA199" s="241"/>
      <c r="CB199" s="242"/>
      <c r="CC199" s="242"/>
      <c r="CD199" s="242"/>
      <c r="CE199" s="242"/>
      <c r="CF199" s="242"/>
      <c r="CG199" s="242"/>
      <c r="CH199" s="242"/>
    </row>
    <row r="200" spans="1:86" s="235" customFormat="1" ht="13.5">
      <c r="A200" s="274" t="s">
        <v>229</v>
      </c>
      <c r="B200" s="275"/>
      <c r="C200" s="275"/>
      <c r="D200" s="275"/>
      <c r="E200" s="275"/>
      <c r="F200" s="275"/>
      <c r="G200" s="275"/>
      <c r="H200" s="275"/>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45"/>
      <c r="AS200" s="253"/>
      <c r="AT200" s="253"/>
      <c r="AU200" s="253"/>
      <c r="AV200" s="253"/>
      <c r="AW200" s="277"/>
      <c r="AX200" s="576"/>
      <c r="AY200" s="577"/>
      <c r="AZ200" s="577"/>
      <c r="BA200" s="577"/>
      <c r="BB200" s="578"/>
      <c r="BC200" s="546" t="s">
        <v>156</v>
      </c>
      <c r="BD200" s="547"/>
      <c r="BE200" s="547"/>
      <c r="BF200" s="547"/>
      <c r="BG200" s="548"/>
      <c r="BH200" s="555" t="s">
        <v>230</v>
      </c>
      <c r="BI200" s="556"/>
      <c r="BJ200" s="556"/>
      <c r="BK200" s="556"/>
      <c r="BL200" s="556"/>
      <c r="BM200" s="556"/>
      <c r="BN200" s="556"/>
      <c r="BO200" s="556"/>
      <c r="BP200" s="556"/>
      <c r="BQ200" s="557"/>
      <c r="BS200" s="238"/>
      <c r="BU200" s="238"/>
      <c r="BV200" s="239"/>
      <c r="BW200" s="239"/>
      <c r="BX200" s="240"/>
      <c r="BY200" s="241"/>
      <c r="BZ200" s="241"/>
      <c r="CA200" s="241"/>
      <c r="CB200" s="242"/>
      <c r="CC200" s="242"/>
      <c r="CD200" s="242"/>
      <c r="CE200" s="242"/>
      <c r="CF200" s="242"/>
      <c r="CG200" s="242"/>
      <c r="CH200" s="242"/>
    </row>
    <row r="201" spans="1:86" s="235" customFormat="1" ht="39" customHeight="1">
      <c r="A201" s="646" t="s">
        <v>231</v>
      </c>
      <c r="B201" s="647"/>
      <c r="C201" s="647"/>
      <c r="D201" s="647"/>
      <c r="E201" s="647"/>
      <c r="F201" s="647"/>
      <c r="G201" s="647"/>
      <c r="H201" s="648"/>
      <c r="I201" s="655" t="s">
        <v>232</v>
      </c>
      <c r="J201" s="655"/>
      <c r="K201" s="655"/>
      <c r="L201" s="655"/>
      <c r="M201" s="655"/>
      <c r="N201" s="655"/>
      <c r="O201" s="655"/>
      <c r="P201" s="655"/>
      <c r="Q201" s="655"/>
      <c r="R201" s="655"/>
      <c r="S201" s="655"/>
      <c r="T201" s="655"/>
      <c r="U201" s="655"/>
      <c r="V201" s="655"/>
      <c r="W201" s="655"/>
      <c r="X201" s="655"/>
      <c r="Y201" s="655"/>
      <c r="Z201" s="655"/>
      <c r="AA201" s="655"/>
      <c r="AB201" s="655"/>
      <c r="AC201" s="655"/>
      <c r="AD201" s="655"/>
      <c r="AE201" s="655"/>
      <c r="AF201" s="655"/>
      <c r="AG201" s="655"/>
      <c r="AH201" s="655"/>
      <c r="AI201" s="655"/>
      <c r="AJ201" s="655"/>
      <c r="AK201" s="655"/>
      <c r="AL201" s="655"/>
      <c r="AM201" s="655"/>
      <c r="AN201" s="655"/>
      <c r="AO201" s="655"/>
      <c r="AP201" s="655"/>
      <c r="AQ201" s="655"/>
      <c r="AR201" s="655"/>
      <c r="AS201" s="655"/>
      <c r="AT201" s="655"/>
      <c r="AU201" s="655"/>
      <c r="AV201" s="655"/>
      <c r="AW201" s="656"/>
      <c r="AX201" s="573"/>
      <c r="AY201" s="574"/>
      <c r="AZ201" s="574"/>
      <c r="BA201" s="574"/>
      <c r="BB201" s="575"/>
      <c r="BC201" s="549"/>
      <c r="BD201" s="550"/>
      <c r="BE201" s="550"/>
      <c r="BF201" s="550"/>
      <c r="BG201" s="551"/>
      <c r="BH201" s="558"/>
      <c r="BI201" s="559"/>
      <c r="BJ201" s="559"/>
      <c r="BK201" s="559"/>
      <c r="BL201" s="559"/>
      <c r="BM201" s="559"/>
      <c r="BN201" s="559"/>
      <c r="BO201" s="559"/>
      <c r="BP201" s="559"/>
      <c r="BQ201" s="560"/>
      <c r="BS201" s="238"/>
      <c r="BU201" s="238"/>
      <c r="BV201" s="239"/>
      <c r="BW201" s="239"/>
      <c r="BX201" s="240"/>
      <c r="BY201" s="241"/>
      <c r="BZ201" s="241"/>
      <c r="CA201" s="241"/>
      <c r="CB201" s="242"/>
      <c r="CC201" s="242"/>
      <c r="CD201" s="242"/>
      <c r="CE201" s="242"/>
      <c r="CF201" s="242"/>
      <c r="CG201" s="242"/>
      <c r="CH201" s="242"/>
    </row>
    <row r="202" spans="1:86" s="235" customFormat="1" ht="25.5" customHeight="1">
      <c r="A202" s="649"/>
      <c r="B202" s="650"/>
      <c r="C202" s="650"/>
      <c r="D202" s="650"/>
      <c r="E202" s="650"/>
      <c r="F202" s="650"/>
      <c r="G202" s="650"/>
      <c r="H202" s="651"/>
      <c r="I202" s="657" t="s">
        <v>516</v>
      </c>
      <c r="J202" s="658"/>
      <c r="K202" s="658"/>
      <c r="L202" s="658"/>
      <c r="M202" s="658"/>
      <c r="N202" s="658"/>
      <c r="O202" s="658"/>
      <c r="P202" s="658"/>
      <c r="Q202" s="658"/>
      <c r="R202" s="658"/>
      <c r="S202" s="658"/>
      <c r="T202" s="658"/>
      <c r="U202" s="658"/>
      <c r="V202" s="658"/>
      <c r="W202" s="658"/>
      <c r="X202" s="658"/>
      <c r="Y202" s="658"/>
      <c r="Z202" s="658"/>
      <c r="AA202" s="658"/>
      <c r="AB202" s="658"/>
      <c r="AC202" s="658"/>
      <c r="AD202" s="658"/>
      <c r="AE202" s="658"/>
      <c r="AF202" s="658"/>
      <c r="AG202" s="658"/>
      <c r="AH202" s="658"/>
      <c r="AI202" s="658"/>
      <c r="AJ202" s="658"/>
      <c r="AK202" s="658"/>
      <c r="AL202" s="658"/>
      <c r="AM202" s="658"/>
      <c r="AN202" s="658"/>
      <c r="AO202" s="658"/>
      <c r="AP202" s="658"/>
      <c r="AQ202" s="658"/>
      <c r="AR202" s="658"/>
      <c r="AS202" s="658"/>
      <c r="AT202" s="658"/>
      <c r="AU202" s="658"/>
      <c r="AV202" s="658"/>
      <c r="AW202" s="659"/>
      <c r="AX202" s="573"/>
      <c r="AY202" s="574"/>
      <c r="AZ202" s="574"/>
      <c r="BA202" s="574"/>
      <c r="BB202" s="575"/>
      <c r="BC202" s="549"/>
      <c r="BD202" s="550"/>
      <c r="BE202" s="550"/>
      <c r="BF202" s="550"/>
      <c r="BG202" s="551"/>
      <c r="BH202" s="558"/>
      <c r="BI202" s="559"/>
      <c r="BJ202" s="559"/>
      <c r="BK202" s="559"/>
      <c r="BL202" s="559"/>
      <c r="BM202" s="559"/>
      <c r="BN202" s="559"/>
      <c r="BO202" s="559"/>
      <c r="BP202" s="559"/>
      <c r="BQ202" s="560"/>
      <c r="BS202" s="238"/>
      <c r="BU202" s="238"/>
      <c r="BV202" s="239"/>
      <c r="BW202" s="239"/>
      <c r="BX202" s="240"/>
      <c r="BY202" s="241"/>
      <c r="BZ202" s="241"/>
      <c r="CA202" s="241"/>
      <c r="CB202" s="242"/>
      <c r="CC202" s="242"/>
      <c r="CD202" s="242"/>
      <c r="CE202" s="242"/>
      <c r="CF202" s="242"/>
      <c r="CG202" s="242"/>
      <c r="CH202" s="242"/>
    </row>
    <row r="203" spans="1:86" s="235" customFormat="1" ht="13.5">
      <c r="A203" s="649"/>
      <c r="B203" s="650"/>
      <c r="C203" s="650"/>
      <c r="D203" s="650"/>
      <c r="E203" s="650"/>
      <c r="F203" s="650"/>
      <c r="G203" s="650"/>
      <c r="H203" s="651"/>
      <c r="I203" s="278" t="s">
        <v>233</v>
      </c>
      <c r="J203" s="278"/>
      <c r="K203" s="278"/>
      <c r="L203" s="278"/>
      <c r="M203" s="278"/>
      <c r="N203" s="278"/>
      <c r="O203" s="278"/>
      <c r="P203" s="278"/>
      <c r="Q203" s="278"/>
      <c r="R203" s="278"/>
      <c r="S203" s="278"/>
      <c r="T203" s="278"/>
      <c r="U203" s="278"/>
      <c r="V203" s="279"/>
      <c r="W203" s="279"/>
      <c r="X203" s="279"/>
      <c r="Y203" s="279"/>
      <c r="Z203" s="279"/>
      <c r="AA203" s="279"/>
      <c r="AB203" s="279"/>
      <c r="AC203" s="279"/>
      <c r="AD203" s="279"/>
      <c r="AE203" s="279"/>
      <c r="AF203" s="279"/>
      <c r="AG203" s="279"/>
      <c r="AH203" s="279"/>
      <c r="AI203" s="279"/>
      <c r="AJ203" s="279"/>
      <c r="AK203" s="279"/>
      <c r="AL203" s="279"/>
      <c r="AM203" s="279"/>
      <c r="AN203" s="279"/>
      <c r="AO203" s="279"/>
      <c r="AP203" s="279"/>
      <c r="AQ203" s="279"/>
      <c r="AR203" s="279"/>
      <c r="AS203" s="279"/>
      <c r="AT203" s="279"/>
      <c r="AU203" s="279"/>
      <c r="AV203" s="279"/>
      <c r="AW203" s="280"/>
      <c r="AX203" s="573"/>
      <c r="AY203" s="574"/>
      <c r="AZ203" s="574"/>
      <c r="BA203" s="574"/>
      <c r="BB203" s="575"/>
      <c r="BC203" s="549"/>
      <c r="BD203" s="550"/>
      <c r="BE203" s="550"/>
      <c r="BF203" s="550"/>
      <c r="BG203" s="551"/>
      <c r="BH203" s="558"/>
      <c r="BI203" s="559"/>
      <c r="BJ203" s="559"/>
      <c r="BK203" s="559"/>
      <c r="BL203" s="559"/>
      <c r="BM203" s="559"/>
      <c r="BN203" s="559"/>
      <c r="BO203" s="559"/>
      <c r="BP203" s="559"/>
      <c r="BQ203" s="560"/>
      <c r="BS203" s="238"/>
      <c r="BU203" s="238"/>
      <c r="BV203" s="239"/>
      <c r="BW203" s="239"/>
      <c r="BX203" s="240"/>
      <c r="BY203" s="241"/>
      <c r="BZ203" s="241"/>
      <c r="CA203" s="241"/>
      <c r="CB203" s="242"/>
      <c r="CC203" s="242"/>
      <c r="CD203" s="242"/>
      <c r="CE203" s="242"/>
      <c r="CF203" s="242"/>
      <c r="CG203" s="242"/>
      <c r="CH203" s="242"/>
    </row>
    <row r="204" spans="1:86" s="235" customFormat="1" ht="13.5">
      <c r="A204" s="649"/>
      <c r="B204" s="650"/>
      <c r="C204" s="650"/>
      <c r="D204" s="650"/>
      <c r="E204" s="650"/>
      <c r="F204" s="650"/>
      <c r="G204" s="650"/>
      <c r="H204" s="651"/>
      <c r="I204" s="278" t="s">
        <v>234</v>
      </c>
      <c r="J204" s="278"/>
      <c r="K204" s="278"/>
      <c r="L204" s="278"/>
      <c r="M204" s="278"/>
      <c r="N204" s="278"/>
      <c r="O204" s="278"/>
      <c r="P204" s="278"/>
      <c r="Q204" s="278"/>
      <c r="R204" s="278"/>
      <c r="S204" s="278"/>
      <c r="T204" s="278"/>
      <c r="U204" s="278"/>
      <c r="V204" s="279"/>
      <c r="W204" s="279"/>
      <c r="X204" s="279"/>
      <c r="Y204" s="279"/>
      <c r="Z204" s="279"/>
      <c r="AA204" s="279"/>
      <c r="AB204" s="279"/>
      <c r="AC204" s="279"/>
      <c r="AD204" s="279"/>
      <c r="AE204" s="279"/>
      <c r="AF204" s="279"/>
      <c r="AG204" s="279"/>
      <c r="AH204" s="279"/>
      <c r="AI204" s="279"/>
      <c r="AJ204" s="279"/>
      <c r="AK204" s="279"/>
      <c r="AL204" s="279"/>
      <c r="AM204" s="279"/>
      <c r="AN204" s="279"/>
      <c r="AO204" s="279"/>
      <c r="AP204" s="279"/>
      <c r="AQ204" s="279"/>
      <c r="AR204" s="279"/>
      <c r="AS204" s="279"/>
      <c r="AT204" s="279"/>
      <c r="AU204" s="279"/>
      <c r="AV204" s="279"/>
      <c r="AW204" s="280"/>
      <c r="AX204" s="573"/>
      <c r="AY204" s="574"/>
      <c r="AZ204" s="574"/>
      <c r="BA204" s="574"/>
      <c r="BB204" s="575"/>
      <c r="BC204" s="549"/>
      <c r="BD204" s="550"/>
      <c r="BE204" s="550"/>
      <c r="BF204" s="550"/>
      <c r="BG204" s="551"/>
      <c r="BH204" s="558"/>
      <c r="BI204" s="559"/>
      <c r="BJ204" s="559"/>
      <c r="BK204" s="559"/>
      <c r="BL204" s="559"/>
      <c r="BM204" s="559"/>
      <c r="BN204" s="559"/>
      <c r="BO204" s="559"/>
      <c r="BP204" s="559"/>
      <c r="BQ204" s="560"/>
      <c r="BS204" s="238"/>
      <c r="BU204" s="238"/>
      <c r="BV204" s="239"/>
      <c r="BW204" s="239"/>
      <c r="BX204" s="240"/>
      <c r="BY204" s="241"/>
      <c r="BZ204" s="241"/>
      <c r="CA204" s="241"/>
      <c r="CB204" s="242"/>
      <c r="CC204" s="242"/>
      <c r="CD204" s="242"/>
      <c r="CE204" s="242"/>
      <c r="CF204" s="242"/>
      <c r="CG204" s="242"/>
      <c r="CH204" s="242"/>
    </row>
    <row r="205" spans="1:86" s="235" customFormat="1" ht="13.5">
      <c r="A205" s="649"/>
      <c r="B205" s="650"/>
      <c r="C205" s="650"/>
      <c r="D205" s="650"/>
      <c r="E205" s="650"/>
      <c r="F205" s="650"/>
      <c r="G205" s="650"/>
      <c r="H205" s="651"/>
      <c r="I205" s="278" t="s">
        <v>235</v>
      </c>
      <c r="J205" s="278"/>
      <c r="K205" s="278"/>
      <c r="L205" s="278"/>
      <c r="M205" s="278"/>
      <c r="N205" s="278"/>
      <c r="O205" s="278"/>
      <c r="P205" s="278"/>
      <c r="Q205" s="278"/>
      <c r="R205" s="278"/>
      <c r="S205" s="278"/>
      <c r="T205" s="278"/>
      <c r="U205" s="278"/>
      <c r="V205" s="279"/>
      <c r="W205" s="279"/>
      <c r="X205" s="279"/>
      <c r="Y205" s="279"/>
      <c r="Z205" s="279"/>
      <c r="AA205" s="279"/>
      <c r="AB205" s="279"/>
      <c r="AC205" s="279"/>
      <c r="AD205" s="279"/>
      <c r="AE205" s="279"/>
      <c r="AF205" s="279"/>
      <c r="AG205" s="279"/>
      <c r="AH205" s="279"/>
      <c r="AI205" s="279"/>
      <c r="AJ205" s="279"/>
      <c r="AK205" s="279"/>
      <c r="AL205" s="279"/>
      <c r="AM205" s="279"/>
      <c r="AN205" s="279"/>
      <c r="AO205" s="279"/>
      <c r="AP205" s="279"/>
      <c r="AQ205" s="279"/>
      <c r="AR205" s="279"/>
      <c r="AS205" s="279"/>
      <c r="AT205" s="279"/>
      <c r="AU205" s="279"/>
      <c r="AV205" s="279"/>
      <c r="AW205" s="280"/>
      <c r="AX205" s="573"/>
      <c r="AY205" s="574"/>
      <c r="AZ205" s="574"/>
      <c r="BA205" s="574"/>
      <c r="BB205" s="575"/>
      <c r="BC205" s="549"/>
      <c r="BD205" s="550"/>
      <c r="BE205" s="550"/>
      <c r="BF205" s="550"/>
      <c r="BG205" s="551"/>
      <c r="BH205" s="558"/>
      <c r="BI205" s="559"/>
      <c r="BJ205" s="559"/>
      <c r="BK205" s="559"/>
      <c r="BL205" s="559"/>
      <c r="BM205" s="559"/>
      <c r="BN205" s="559"/>
      <c r="BO205" s="559"/>
      <c r="BP205" s="559"/>
      <c r="BQ205" s="560"/>
      <c r="BS205" s="238"/>
      <c r="BU205" s="238"/>
      <c r="BV205" s="239"/>
      <c r="BW205" s="239"/>
      <c r="BX205" s="240"/>
      <c r="BY205" s="241"/>
      <c r="BZ205" s="241"/>
      <c r="CA205" s="241"/>
      <c r="CB205" s="242"/>
      <c r="CC205" s="242"/>
      <c r="CD205" s="242"/>
      <c r="CE205" s="242"/>
      <c r="CF205" s="242"/>
      <c r="CG205" s="242"/>
      <c r="CH205" s="242"/>
    </row>
    <row r="206" spans="1:86" s="235" customFormat="1" ht="13.5">
      <c r="A206" s="649"/>
      <c r="B206" s="650"/>
      <c r="C206" s="650"/>
      <c r="D206" s="650"/>
      <c r="E206" s="650"/>
      <c r="F206" s="650"/>
      <c r="G206" s="650"/>
      <c r="H206" s="651"/>
      <c r="I206" s="278" t="s">
        <v>236</v>
      </c>
      <c r="J206" s="278"/>
      <c r="K206" s="278"/>
      <c r="L206" s="278"/>
      <c r="M206" s="278"/>
      <c r="N206" s="278"/>
      <c r="O206" s="278"/>
      <c r="P206" s="278"/>
      <c r="Q206" s="278"/>
      <c r="R206" s="278"/>
      <c r="S206" s="278"/>
      <c r="T206" s="278"/>
      <c r="U206" s="278"/>
      <c r="V206" s="279"/>
      <c r="W206" s="279"/>
      <c r="X206" s="279"/>
      <c r="Y206" s="279"/>
      <c r="Z206" s="279"/>
      <c r="AA206" s="279"/>
      <c r="AB206" s="279"/>
      <c r="AC206" s="279"/>
      <c r="AD206" s="279"/>
      <c r="AE206" s="279"/>
      <c r="AF206" s="279"/>
      <c r="AG206" s="279"/>
      <c r="AH206" s="279"/>
      <c r="AI206" s="279"/>
      <c r="AJ206" s="279"/>
      <c r="AK206" s="279"/>
      <c r="AL206" s="279"/>
      <c r="AM206" s="279"/>
      <c r="AN206" s="279"/>
      <c r="AO206" s="279"/>
      <c r="AP206" s="279"/>
      <c r="AQ206" s="279"/>
      <c r="AR206" s="279"/>
      <c r="AS206" s="279"/>
      <c r="AT206" s="279"/>
      <c r="AU206" s="279"/>
      <c r="AV206" s="279"/>
      <c r="AW206" s="280"/>
      <c r="AX206" s="573"/>
      <c r="AY206" s="574"/>
      <c r="AZ206" s="574"/>
      <c r="BA206" s="574"/>
      <c r="BB206" s="575"/>
      <c r="BC206" s="549"/>
      <c r="BD206" s="550"/>
      <c r="BE206" s="550"/>
      <c r="BF206" s="550"/>
      <c r="BG206" s="551"/>
      <c r="BH206" s="558"/>
      <c r="BI206" s="559"/>
      <c r="BJ206" s="559"/>
      <c r="BK206" s="559"/>
      <c r="BL206" s="559"/>
      <c r="BM206" s="559"/>
      <c r="BN206" s="559"/>
      <c r="BO206" s="559"/>
      <c r="BP206" s="559"/>
      <c r="BQ206" s="560"/>
      <c r="BS206" s="238"/>
      <c r="BU206" s="238"/>
      <c r="BV206" s="239"/>
      <c r="BW206" s="239"/>
      <c r="BX206" s="240"/>
      <c r="BY206" s="241"/>
      <c r="BZ206" s="241"/>
      <c r="CA206" s="241"/>
      <c r="CB206" s="242"/>
      <c r="CC206" s="242"/>
      <c r="CD206" s="242"/>
      <c r="CE206" s="242"/>
      <c r="CF206" s="242"/>
      <c r="CG206" s="242"/>
      <c r="CH206" s="242"/>
    </row>
    <row r="207" spans="1:86" s="235" customFormat="1" ht="13.5">
      <c r="A207" s="649"/>
      <c r="B207" s="650"/>
      <c r="C207" s="650"/>
      <c r="D207" s="650"/>
      <c r="E207" s="650"/>
      <c r="F207" s="650"/>
      <c r="G207" s="650"/>
      <c r="H207" s="651"/>
      <c r="I207" s="278" t="s">
        <v>237</v>
      </c>
      <c r="J207" s="278"/>
      <c r="K207" s="278"/>
      <c r="L207" s="278"/>
      <c r="M207" s="278"/>
      <c r="N207" s="278"/>
      <c r="O207" s="278"/>
      <c r="P207" s="278"/>
      <c r="Q207" s="278"/>
      <c r="R207" s="278"/>
      <c r="S207" s="278"/>
      <c r="T207" s="278"/>
      <c r="U207" s="278"/>
      <c r="V207" s="279"/>
      <c r="W207" s="279"/>
      <c r="X207" s="279"/>
      <c r="Y207" s="279"/>
      <c r="Z207" s="279"/>
      <c r="AA207" s="279"/>
      <c r="AB207" s="279"/>
      <c r="AC207" s="279"/>
      <c r="AD207" s="279"/>
      <c r="AE207" s="279"/>
      <c r="AF207" s="279"/>
      <c r="AG207" s="279"/>
      <c r="AH207" s="279"/>
      <c r="AI207" s="279"/>
      <c r="AJ207" s="279"/>
      <c r="AK207" s="279"/>
      <c r="AL207" s="279"/>
      <c r="AM207" s="279"/>
      <c r="AN207" s="279"/>
      <c r="AO207" s="279"/>
      <c r="AP207" s="279"/>
      <c r="AQ207" s="279"/>
      <c r="AR207" s="279"/>
      <c r="AS207" s="279"/>
      <c r="AT207" s="279"/>
      <c r="AU207" s="279"/>
      <c r="AV207" s="279"/>
      <c r="AW207" s="280"/>
      <c r="AX207" s="573"/>
      <c r="AY207" s="574"/>
      <c r="AZ207" s="574"/>
      <c r="BA207" s="574"/>
      <c r="BB207" s="575"/>
      <c r="BC207" s="549"/>
      <c r="BD207" s="550"/>
      <c r="BE207" s="550"/>
      <c r="BF207" s="550"/>
      <c r="BG207" s="551"/>
      <c r="BH207" s="558"/>
      <c r="BI207" s="559"/>
      <c r="BJ207" s="559"/>
      <c r="BK207" s="559"/>
      <c r="BL207" s="559"/>
      <c r="BM207" s="559"/>
      <c r="BN207" s="559"/>
      <c r="BO207" s="559"/>
      <c r="BP207" s="559"/>
      <c r="BQ207" s="560"/>
      <c r="BS207" s="238"/>
      <c r="BU207" s="238"/>
      <c r="BV207" s="239"/>
      <c r="BW207" s="239"/>
      <c r="BX207" s="240"/>
      <c r="BY207" s="241"/>
      <c r="BZ207" s="241"/>
      <c r="CA207" s="241"/>
      <c r="CB207" s="242"/>
      <c r="CC207" s="242"/>
      <c r="CD207" s="242"/>
      <c r="CE207" s="242"/>
      <c r="CF207" s="242"/>
      <c r="CG207" s="242"/>
      <c r="CH207" s="242"/>
    </row>
    <row r="208" spans="1:86" s="235" customFormat="1" ht="13.5" customHeight="1">
      <c r="A208" s="649"/>
      <c r="B208" s="650"/>
      <c r="C208" s="650"/>
      <c r="D208" s="650"/>
      <c r="E208" s="650"/>
      <c r="F208" s="650"/>
      <c r="G208" s="650"/>
      <c r="H208" s="651"/>
      <c r="I208" s="278" t="s">
        <v>238</v>
      </c>
      <c r="J208" s="278"/>
      <c r="K208" s="278"/>
      <c r="L208" s="278"/>
      <c r="M208" s="278"/>
      <c r="N208" s="278"/>
      <c r="O208" s="278"/>
      <c r="P208" s="278"/>
      <c r="Q208" s="278"/>
      <c r="R208" s="278"/>
      <c r="S208" s="278"/>
      <c r="T208" s="278"/>
      <c r="U208" s="278"/>
      <c r="V208" s="279"/>
      <c r="W208" s="279"/>
      <c r="X208" s="279"/>
      <c r="Y208" s="279"/>
      <c r="Z208" s="279"/>
      <c r="AA208" s="279"/>
      <c r="AB208" s="279"/>
      <c r="AC208" s="279"/>
      <c r="AD208" s="279"/>
      <c r="AE208" s="279"/>
      <c r="AF208" s="279"/>
      <c r="AG208" s="279"/>
      <c r="AH208" s="279"/>
      <c r="AI208" s="279"/>
      <c r="AJ208" s="279"/>
      <c r="AK208" s="279"/>
      <c r="AL208" s="279"/>
      <c r="AM208" s="279"/>
      <c r="AN208" s="279"/>
      <c r="AO208" s="279"/>
      <c r="AP208" s="279"/>
      <c r="AQ208" s="279"/>
      <c r="AR208" s="279"/>
      <c r="AS208" s="279"/>
      <c r="AT208" s="279"/>
      <c r="AU208" s="279"/>
      <c r="AV208" s="279"/>
      <c r="AW208" s="280"/>
      <c r="AX208" s="573"/>
      <c r="AY208" s="574"/>
      <c r="AZ208" s="574"/>
      <c r="BA208" s="574"/>
      <c r="BB208" s="575"/>
      <c r="BC208" s="549"/>
      <c r="BD208" s="550"/>
      <c r="BE208" s="550"/>
      <c r="BF208" s="550"/>
      <c r="BG208" s="551"/>
      <c r="BH208" s="558"/>
      <c r="BI208" s="559"/>
      <c r="BJ208" s="559"/>
      <c r="BK208" s="559"/>
      <c r="BL208" s="559"/>
      <c r="BM208" s="559"/>
      <c r="BN208" s="559"/>
      <c r="BO208" s="559"/>
      <c r="BP208" s="559"/>
      <c r="BQ208" s="560"/>
      <c r="BS208" s="238"/>
      <c r="BU208" s="238"/>
      <c r="BV208" s="239"/>
      <c r="BW208" s="239"/>
      <c r="BX208" s="240"/>
      <c r="BY208" s="241"/>
      <c r="BZ208" s="241"/>
      <c r="CA208" s="241"/>
      <c r="CB208" s="242"/>
      <c r="CC208" s="242"/>
      <c r="CD208" s="242"/>
      <c r="CE208" s="242"/>
      <c r="CF208" s="242"/>
      <c r="CG208" s="242"/>
      <c r="CH208" s="242"/>
    </row>
    <row r="209" spans="1:86" s="235" customFormat="1" ht="13.5">
      <c r="A209" s="652"/>
      <c r="B209" s="653"/>
      <c r="C209" s="653"/>
      <c r="D209" s="653"/>
      <c r="E209" s="653"/>
      <c r="F209" s="653"/>
      <c r="G209" s="653"/>
      <c r="H209" s="654"/>
      <c r="I209" s="281" t="s">
        <v>239</v>
      </c>
      <c r="J209" s="281"/>
      <c r="K209" s="281"/>
      <c r="L209" s="281"/>
      <c r="M209" s="281"/>
      <c r="N209" s="281"/>
      <c r="O209" s="281"/>
      <c r="P209" s="281"/>
      <c r="Q209" s="281"/>
      <c r="R209" s="281"/>
      <c r="S209" s="281"/>
      <c r="T209" s="281"/>
      <c r="U209" s="281"/>
      <c r="V209" s="282"/>
      <c r="W209" s="282"/>
      <c r="X209" s="282"/>
      <c r="Y209" s="282"/>
      <c r="Z209" s="282"/>
      <c r="AA209" s="282"/>
      <c r="AB209" s="282"/>
      <c r="AC209" s="282"/>
      <c r="AD209" s="282"/>
      <c r="AE209" s="282"/>
      <c r="AF209" s="282"/>
      <c r="AG209" s="282"/>
      <c r="AH209" s="282"/>
      <c r="AI209" s="282"/>
      <c r="AJ209" s="282"/>
      <c r="AK209" s="282"/>
      <c r="AL209" s="282"/>
      <c r="AM209" s="282"/>
      <c r="AN209" s="282"/>
      <c r="AO209" s="282"/>
      <c r="AP209" s="282"/>
      <c r="AQ209" s="282"/>
      <c r="AR209" s="245"/>
      <c r="AS209" s="253"/>
      <c r="AT209" s="253"/>
      <c r="AU209" s="253"/>
      <c r="AV209" s="253"/>
      <c r="AW209" s="277"/>
      <c r="AX209" s="467"/>
      <c r="AY209" s="468"/>
      <c r="AZ209" s="468"/>
      <c r="BA209" s="468"/>
      <c r="BB209" s="469"/>
      <c r="BC209" s="643"/>
      <c r="BD209" s="644"/>
      <c r="BE209" s="644"/>
      <c r="BF209" s="644"/>
      <c r="BG209" s="645"/>
      <c r="BH209" s="564"/>
      <c r="BI209" s="565"/>
      <c r="BJ209" s="565"/>
      <c r="BK209" s="565"/>
      <c r="BL209" s="565"/>
      <c r="BM209" s="565"/>
      <c r="BN209" s="565"/>
      <c r="BO209" s="565"/>
      <c r="BP209" s="565"/>
      <c r="BQ209" s="566"/>
      <c r="BS209" s="238"/>
      <c r="BU209" s="238"/>
      <c r="BV209" s="239"/>
      <c r="BW209" s="239"/>
      <c r="BX209" s="240"/>
      <c r="BY209" s="241"/>
      <c r="BZ209" s="241"/>
      <c r="CA209" s="241"/>
      <c r="CB209" s="242"/>
      <c r="CC209" s="242"/>
      <c r="CD209" s="242"/>
      <c r="CE209" s="242"/>
      <c r="CF209" s="242"/>
      <c r="CG209" s="242"/>
      <c r="CH209" s="242"/>
    </row>
    <row r="210" spans="1:86" s="235" customFormat="1" ht="13.5">
      <c r="A210" s="283" t="s">
        <v>240</v>
      </c>
      <c r="B210" s="284"/>
      <c r="C210" s="284"/>
      <c r="D210" s="284"/>
      <c r="E210" s="284"/>
      <c r="F210" s="284"/>
      <c r="G210" s="284"/>
      <c r="H210" s="284"/>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6"/>
      <c r="AX210" s="561"/>
      <c r="AY210" s="562"/>
      <c r="AZ210" s="562"/>
      <c r="BA210" s="562"/>
      <c r="BB210" s="563"/>
      <c r="BC210" s="564" t="s">
        <v>162</v>
      </c>
      <c r="BD210" s="565"/>
      <c r="BE210" s="565"/>
      <c r="BF210" s="565"/>
      <c r="BG210" s="566"/>
      <c r="BH210" s="558" t="s">
        <v>241</v>
      </c>
      <c r="BI210" s="559"/>
      <c r="BJ210" s="559"/>
      <c r="BK210" s="559"/>
      <c r="BL210" s="559"/>
      <c r="BM210" s="559"/>
      <c r="BN210" s="559"/>
      <c r="BO210" s="559"/>
      <c r="BP210" s="559"/>
      <c r="BQ210" s="560"/>
      <c r="BS210" s="238"/>
      <c r="BU210" s="238"/>
      <c r="BV210" s="239"/>
      <c r="BW210" s="239"/>
      <c r="BX210" s="240"/>
      <c r="BY210" s="241"/>
      <c r="BZ210" s="241"/>
      <c r="CA210" s="241"/>
      <c r="CB210" s="242"/>
      <c r="CC210" s="242"/>
      <c r="CD210" s="242"/>
      <c r="CE210" s="242"/>
      <c r="CF210" s="242"/>
      <c r="CG210" s="242"/>
      <c r="CH210" s="242"/>
    </row>
    <row r="211" spans="1:86" s="235" customFormat="1" ht="13.5">
      <c r="A211" s="287" t="s">
        <v>242</v>
      </c>
      <c r="B211" s="288"/>
      <c r="C211" s="288"/>
      <c r="D211" s="288"/>
      <c r="E211" s="288"/>
      <c r="F211" s="288"/>
      <c r="G211" s="288"/>
      <c r="H211" s="288"/>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80"/>
      <c r="AX211" s="573"/>
      <c r="AY211" s="574"/>
      <c r="AZ211" s="574"/>
      <c r="BA211" s="574"/>
      <c r="BB211" s="575"/>
      <c r="BC211" s="549"/>
      <c r="BD211" s="550"/>
      <c r="BE211" s="550"/>
      <c r="BF211" s="550"/>
      <c r="BG211" s="551"/>
      <c r="BH211" s="558"/>
      <c r="BI211" s="559"/>
      <c r="BJ211" s="559"/>
      <c r="BK211" s="559"/>
      <c r="BL211" s="559"/>
      <c r="BM211" s="559"/>
      <c r="BN211" s="559"/>
      <c r="BO211" s="559"/>
      <c r="BP211" s="559"/>
      <c r="BQ211" s="560"/>
      <c r="BS211" s="238"/>
      <c r="BU211" s="238"/>
      <c r="BV211" s="239"/>
      <c r="BW211" s="239"/>
      <c r="BX211" s="240"/>
      <c r="BY211" s="241"/>
      <c r="BZ211" s="241"/>
      <c r="CA211" s="241"/>
      <c r="CB211" s="242"/>
      <c r="CC211" s="242"/>
      <c r="CD211" s="242"/>
      <c r="CE211" s="242"/>
      <c r="CF211" s="242"/>
      <c r="CG211" s="242"/>
      <c r="CH211" s="242"/>
    </row>
    <row r="212" spans="1:86" s="235" customFormat="1" ht="13.5">
      <c r="A212" s="287" t="s">
        <v>243</v>
      </c>
      <c r="B212" s="288"/>
      <c r="C212" s="288"/>
      <c r="D212" s="288"/>
      <c r="E212" s="288"/>
      <c r="F212" s="288"/>
      <c r="G212" s="288"/>
      <c r="H212" s="288"/>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80"/>
      <c r="AX212" s="573"/>
      <c r="AY212" s="574"/>
      <c r="AZ212" s="574"/>
      <c r="BA212" s="574"/>
      <c r="BB212" s="575"/>
      <c r="BC212" s="549"/>
      <c r="BD212" s="550"/>
      <c r="BE212" s="550"/>
      <c r="BF212" s="550"/>
      <c r="BG212" s="551"/>
      <c r="BH212" s="558"/>
      <c r="BI212" s="559"/>
      <c r="BJ212" s="559"/>
      <c r="BK212" s="559"/>
      <c r="BL212" s="559"/>
      <c r="BM212" s="559"/>
      <c r="BN212" s="559"/>
      <c r="BO212" s="559"/>
      <c r="BP212" s="559"/>
      <c r="BQ212" s="560"/>
      <c r="BS212" s="238"/>
      <c r="BU212" s="238"/>
      <c r="BV212" s="239"/>
      <c r="BW212" s="239"/>
      <c r="BX212" s="240"/>
      <c r="BY212" s="241"/>
      <c r="BZ212" s="241"/>
      <c r="CA212" s="241"/>
      <c r="CB212" s="242"/>
      <c r="CC212" s="242"/>
      <c r="CD212" s="242"/>
      <c r="CE212" s="242"/>
      <c r="CF212" s="242"/>
      <c r="CG212" s="242"/>
      <c r="CH212" s="242"/>
    </row>
    <row r="213" spans="1:86" s="235" customFormat="1" ht="13.5">
      <c r="A213" s="287" t="s">
        <v>244</v>
      </c>
      <c r="B213" s="288"/>
      <c r="C213" s="288"/>
      <c r="D213" s="288"/>
      <c r="E213" s="288"/>
      <c r="F213" s="288"/>
      <c r="G213" s="288"/>
      <c r="H213" s="288"/>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80"/>
      <c r="AX213" s="573"/>
      <c r="AY213" s="574"/>
      <c r="AZ213" s="574"/>
      <c r="BA213" s="574"/>
      <c r="BB213" s="575"/>
      <c r="BC213" s="549"/>
      <c r="BD213" s="550"/>
      <c r="BE213" s="550"/>
      <c r="BF213" s="550"/>
      <c r="BG213" s="551"/>
      <c r="BH213" s="558"/>
      <c r="BI213" s="559"/>
      <c r="BJ213" s="559"/>
      <c r="BK213" s="559"/>
      <c r="BL213" s="559"/>
      <c r="BM213" s="559"/>
      <c r="BN213" s="559"/>
      <c r="BO213" s="559"/>
      <c r="BP213" s="559"/>
      <c r="BQ213" s="560"/>
      <c r="BS213" s="238"/>
      <c r="BU213" s="238"/>
      <c r="BV213" s="239"/>
      <c r="BW213" s="239"/>
      <c r="BX213" s="240"/>
      <c r="BY213" s="241"/>
      <c r="BZ213" s="241"/>
      <c r="CA213" s="241"/>
      <c r="CB213" s="242"/>
      <c r="CC213" s="242"/>
      <c r="CD213" s="242"/>
      <c r="CE213" s="242"/>
      <c r="CF213" s="242"/>
      <c r="CG213" s="242"/>
      <c r="CH213" s="242"/>
    </row>
    <row r="214" spans="1:86" s="235" customFormat="1" ht="13.5">
      <c r="A214" s="287" t="s">
        <v>245</v>
      </c>
      <c r="B214" s="288"/>
      <c r="C214" s="288"/>
      <c r="D214" s="288"/>
      <c r="E214" s="288"/>
      <c r="F214" s="288"/>
      <c r="G214" s="288"/>
      <c r="H214" s="288"/>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9"/>
      <c r="AJ214" s="279"/>
      <c r="AK214" s="279"/>
      <c r="AL214" s="279"/>
      <c r="AM214" s="279"/>
      <c r="AN214" s="279"/>
      <c r="AO214" s="279"/>
      <c r="AP214" s="279"/>
      <c r="AQ214" s="279"/>
      <c r="AR214" s="279"/>
      <c r="AS214" s="279"/>
      <c r="AT214" s="279"/>
      <c r="AU214" s="279"/>
      <c r="AV214" s="279"/>
      <c r="AW214" s="280"/>
      <c r="AX214" s="573"/>
      <c r="AY214" s="574"/>
      <c r="AZ214" s="574"/>
      <c r="BA214" s="574"/>
      <c r="BB214" s="575"/>
      <c r="BC214" s="549"/>
      <c r="BD214" s="550"/>
      <c r="BE214" s="550"/>
      <c r="BF214" s="550"/>
      <c r="BG214" s="551"/>
      <c r="BH214" s="558"/>
      <c r="BI214" s="559"/>
      <c r="BJ214" s="559"/>
      <c r="BK214" s="559"/>
      <c r="BL214" s="559"/>
      <c r="BM214" s="559"/>
      <c r="BN214" s="559"/>
      <c r="BO214" s="559"/>
      <c r="BP214" s="559"/>
      <c r="BQ214" s="560"/>
      <c r="BS214" s="238"/>
      <c r="BU214" s="238"/>
      <c r="BV214" s="239"/>
      <c r="BW214" s="239"/>
      <c r="BX214" s="240"/>
      <c r="BY214" s="241"/>
      <c r="BZ214" s="241"/>
      <c r="CA214" s="241"/>
      <c r="CB214" s="242"/>
      <c r="CC214" s="242"/>
      <c r="CD214" s="242"/>
      <c r="CE214" s="242"/>
      <c r="CF214" s="242"/>
      <c r="CG214" s="242"/>
      <c r="CH214" s="242"/>
    </row>
    <row r="215" spans="1:86" s="235" customFormat="1" ht="14.25" thickBot="1">
      <c r="A215" s="289" t="s">
        <v>246</v>
      </c>
      <c r="B215" s="290"/>
      <c r="C215" s="290"/>
      <c r="D215" s="290"/>
      <c r="E215" s="290"/>
      <c r="F215" s="290"/>
      <c r="G215" s="290"/>
      <c r="H215" s="290"/>
      <c r="I215" s="291"/>
      <c r="J215" s="291"/>
      <c r="K215" s="291"/>
      <c r="L215" s="291"/>
      <c r="M215" s="291"/>
      <c r="N215" s="291"/>
      <c r="O215" s="291"/>
      <c r="P215" s="291"/>
      <c r="Q215" s="291"/>
      <c r="R215" s="291"/>
      <c r="S215" s="291"/>
      <c r="T215" s="291"/>
      <c r="U215" s="291"/>
      <c r="V215" s="291"/>
      <c r="W215" s="291"/>
      <c r="X215" s="291"/>
      <c r="Y215" s="291"/>
      <c r="Z215" s="291"/>
      <c r="AA215" s="291"/>
      <c r="AB215" s="291"/>
      <c r="AC215" s="291"/>
      <c r="AD215" s="291"/>
      <c r="AE215" s="291"/>
      <c r="AF215" s="291"/>
      <c r="AG215" s="291"/>
      <c r="AH215" s="291"/>
      <c r="AI215" s="291"/>
      <c r="AJ215" s="291"/>
      <c r="AK215" s="291"/>
      <c r="AL215" s="291"/>
      <c r="AM215" s="291"/>
      <c r="AN215" s="291"/>
      <c r="AO215" s="291"/>
      <c r="AP215" s="291"/>
      <c r="AQ215" s="291"/>
      <c r="AR215" s="291"/>
      <c r="AS215" s="291"/>
      <c r="AT215" s="291"/>
      <c r="AU215" s="291"/>
      <c r="AV215" s="291"/>
      <c r="AW215" s="292"/>
      <c r="AX215" s="570"/>
      <c r="AY215" s="571"/>
      <c r="AZ215" s="571"/>
      <c r="BA215" s="571"/>
      <c r="BB215" s="572"/>
      <c r="BC215" s="552"/>
      <c r="BD215" s="553"/>
      <c r="BE215" s="553"/>
      <c r="BF215" s="553"/>
      <c r="BG215" s="554"/>
      <c r="BH215" s="543"/>
      <c r="BI215" s="544"/>
      <c r="BJ215" s="544"/>
      <c r="BK215" s="544"/>
      <c r="BL215" s="544"/>
      <c r="BM215" s="544"/>
      <c r="BN215" s="544"/>
      <c r="BO215" s="544"/>
      <c r="BP215" s="544"/>
      <c r="BQ215" s="545"/>
      <c r="BS215" s="238"/>
      <c r="BU215" s="238"/>
      <c r="BV215" s="239"/>
      <c r="BW215" s="239"/>
      <c r="BX215" s="240"/>
      <c r="BY215" s="241"/>
      <c r="BZ215" s="241"/>
      <c r="CA215" s="241"/>
      <c r="CB215" s="242"/>
      <c r="CC215" s="242"/>
      <c r="CD215" s="242"/>
      <c r="CE215" s="242"/>
      <c r="CF215" s="242"/>
      <c r="CG215" s="242"/>
      <c r="CH215" s="242"/>
    </row>
    <row r="216" spans="1:86" s="235" customFormat="1" ht="26.25" customHeight="1">
      <c r="A216" s="807" t="s">
        <v>247</v>
      </c>
      <c r="B216" s="808"/>
      <c r="C216" s="808"/>
      <c r="D216" s="808"/>
      <c r="E216" s="808"/>
      <c r="F216" s="808"/>
      <c r="G216" s="808"/>
      <c r="H216" s="808"/>
      <c r="I216" s="808"/>
      <c r="J216" s="808"/>
      <c r="K216" s="808"/>
      <c r="L216" s="808"/>
      <c r="M216" s="808"/>
      <c r="N216" s="808"/>
      <c r="O216" s="808"/>
      <c r="P216" s="808"/>
      <c r="Q216" s="808"/>
      <c r="R216" s="808"/>
      <c r="S216" s="808"/>
      <c r="T216" s="808"/>
      <c r="U216" s="808"/>
      <c r="V216" s="808"/>
      <c r="W216" s="808"/>
      <c r="X216" s="808"/>
      <c r="Y216" s="808"/>
      <c r="Z216" s="808"/>
      <c r="AA216" s="808"/>
      <c r="AB216" s="808"/>
      <c r="AC216" s="808"/>
      <c r="AD216" s="808"/>
      <c r="AE216" s="808"/>
      <c r="AF216" s="808"/>
      <c r="AG216" s="808"/>
      <c r="AH216" s="808"/>
      <c r="AI216" s="808"/>
      <c r="AJ216" s="808"/>
      <c r="AK216" s="808"/>
      <c r="AL216" s="808"/>
      <c r="AM216" s="808"/>
      <c r="AN216" s="808"/>
      <c r="AO216" s="808"/>
      <c r="AP216" s="808"/>
      <c r="AQ216" s="808"/>
      <c r="AR216" s="808"/>
      <c r="AS216" s="808"/>
      <c r="AT216" s="808"/>
      <c r="AU216" s="808"/>
      <c r="AV216" s="808"/>
      <c r="AW216" s="809"/>
      <c r="AX216" s="576"/>
      <c r="AY216" s="577"/>
      <c r="AZ216" s="577"/>
      <c r="BA216" s="577"/>
      <c r="BB216" s="578"/>
      <c r="BC216" s="546" t="s">
        <v>164</v>
      </c>
      <c r="BD216" s="547"/>
      <c r="BE216" s="547"/>
      <c r="BF216" s="547"/>
      <c r="BG216" s="548"/>
      <c r="BH216" s="458" t="s">
        <v>248</v>
      </c>
      <c r="BI216" s="459"/>
      <c r="BJ216" s="459"/>
      <c r="BK216" s="459"/>
      <c r="BL216" s="459"/>
      <c r="BM216" s="459"/>
      <c r="BN216" s="459"/>
      <c r="BO216" s="459"/>
      <c r="BP216" s="459"/>
      <c r="BQ216" s="460"/>
      <c r="BS216" s="238"/>
      <c r="BU216" s="238"/>
      <c r="BV216" s="239"/>
      <c r="BW216" s="239"/>
      <c r="BX216" s="240"/>
      <c r="BY216" s="241"/>
      <c r="BZ216" s="241"/>
      <c r="CA216" s="241"/>
      <c r="CB216" s="242"/>
      <c r="CC216" s="242"/>
      <c r="CD216" s="242"/>
      <c r="CE216" s="242"/>
      <c r="CF216" s="242"/>
      <c r="CG216" s="242"/>
      <c r="CH216" s="242"/>
    </row>
    <row r="217" spans="1:86" s="235" customFormat="1" ht="13.5">
      <c r="A217" s="287" t="s">
        <v>249</v>
      </c>
      <c r="B217" s="288"/>
      <c r="C217" s="288"/>
      <c r="D217" s="288"/>
      <c r="E217" s="288"/>
      <c r="F217" s="288"/>
      <c r="G217" s="288"/>
      <c r="H217" s="288"/>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80"/>
      <c r="AX217" s="573"/>
      <c r="AY217" s="574"/>
      <c r="AZ217" s="574"/>
      <c r="BA217" s="574"/>
      <c r="BB217" s="575"/>
      <c r="BC217" s="549"/>
      <c r="BD217" s="550"/>
      <c r="BE217" s="550"/>
      <c r="BF217" s="550"/>
      <c r="BG217" s="551"/>
      <c r="BH217" s="461"/>
      <c r="BI217" s="462"/>
      <c r="BJ217" s="462"/>
      <c r="BK217" s="462"/>
      <c r="BL217" s="462"/>
      <c r="BM217" s="462"/>
      <c r="BN217" s="462"/>
      <c r="BO217" s="462"/>
      <c r="BP217" s="462"/>
      <c r="BQ217" s="463"/>
      <c r="BS217" s="238"/>
      <c r="BU217" s="238"/>
      <c r="BV217" s="239"/>
      <c r="BW217" s="239"/>
      <c r="BX217" s="240"/>
      <c r="BY217" s="241"/>
      <c r="BZ217" s="241"/>
      <c r="CA217" s="241"/>
      <c r="CB217" s="242"/>
      <c r="CC217" s="242"/>
      <c r="CD217" s="242"/>
      <c r="CE217" s="242"/>
      <c r="CF217" s="242"/>
      <c r="CG217" s="242"/>
      <c r="CH217" s="242"/>
    </row>
    <row r="218" spans="1:86" s="235" customFormat="1" ht="13.5">
      <c r="A218" s="293" t="s">
        <v>250</v>
      </c>
      <c r="B218" s="294"/>
      <c r="C218" s="294"/>
      <c r="D218" s="294"/>
      <c r="E218" s="294"/>
      <c r="F218" s="294"/>
      <c r="G218" s="294"/>
      <c r="H218" s="294"/>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253"/>
      <c r="AN218" s="253"/>
      <c r="AO218" s="253"/>
      <c r="AP218" s="253"/>
      <c r="AQ218" s="253"/>
      <c r="AR218" s="245"/>
      <c r="AS218" s="253"/>
      <c r="AT218" s="253"/>
      <c r="AU218" s="253"/>
      <c r="AV218" s="253"/>
      <c r="AW218" s="277"/>
      <c r="AX218" s="573"/>
      <c r="AY218" s="574"/>
      <c r="AZ218" s="574"/>
      <c r="BA218" s="574"/>
      <c r="BB218" s="575"/>
      <c r="BC218" s="549"/>
      <c r="BD218" s="550"/>
      <c r="BE218" s="550"/>
      <c r="BF218" s="550"/>
      <c r="BG218" s="551"/>
      <c r="BH218" s="461"/>
      <c r="BI218" s="462"/>
      <c r="BJ218" s="462"/>
      <c r="BK218" s="462"/>
      <c r="BL218" s="462"/>
      <c r="BM218" s="462"/>
      <c r="BN218" s="462"/>
      <c r="BO218" s="462"/>
      <c r="BP218" s="462"/>
      <c r="BQ218" s="463"/>
      <c r="BS218" s="238"/>
      <c r="BU218" s="238"/>
      <c r="BV218" s="239"/>
      <c r="BW218" s="239"/>
      <c r="BX218" s="240"/>
      <c r="BY218" s="241"/>
      <c r="BZ218" s="241"/>
      <c r="CA218" s="241"/>
      <c r="CB218" s="242"/>
      <c r="CC218" s="242"/>
      <c r="CD218" s="242"/>
      <c r="CE218" s="242"/>
      <c r="CF218" s="242"/>
      <c r="CG218" s="242"/>
      <c r="CH218" s="242"/>
    </row>
    <row r="219" spans="1:86" s="235" customFormat="1" ht="13.5">
      <c r="A219" s="295" t="s">
        <v>251</v>
      </c>
      <c r="B219" s="296"/>
      <c r="C219" s="296"/>
      <c r="D219" s="296"/>
      <c r="E219" s="296"/>
      <c r="F219" s="296"/>
      <c r="G219" s="296"/>
      <c r="H219" s="296"/>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c r="AJ219" s="282"/>
      <c r="AK219" s="282"/>
      <c r="AL219" s="282"/>
      <c r="AM219" s="282"/>
      <c r="AN219" s="282"/>
      <c r="AO219" s="282"/>
      <c r="AP219" s="282"/>
      <c r="AQ219" s="282"/>
      <c r="AR219" s="282"/>
      <c r="AS219" s="282"/>
      <c r="AT219" s="282"/>
      <c r="AU219" s="282"/>
      <c r="AV219" s="282"/>
      <c r="AW219" s="297"/>
      <c r="AX219" s="467"/>
      <c r="AY219" s="468"/>
      <c r="AZ219" s="468"/>
      <c r="BA219" s="468"/>
      <c r="BB219" s="469"/>
      <c r="BC219" s="549"/>
      <c r="BD219" s="550"/>
      <c r="BE219" s="550"/>
      <c r="BF219" s="550"/>
      <c r="BG219" s="551"/>
      <c r="BH219" s="464"/>
      <c r="BI219" s="465"/>
      <c r="BJ219" s="465"/>
      <c r="BK219" s="465"/>
      <c r="BL219" s="465"/>
      <c r="BM219" s="465"/>
      <c r="BN219" s="465"/>
      <c r="BO219" s="465"/>
      <c r="BP219" s="465"/>
      <c r="BQ219" s="466"/>
      <c r="BS219" s="238"/>
      <c r="BU219" s="238"/>
      <c r="BV219" s="239"/>
      <c r="BW219" s="239"/>
      <c r="BX219" s="240"/>
      <c r="BY219" s="241"/>
      <c r="BZ219" s="241"/>
      <c r="CA219" s="241"/>
      <c r="CB219" s="242"/>
      <c r="CC219" s="242"/>
      <c r="CD219" s="242"/>
      <c r="CE219" s="242"/>
      <c r="CF219" s="242"/>
      <c r="CG219" s="242"/>
      <c r="CH219" s="242"/>
    </row>
    <row r="220" spans="1:86" s="235" customFormat="1" ht="13.5" customHeight="1">
      <c r="A220" s="293" t="s">
        <v>252</v>
      </c>
      <c r="B220" s="298"/>
      <c r="C220" s="298"/>
      <c r="D220" s="298"/>
      <c r="E220" s="298"/>
      <c r="F220" s="298"/>
      <c r="G220" s="298"/>
      <c r="H220" s="298"/>
      <c r="I220" s="271"/>
      <c r="J220" s="271"/>
      <c r="K220" s="271"/>
      <c r="L220" s="271"/>
      <c r="M220" s="271"/>
      <c r="N220" s="271"/>
      <c r="O220" s="271"/>
      <c r="P220" s="271"/>
      <c r="Q220" s="271"/>
      <c r="R220" s="271"/>
      <c r="S220" s="271"/>
      <c r="T220" s="271"/>
      <c r="U220" s="271"/>
      <c r="V220" s="271"/>
      <c r="W220" s="271"/>
      <c r="X220" s="271"/>
      <c r="Y220" s="271"/>
      <c r="Z220" s="271"/>
      <c r="AA220" s="271"/>
      <c r="AB220" s="271"/>
      <c r="AC220" s="271"/>
      <c r="AD220" s="271"/>
      <c r="AE220" s="271"/>
      <c r="AF220" s="271"/>
      <c r="AG220" s="271"/>
      <c r="AH220" s="271"/>
      <c r="AI220" s="271"/>
      <c r="AJ220" s="271"/>
      <c r="AK220" s="271"/>
      <c r="AL220" s="271"/>
      <c r="AM220" s="271"/>
      <c r="AN220" s="271"/>
      <c r="AO220" s="271"/>
      <c r="AP220" s="271"/>
      <c r="AQ220" s="271"/>
      <c r="AR220" s="285"/>
      <c r="AS220" s="271"/>
      <c r="AT220" s="271"/>
      <c r="AU220" s="271"/>
      <c r="AV220" s="271"/>
      <c r="AW220" s="299"/>
      <c r="AX220" s="561"/>
      <c r="AY220" s="562"/>
      <c r="AZ220" s="562"/>
      <c r="BA220" s="562"/>
      <c r="BB220" s="563"/>
      <c r="BC220" s="564" t="s">
        <v>175</v>
      </c>
      <c r="BD220" s="565"/>
      <c r="BE220" s="565"/>
      <c r="BF220" s="565"/>
      <c r="BG220" s="566"/>
      <c r="BH220" s="461" t="s">
        <v>253</v>
      </c>
      <c r="BI220" s="462"/>
      <c r="BJ220" s="462"/>
      <c r="BK220" s="462"/>
      <c r="BL220" s="462"/>
      <c r="BM220" s="462"/>
      <c r="BN220" s="462"/>
      <c r="BO220" s="462"/>
      <c r="BP220" s="462"/>
      <c r="BQ220" s="463"/>
      <c r="BS220" s="238"/>
      <c r="BU220" s="238"/>
      <c r="BV220" s="239"/>
      <c r="BW220" s="239"/>
      <c r="BX220" s="240"/>
      <c r="BY220" s="241"/>
      <c r="BZ220" s="241"/>
      <c r="CA220" s="241"/>
      <c r="CB220" s="242"/>
      <c r="CC220" s="242"/>
      <c r="CD220" s="242"/>
      <c r="CE220" s="242"/>
      <c r="CF220" s="242"/>
      <c r="CG220" s="242"/>
      <c r="CH220" s="242"/>
    </row>
    <row r="221" spans="1:86" s="235" customFormat="1" ht="14.25" thickBot="1">
      <c r="A221" s="289" t="s">
        <v>254</v>
      </c>
      <c r="B221" s="290"/>
      <c r="C221" s="290"/>
      <c r="D221" s="290"/>
      <c r="E221" s="290"/>
      <c r="F221" s="290"/>
      <c r="G221" s="290"/>
      <c r="H221" s="290"/>
      <c r="I221" s="291"/>
      <c r="J221" s="291"/>
      <c r="K221" s="291"/>
      <c r="L221" s="291"/>
      <c r="M221" s="291"/>
      <c r="N221" s="291"/>
      <c r="O221" s="291"/>
      <c r="P221" s="291"/>
      <c r="Q221" s="291"/>
      <c r="R221" s="291"/>
      <c r="S221" s="291"/>
      <c r="T221" s="291"/>
      <c r="U221" s="291"/>
      <c r="V221" s="291"/>
      <c r="W221" s="291"/>
      <c r="X221" s="291"/>
      <c r="Y221" s="291"/>
      <c r="Z221" s="291"/>
      <c r="AA221" s="291"/>
      <c r="AB221" s="291"/>
      <c r="AC221" s="291"/>
      <c r="AD221" s="291"/>
      <c r="AE221" s="291"/>
      <c r="AF221" s="291"/>
      <c r="AG221" s="291"/>
      <c r="AH221" s="291"/>
      <c r="AI221" s="291"/>
      <c r="AJ221" s="291"/>
      <c r="AK221" s="291"/>
      <c r="AL221" s="291"/>
      <c r="AM221" s="291"/>
      <c r="AN221" s="291"/>
      <c r="AO221" s="291"/>
      <c r="AP221" s="291"/>
      <c r="AQ221" s="291"/>
      <c r="AR221" s="282"/>
      <c r="AS221" s="282"/>
      <c r="AT221" s="282"/>
      <c r="AU221" s="282"/>
      <c r="AV221" s="282"/>
      <c r="AW221" s="297"/>
      <c r="AX221" s="570"/>
      <c r="AY221" s="571"/>
      <c r="AZ221" s="571"/>
      <c r="BA221" s="571"/>
      <c r="BB221" s="572"/>
      <c r="BC221" s="552"/>
      <c r="BD221" s="553"/>
      <c r="BE221" s="553"/>
      <c r="BF221" s="553"/>
      <c r="BG221" s="554"/>
      <c r="BH221" s="567"/>
      <c r="BI221" s="568"/>
      <c r="BJ221" s="568"/>
      <c r="BK221" s="568"/>
      <c r="BL221" s="568"/>
      <c r="BM221" s="568"/>
      <c r="BN221" s="568"/>
      <c r="BO221" s="568"/>
      <c r="BP221" s="568"/>
      <c r="BQ221" s="569"/>
      <c r="BS221" s="238"/>
      <c r="BU221" s="238"/>
      <c r="BV221" s="239"/>
      <c r="BW221" s="239"/>
      <c r="BX221" s="240"/>
      <c r="BY221" s="241"/>
      <c r="BZ221" s="241"/>
      <c r="CA221" s="241"/>
      <c r="CB221" s="242"/>
      <c r="CC221" s="242"/>
      <c r="CD221" s="242"/>
      <c r="CE221" s="242"/>
      <c r="CF221" s="242"/>
      <c r="CG221" s="242"/>
      <c r="CH221" s="242"/>
    </row>
    <row r="222" spans="1:86" s="235" customFormat="1" ht="13.5">
      <c r="A222" s="795" t="s">
        <v>231</v>
      </c>
      <c r="B222" s="796"/>
      <c r="C222" s="796"/>
      <c r="D222" s="796"/>
      <c r="E222" s="796"/>
      <c r="F222" s="796"/>
      <c r="G222" s="796"/>
      <c r="H222" s="797"/>
      <c r="I222" s="300" t="s">
        <v>255</v>
      </c>
      <c r="J222" s="300"/>
      <c r="K222" s="300"/>
      <c r="L222" s="300"/>
      <c r="M222" s="300"/>
      <c r="N222" s="300"/>
      <c r="O222" s="300"/>
      <c r="P222" s="300"/>
      <c r="Q222" s="300"/>
      <c r="R222" s="300"/>
      <c r="S222" s="300"/>
      <c r="T222" s="300"/>
      <c r="U222" s="300"/>
      <c r="V222" s="276"/>
      <c r="W222" s="276"/>
      <c r="X222" s="276"/>
      <c r="Y222" s="276"/>
      <c r="Z222" s="276"/>
      <c r="AA222" s="276"/>
      <c r="AB222" s="276"/>
      <c r="AC222" s="276"/>
      <c r="AD222" s="276"/>
      <c r="AE222" s="276"/>
      <c r="AF222" s="276"/>
      <c r="AG222" s="276"/>
      <c r="AH222" s="276"/>
      <c r="AI222" s="276"/>
      <c r="AJ222" s="276"/>
      <c r="AK222" s="276"/>
      <c r="AL222" s="276"/>
      <c r="AM222" s="276"/>
      <c r="AN222" s="276"/>
      <c r="AO222" s="276"/>
      <c r="AP222" s="276"/>
      <c r="AQ222" s="276"/>
      <c r="AR222" s="301"/>
      <c r="AS222" s="276"/>
      <c r="AT222" s="276"/>
      <c r="AU222" s="276"/>
      <c r="AV222" s="276"/>
      <c r="AW222" s="302"/>
      <c r="AX222" s="576"/>
      <c r="AY222" s="577"/>
      <c r="AZ222" s="577"/>
      <c r="BA222" s="577"/>
      <c r="BB222" s="578"/>
      <c r="BC222" s="546" t="s">
        <v>176</v>
      </c>
      <c r="BD222" s="547"/>
      <c r="BE222" s="547"/>
      <c r="BF222" s="547"/>
      <c r="BG222" s="548"/>
      <c r="BH222" s="555" t="s">
        <v>256</v>
      </c>
      <c r="BI222" s="556"/>
      <c r="BJ222" s="556"/>
      <c r="BK222" s="556"/>
      <c r="BL222" s="556"/>
      <c r="BM222" s="556"/>
      <c r="BN222" s="556"/>
      <c r="BO222" s="556"/>
      <c r="BP222" s="556"/>
      <c r="BQ222" s="557"/>
      <c r="BS222" s="238"/>
      <c r="BU222" s="238"/>
      <c r="BV222" s="239"/>
      <c r="BW222" s="239"/>
      <c r="BX222" s="240"/>
      <c r="BY222" s="241"/>
      <c r="BZ222" s="241"/>
      <c r="CA222" s="241"/>
      <c r="CB222" s="242"/>
      <c r="CC222" s="242"/>
      <c r="CD222" s="242"/>
      <c r="CE222" s="242"/>
      <c r="CF222" s="242"/>
      <c r="CG222" s="242"/>
      <c r="CH222" s="242"/>
    </row>
    <row r="223" spans="1:86" s="235" customFormat="1" ht="13.5">
      <c r="A223" s="649"/>
      <c r="B223" s="650"/>
      <c r="C223" s="650"/>
      <c r="D223" s="650"/>
      <c r="E223" s="650"/>
      <c r="F223" s="650"/>
      <c r="G223" s="650"/>
      <c r="H223" s="651"/>
      <c r="I223" s="288" t="s">
        <v>257</v>
      </c>
      <c r="J223" s="288"/>
      <c r="K223" s="288"/>
      <c r="L223" s="288"/>
      <c r="M223" s="288"/>
      <c r="N223" s="288"/>
      <c r="O223" s="288"/>
      <c r="P223" s="288"/>
      <c r="Q223" s="288"/>
      <c r="R223" s="288"/>
      <c r="S223" s="288"/>
      <c r="T223" s="288"/>
      <c r="U223" s="288"/>
      <c r="V223" s="279"/>
      <c r="W223" s="279"/>
      <c r="X223" s="279"/>
      <c r="Y223" s="279"/>
      <c r="Z223" s="279"/>
      <c r="AA223" s="279"/>
      <c r="AB223" s="279"/>
      <c r="AC223" s="279"/>
      <c r="AD223" s="279"/>
      <c r="AE223" s="279"/>
      <c r="AF223" s="279"/>
      <c r="AG223" s="279"/>
      <c r="AH223" s="279"/>
      <c r="AI223" s="279"/>
      <c r="AJ223" s="279"/>
      <c r="AK223" s="279"/>
      <c r="AL223" s="279"/>
      <c r="AM223" s="279"/>
      <c r="AN223" s="279"/>
      <c r="AO223" s="279"/>
      <c r="AP223" s="279"/>
      <c r="AQ223" s="279"/>
      <c r="AR223" s="279"/>
      <c r="AS223" s="279"/>
      <c r="AT223" s="279"/>
      <c r="AU223" s="279"/>
      <c r="AV223" s="279"/>
      <c r="AW223" s="280"/>
      <c r="AX223" s="573"/>
      <c r="AY223" s="574"/>
      <c r="AZ223" s="574"/>
      <c r="BA223" s="574"/>
      <c r="BB223" s="575"/>
      <c r="BC223" s="549"/>
      <c r="BD223" s="550"/>
      <c r="BE223" s="550"/>
      <c r="BF223" s="550"/>
      <c r="BG223" s="551"/>
      <c r="BH223" s="558"/>
      <c r="BI223" s="559"/>
      <c r="BJ223" s="559"/>
      <c r="BK223" s="559"/>
      <c r="BL223" s="559"/>
      <c r="BM223" s="559"/>
      <c r="BN223" s="559"/>
      <c r="BO223" s="559"/>
      <c r="BP223" s="559"/>
      <c r="BQ223" s="560"/>
      <c r="BS223" s="238"/>
      <c r="BU223" s="238"/>
      <c r="BV223" s="239"/>
      <c r="BW223" s="239"/>
      <c r="BX223" s="240"/>
      <c r="BY223" s="241"/>
      <c r="BZ223" s="241"/>
      <c r="CA223" s="241"/>
      <c r="CB223" s="242"/>
      <c r="CC223" s="242"/>
      <c r="CD223" s="242"/>
      <c r="CE223" s="242"/>
      <c r="CF223" s="242"/>
      <c r="CG223" s="242"/>
      <c r="CH223" s="242"/>
    </row>
    <row r="224" spans="1:86" s="235" customFormat="1" ht="13.5">
      <c r="A224" s="652"/>
      <c r="B224" s="653"/>
      <c r="C224" s="653"/>
      <c r="D224" s="653"/>
      <c r="E224" s="653"/>
      <c r="F224" s="653"/>
      <c r="G224" s="653"/>
      <c r="H224" s="654"/>
      <c r="I224" s="303" t="s">
        <v>258</v>
      </c>
      <c r="J224" s="303"/>
      <c r="K224" s="303"/>
      <c r="L224" s="303"/>
      <c r="M224" s="303"/>
      <c r="N224" s="303"/>
      <c r="O224" s="303"/>
      <c r="P224" s="303"/>
      <c r="Q224" s="303"/>
      <c r="R224" s="303"/>
      <c r="S224" s="303"/>
      <c r="T224" s="303"/>
      <c r="U224" s="303"/>
      <c r="V224" s="304"/>
      <c r="W224" s="304"/>
      <c r="X224" s="304"/>
      <c r="Y224" s="304"/>
      <c r="Z224" s="304"/>
      <c r="AA224" s="304"/>
      <c r="AB224" s="304"/>
      <c r="AC224" s="304"/>
      <c r="AD224" s="304"/>
      <c r="AE224" s="304"/>
      <c r="AF224" s="304"/>
      <c r="AG224" s="304"/>
      <c r="AH224" s="304"/>
      <c r="AI224" s="304"/>
      <c r="AJ224" s="304"/>
      <c r="AK224" s="304"/>
      <c r="AL224" s="304"/>
      <c r="AM224" s="304"/>
      <c r="AN224" s="304"/>
      <c r="AO224" s="304"/>
      <c r="AP224" s="304"/>
      <c r="AQ224" s="304"/>
      <c r="AR224" s="305"/>
      <c r="AS224" s="304"/>
      <c r="AT224" s="304"/>
      <c r="AU224" s="304"/>
      <c r="AV224" s="304"/>
      <c r="AW224" s="306"/>
      <c r="AX224" s="467"/>
      <c r="AY224" s="468"/>
      <c r="AZ224" s="468"/>
      <c r="BA224" s="468"/>
      <c r="BB224" s="469"/>
      <c r="BC224" s="643"/>
      <c r="BD224" s="644"/>
      <c r="BE224" s="644"/>
      <c r="BF224" s="644"/>
      <c r="BG224" s="645"/>
      <c r="BH224" s="558"/>
      <c r="BI224" s="559"/>
      <c r="BJ224" s="559"/>
      <c r="BK224" s="559"/>
      <c r="BL224" s="559"/>
      <c r="BM224" s="559"/>
      <c r="BN224" s="559"/>
      <c r="BO224" s="559"/>
      <c r="BP224" s="559"/>
      <c r="BQ224" s="560"/>
      <c r="BS224" s="238"/>
      <c r="BU224" s="238"/>
      <c r="BV224" s="239"/>
      <c r="BW224" s="239"/>
      <c r="BX224" s="240"/>
      <c r="BY224" s="241"/>
      <c r="BZ224" s="241"/>
      <c r="CA224" s="241"/>
      <c r="CB224" s="242"/>
      <c r="CC224" s="242"/>
      <c r="CD224" s="242"/>
      <c r="CE224" s="242"/>
      <c r="CF224" s="242"/>
      <c r="CG224" s="242"/>
      <c r="CH224" s="242"/>
    </row>
    <row r="225" spans="1:86" s="235" customFormat="1" ht="14.25" thickBot="1">
      <c r="A225" s="307" t="s">
        <v>259</v>
      </c>
      <c r="B225" s="308"/>
      <c r="C225" s="308"/>
      <c r="D225" s="308"/>
      <c r="E225" s="308"/>
      <c r="F225" s="308"/>
      <c r="G225" s="308"/>
      <c r="H225" s="308"/>
      <c r="I225" s="309"/>
      <c r="J225" s="309"/>
      <c r="K225" s="309"/>
      <c r="L225" s="309"/>
      <c r="M225" s="309"/>
      <c r="N225" s="309"/>
      <c r="O225" s="309"/>
      <c r="P225" s="309"/>
      <c r="Q225" s="309"/>
      <c r="R225" s="309"/>
      <c r="S225" s="309"/>
      <c r="T225" s="309"/>
      <c r="U225" s="309"/>
      <c r="V225" s="309"/>
      <c r="W225" s="309"/>
      <c r="X225" s="309"/>
      <c r="Y225" s="309"/>
      <c r="Z225" s="309"/>
      <c r="AA225" s="309"/>
      <c r="AB225" s="309"/>
      <c r="AC225" s="309"/>
      <c r="AD225" s="309"/>
      <c r="AE225" s="309"/>
      <c r="AF225" s="309"/>
      <c r="AG225" s="309"/>
      <c r="AH225" s="309"/>
      <c r="AI225" s="309"/>
      <c r="AJ225" s="309"/>
      <c r="AK225" s="309"/>
      <c r="AL225" s="309"/>
      <c r="AM225" s="309"/>
      <c r="AN225" s="309"/>
      <c r="AO225" s="309"/>
      <c r="AP225" s="309"/>
      <c r="AQ225" s="309"/>
      <c r="AR225" s="309"/>
      <c r="AS225" s="309"/>
      <c r="AT225" s="309"/>
      <c r="AU225" s="309"/>
      <c r="AV225" s="309"/>
      <c r="AW225" s="310"/>
      <c r="AX225" s="637"/>
      <c r="AY225" s="638"/>
      <c r="AZ225" s="638"/>
      <c r="BA225" s="638"/>
      <c r="BB225" s="639"/>
      <c r="BC225" s="543" t="s">
        <v>214</v>
      </c>
      <c r="BD225" s="544"/>
      <c r="BE225" s="544"/>
      <c r="BF225" s="544"/>
      <c r="BG225" s="545"/>
      <c r="BH225" s="543" t="s">
        <v>260</v>
      </c>
      <c r="BI225" s="544"/>
      <c r="BJ225" s="544"/>
      <c r="BK225" s="544"/>
      <c r="BL225" s="544"/>
      <c r="BM225" s="544"/>
      <c r="BN225" s="544"/>
      <c r="BO225" s="544"/>
      <c r="BP225" s="544"/>
      <c r="BQ225" s="545"/>
      <c r="BS225" s="238"/>
      <c r="BU225" s="238"/>
      <c r="BV225" s="239"/>
      <c r="BW225" s="239"/>
      <c r="BX225" s="240"/>
      <c r="BY225" s="241"/>
      <c r="BZ225" s="241"/>
      <c r="CA225" s="241"/>
      <c r="CB225" s="242"/>
      <c r="CC225" s="242"/>
      <c r="CD225" s="242"/>
      <c r="CE225" s="242"/>
      <c r="CF225" s="242"/>
      <c r="CG225" s="242"/>
      <c r="CH225" s="242"/>
    </row>
    <row r="226" spans="1:86" s="235" customFormat="1" ht="13.5">
      <c r="A226" s="293" t="s">
        <v>261</v>
      </c>
      <c r="B226" s="294"/>
      <c r="C226" s="294"/>
      <c r="D226" s="294"/>
      <c r="E226" s="294"/>
      <c r="F226" s="294"/>
      <c r="G226" s="294"/>
      <c r="H226" s="294"/>
      <c r="I226" s="253"/>
      <c r="J226" s="253"/>
      <c r="K226" s="253"/>
      <c r="L226" s="253"/>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3"/>
      <c r="AJ226" s="253"/>
      <c r="AK226" s="253"/>
      <c r="AL226" s="253"/>
      <c r="AM226" s="253"/>
      <c r="AN226" s="253"/>
      <c r="AO226" s="253"/>
      <c r="AP226" s="253"/>
      <c r="AQ226" s="253"/>
      <c r="AR226" s="311"/>
      <c r="AS226" s="253"/>
      <c r="AT226" s="253"/>
      <c r="AU226" s="253"/>
      <c r="AV226" s="253"/>
      <c r="AW226" s="277"/>
      <c r="AX226" s="576"/>
      <c r="AY226" s="577"/>
      <c r="AZ226" s="577"/>
      <c r="BA226" s="577"/>
      <c r="BB226" s="578"/>
      <c r="BC226" s="546" t="s">
        <v>216</v>
      </c>
      <c r="BD226" s="547"/>
      <c r="BE226" s="547"/>
      <c r="BF226" s="547"/>
      <c r="BG226" s="548"/>
      <c r="BH226" s="555" t="s">
        <v>262</v>
      </c>
      <c r="BI226" s="556"/>
      <c r="BJ226" s="556"/>
      <c r="BK226" s="556"/>
      <c r="BL226" s="556"/>
      <c r="BM226" s="556"/>
      <c r="BN226" s="556"/>
      <c r="BO226" s="556"/>
      <c r="BP226" s="556"/>
      <c r="BQ226" s="557"/>
      <c r="BS226" s="238"/>
      <c r="BU226" s="238"/>
      <c r="BV226" s="239"/>
      <c r="BW226" s="239"/>
      <c r="BX226" s="240"/>
      <c r="BY226" s="241"/>
      <c r="BZ226" s="241"/>
      <c r="CA226" s="241"/>
      <c r="CB226" s="242"/>
      <c r="CC226" s="242"/>
      <c r="CD226" s="242"/>
      <c r="CE226" s="242"/>
      <c r="CF226" s="242"/>
      <c r="CG226" s="242"/>
      <c r="CH226" s="242"/>
    </row>
    <row r="227" spans="1:86" s="235" customFormat="1" ht="13.5">
      <c r="A227" s="287" t="s">
        <v>263</v>
      </c>
      <c r="B227" s="288"/>
      <c r="C227" s="288"/>
      <c r="D227" s="288"/>
      <c r="E227" s="288"/>
      <c r="F227" s="288"/>
      <c r="G227" s="288"/>
      <c r="H227" s="288"/>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80"/>
      <c r="AX227" s="573"/>
      <c r="AY227" s="574"/>
      <c r="AZ227" s="574"/>
      <c r="BA227" s="574"/>
      <c r="BB227" s="575"/>
      <c r="BC227" s="549"/>
      <c r="BD227" s="550"/>
      <c r="BE227" s="550"/>
      <c r="BF227" s="550"/>
      <c r="BG227" s="551"/>
      <c r="BH227" s="558"/>
      <c r="BI227" s="559"/>
      <c r="BJ227" s="559"/>
      <c r="BK227" s="559"/>
      <c r="BL227" s="559"/>
      <c r="BM227" s="559"/>
      <c r="BN227" s="559"/>
      <c r="BO227" s="559"/>
      <c r="BP227" s="559"/>
      <c r="BQ227" s="560"/>
      <c r="BS227" s="238"/>
      <c r="BU227" s="238"/>
      <c r="BV227" s="239"/>
      <c r="BW227" s="239"/>
      <c r="BX227" s="240"/>
      <c r="BY227" s="241"/>
      <c r="BZ227" s="241"/>
      <c r="CA227" s="241"/>
      <c r="CB227" s="242"/>
      <c r="CC227" s="242"/>
      <c r="CD227" s="242"/>
      <c r="CE227" s="242"/>
      <c r="CF227" s="242"/>
      <c r="CG227" s="242"/>
      <c r="CH227" s="242"/>
    </row>
    <row r="228" spans="1:86" s="235" customFormat="1" ht="13.5">
      <c r="A228" s="287" t="s">
        <v>264</v>
      </c>
      <c r="B228" s="288"/>
      <c r="C228" s="288"/>
      <c r="D228" s="288"/>
      <c r="E228" s="288"/>
      <c r="F228" s="288"/>
      <c r="G228" s="288"/>
      <c r="H228" s="288"/>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279"/>
      <c r="AH228" s="279"/>
      <c r="AI228" s="279"/>
      <c r="AJ228" s="279"/>
      <c r="AK228" s="279"/>
      <c r="AL228" s="279"/>
      <c r="AM228" s="279"/>
      <c r="AN228" s="279"/>
      <c r="AO228" s="279"/>
      <c r="AP228" s="279"/>
      <c r="AQ228" s="279"/>
      <c r="AR228" s="279"/>
      <c r="AS228" s="279"/>
      <c r="AT228" s="279"/>
      <c r="AU228" s="279"/>
      <c r="AV228" s="279"/>
      <c r="AW228" s="280"/>
      <c r="AX228" s="573"/>
      <c r="AY228" s="574"/>
      <c r="AZ228" s="574"/>
      <c r="BA228" s="574"/>
      <c r="BB228" s="575"/>
      <c r="BC228" s="549"/>
      <c r="BD228" s="550"/>
      <c r="BE228" s="550"/>
      <c r="BF228" s="550"/>
      <c r="BG228" s="551"/>
      <c r="BH228" s="558"/>
      <c r="BI228" s="559"/>
      <c r="BJ228" s="559"/>
      <c r="BK228" s="559"/>
      <c r="BL228" s="559"/>
      <c r="BM228" s="559"/>
      <c r="BN228" s="559"/>
      <c r="BO228" s="559"/>
      <c r="BP228" s="559"/>
      <c r="BQ228" s="560"/>
      <c r="BS228" s="238"/>
      <c r="BU228" s="238"/>
      <c r="BV228" s="239"/>
      <c r="BW228" s="239"/>
      <c r="BX228" s="240"/>
      <c r="BY228" s="241"/>
      <c r="BZ228" s="241"/>
      <c r="CA228" s="241"/>
      <c r="CB228" s="242"/>
      <c r="CC228" s="242"/>
      <c r="CD228" s="242"/>
      <c r="CE228" s="242"/>
      <c r="CF228" s="242"/>
      <c r="CG228" s="242"/>
      <c r="CH228" s="242"/>
    </row>
    <row r="229" spans="1:86" s="235" customFormat="1" ht="14.25" thickBot="1">
      <c r="A229" s="307" t="s">
        <v>265</v>
      </c>
      <c r="B229" s="308"/>
      <c r="C229" s="308"/>
      <c r="D229" s="308"/>
      <c r="E229" s="308"/>
      <c r="F229" s="308"/>
      <c r="G229" s="308"/>
      <c r="H229" s="308"/>
      <c r="I229" s="309"/>
      <c r="J229" s="309"/>
      <c r="K229" s="309"/>
      <c r="L229" s="309"/>
      <c r="M229" s="309"/>
      <c r="N229" s="309"/>
      <c r="O229" s="309"/>
      <c r="P229" s="309"/>
      <c r="Q229" s="309"/>
      <c r="R229" s="309"/>
      <c r="S229" s="309"/>
      <c r="T229" s="309"/>
      <c r="U229" s="309"/>
      <c r="V229" s="309"/>
      <c r="W229" s="309"/>
      <c r="X229" s="309"/>
      <c r="Y229" s="309"/>
      <c r="Z229" s="309"/>
      <c r="AA229" s="309"/>
      <c r="AB229" s="309"/>
      <c r="AC229" s="309"/>
      <c r="AD229" s="309"/>
      <c r="AE229" s="309"/>
      <c r="AF229" s="309"/>
      <c r="AG229" s="309"/>
      <c r="AH229" s="309"/>
      <c r="AI229" s="309"/>
      <c r="AJ229" s="309"/>
      <c r="AK229" s="309"/>
      <c r="AL229" s="309"/>
      <c r="AM229" s="309"/>
      <c r="AN229" s="309"/>
      <c r="AO229" s="309"/>
      <c r="AP229" s="309"/>
      <c r="AQ229" s="309"/>
      <c r="AR229" s="291"/>
      <c r="AS229" s="309"/>
      <c r="AT229" s="309"/>
      <c r="AU229" s="309"/>
      <c r="AV229" s="309"/>
      <c r="AW229" s="310"/>
      <c r="AX229" s="570"/>
      <c r="AY229" s="571"/>
      <c r="AZ229" s="571"/>
      <c r="BA229" s="571"/>
      <c r="BB229" s="572"/>
      <c r="BC229" s="552"/>
      <c r="BD229" s="553"/>
      <c r="BE229" s="553"/>
      <c r="BF229" s="553"/>
      <c r="BG229" s="554"/>
      <c r="BH229" s="543"/>
      <c r="BI229" s="544"/>
      <c r="BJ229" s="544"/>
      <c r="BK229" s="544"/>
      <c r="BL229" s="544"/>
      <c r="BM229" s="544"/>
      <c r="BN229" s="544"/>
      <c r="BO229" s="544"/>
      <c r="BP229" s="544"/>
      <c r="BQ229" s="545"/>
      <c r="BS229" s="238"/>
      <c r="BU229" s="238"/>
      <c r="BV229" s="239"/>
      <c r="BW229" s="239"/>
      <c r="BX229" s="240"/>
      <c r="BY229" s="241"/>
      <c r="BZ229" s="241"/>
      <c r="CA229" s="241"/>
      <c r="CB229" s="242"/>
      <c r="CC229" s="242"/>
      <c r="CD229" s="242"/>
      <c r="CE229" s="242"/>
      <c r="CF229" s="242"/>
      <c r="CG229" s="242"/>
      <c r="CH229" s="242"/>
    </row>
    <row r="230" spans="1:86" s="235" customFormat="1" ht="13.5">
      <c r="A230" s="245"/>
      <c r="B230" s="245" t="s">
        <v>278</v>
      </c>
      <c r="C230" s="245"/>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c r="AC230" s="245"/>
      <c r="AD230" s="245"/>
      <c r="AE230" s="245"/>
      <c r="AF230" s="245"/>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c r="BA230" s="245"/>
      <c r="BB230" s="245"/>
      <c r="BC230" s="245"/>
      <c r="BD230" s="245"/>
      <c r="BE230" s="245"/>
      <c r="BF230" s="245"/>
      <c r="BG230" s="245"/>
      <c r="BH230" s="245"/>
      <c r="BI230" s="245"/>
      <c r="BJ230" s="245"/>
      <c r="BK230" s="245"/>
      <c r="BL230" s="245"/>
      <c r="BM230" s="245"/>
      <c r="BN230" s="245"/>
      <c r="BO230" s="245"/>
      <c r="BP230" s="245"/>
      <c r="BQ230" s="245"/>
      <c r="BS230" s="238"/>
      <c r="BU230" s="238"/>
      <c r="BV230" s="239"/>
      <c r="BW230" s="239"/>
      <c r="BX230" s="240"/>
      <c r="BY230" s="241"/>
      <c r="BZ230" s="241"/>
      <c r="CA230" s="241"/>
      <c r="CB230" s="242"/>
      <c r="CC230" s="242"/>
      <c r="CD230" s="242"/>
      <c r="CE230" s="242"/>
      <c r="CF230" s="242"/>
      <c r="CG230" s="242"/>
      <c r="CH230" s="242"/>
    </row>
  </sheetData>
  <sheetProtection algorithmName="SHA-512" hashValue="7HI/Hq1s7mTVCtWZH/DMj7QwN28LHysapraNGiQ9TtFMQfFcBLeCXUs9QEyUYBw1B1TL+acodWL7oMCgN31Z4g==" saltValue="0yXXagjlBSxwvakEvcryFA==" spinCount="100000" sheet="1" selectLockedCells="1"/>
  <mergeCells count="804">
    <mergeCell ref="V19:W19"/>
    <mergeCell ref="V20:W20"/>
    <mergeCell ref="X19:AB19"/>
    <mergeCell ref="X20:AB20"/>
    <mergeCell ref="O12:AR13"/>
    <mergeCell ref="BC20:BD20"/>
    <mergeCell ref="AZ20:BB20"/>
    <mergeCell ref="O19:P19"/>
    <mergeCell ref="O20:P20"/>
    <mergeCell ref="Q19:U19"/>
    <mergeCell ref="AC20:AD20"/>
    <mergeCell ref="AE19:AI19"/>
    <mergeCell ref="AE20:AI20"/>
    <mergeCell ref="AE100:AF100"/>
    <mergeCell ref="AG100:AH100"/>
    <mergeCell ref="BM98:BN98"/>
    <mergeCell ref="D98:AD98"/>
    <mergeCell ref="AL98:BK98"/>
    <mergeCell ref="D21:N21"/>
    <mergeCell ref="O21:AR21"/>
    <mergeCell ref="AU21:AV21"/>
    <mergeCell ref="A23:BQ23"/>
    <mergeCell ref="B27:BQ27"/>
    <mergeCell ref="B28:BQ28"/>
    <mergeCell ref="A11:C21"/>
    <mergeCell ref="D11:N13"/>
    <mergeCell ref="D19:N19"/>
    <mergeCell ref="D20:N20"/>
    <mergeCell ref="AT16:AW16"/>
    <mergeCell ref="AX16:BD16"/>
    <mergeCell ref="O17:AR17"/>
    <mergeCell ref="AT17:AW17"/>
    <mergeCell ref="AU20:AV20"/>
    <mergeCell ref="BE12:BQ12"/>
    <mergeCell ref="AT13:AW13"/>
    <mergeCell ref="AX13:BD13"/>
    <mergeCell ref="Q20:U20"/>
    <mergeCell ref="D99:AC99"/>
    <mergeCell ref="AL99:BK99"/>
    <mergeCell ref="BM99:BN99"/>
    <mergeCell ref="AV52:BB52"/>
    <mergeCell ref="BC52:BQ52"/>
    <mergeCell ref="AV53:BB53"/>
    <mergeCell ref="BC53:BQ53"/>
    <mergeCell ref="C46:D46"/>
    <mergeCell ref="F46:BQ46"/>
    <mergeCell ref="A51:C60"/>
    <mergeCell ref="F47:BQ47"/>
    <mergeCell ref="BP55:BQ55"/>
    <mergeCell ref="O56:AO56"/>
    <mergeCell ref="AQ56:AW56"/>
    <mergeCell ref="AX56:AY56"/>
    <mergeCell ref="AZ56:BJ56"/>
    <mergeCell ref="BK56:BL56"/>
    <mergeCell ref="BM56:BQ56"/>
    <mergeCell ref="O57:AO57"/>
    <mergeCell ref="D54:N55"/>
    <mergeCell ref="O54:AO55"/>
    <mergeCell ref="AQ55:BI55"/>
    <mergeCell ref="BJ55:BK55"/>
    <mergeCell ref="BL55:BM55"/>
    <mergeCell ref="BH8:BI8"/>
    <mergeCell ref="BJ8:BQ8"/>
    <mergeCell ref="A9:G9"/>
    <mergeCell ref="H9:I9"/>
    <mergeCell ref="J9:L9"/>
    <mergeCell ref="M9:N9"/>
    <mergeCell ref="O9:Q9"/>
    <mergeCell ref="T9:U9"/>
    <mergeCell ref="V9:X9"/>
    <mergeCell ref="Y9:Z9"/>
    <mergeCell ref="AD8:AE8"/>
    <mergeCell ref="AF8:AM8"/>
    <mergeCell ref="AZ8:BG8"/>
    <mergeCell ref="BE9:BG9"/>
    <mergeCell ref="BH9:BI9"/>
    <mergeCell ref="BJ9:BL9"/>
    <mergeCell ref="BM9:BN9"/>
    <mergeCell ref="BO9:BQ9"/>
    <mergeCell ref="AZ9:BB9"/>
    <mergeCell ref="BC9:BD9"/>
    <mergeCell ref="S2:AY3"/>
    <mergeCell ref="A8:G8"/>
    <mergeCell ref="H8:I8"/>
    <mergeCell ref="J8:Q8"/>
    <mergeCell ref="R8:S9"/>
    <mergeCell ref="T8:U8"/>
    <mergeCell ref="V8:AC8"/>
    <mergeCell ref="AI9:AJ9"/>
    <mergeCell ref="AK9:AM9"/>
    <mergeCell ref="AN9:AO9"/>
    <mergeCell ref="AN8:AO8"/>
    <mergeCell ref="AP8:AW8"/>
    <mergeCell ref="AX8:AY8"/>
    <mergeCell ref="AP9:AR9"/>
    <mergeCell ref="AA9:AC9"/>
    <mergeCell ref="AD9:AE9"/>
    <mergeCell ref="AF9:AH9"/>
    <mergeCell ref="AS9:AT9"/>
    <mergeCell ref="AU9:AW9"/>
    <mergeCell ref="AX9:AY9"/>
    <mergeCell ref="AT11:BQ11"/>
    <mergeCell ref="O18:AR18"/>
    <mergeCell ref="D14:N14"/>
    <mergeCell ref="O14:AR14"/>
    <mergeCell ref="D15:N16"/>
    <mergeCell ref="O15:AR16"/>
    <mergeCell ref="D17:N17"/>
    <mergeCell ref="Q11:T11"/>
    <mergeCell ref="U11:V11"/>
    <mergeCell ref="W11:AA11"/>
    <mergeCell ref="O11:P11"/>
    <mergeCell ref="AT12:AW12"/>
    <mergeCell ref="AX12:BD12"/>
    <mergeCell ref="D18:N18"/>
    <mergeCell ref="BE16:BQ16"/>
    <mergeCell ref="AX17:BD17"/>
    <mergeCell ref="BE17:BQ17"/>
    <mergeCell ref="AT14:AW14"/>
    <mergeCell ref="AX14:BD14"/>
    <mergeCell ref="BE14:BQ14"/>
    <mergeCell ref="AT15:AW15"/>
    <mergeCell ref="AX15:BD15"/>
    <mergeCell ref="BE15:BQ15"/>
    <mergeCell ref="BE13:BQ13"/>
    <mergeCell ref="C33:D33"/>
    <mergeCell ref="F33:BQ33"/>
    <mergeCell ref="C34:D34"/>
    <mergeCell ref="F34:BQ34"/>
    <mergeCell ref="B37:BQ37"/>
    <mergeCell ref="C38:D38"/>
    <mergeCell ref="F38:BQ38"/>
    <mergeCell ref="C43:D43"/>
    <mergeCell ref="B42:BQ42"/>
    <mergeCell ref="B29:BQ29"/>
    <mergeCell ref="C30:D30"/>
    <mergeCell ref="F30:BQ30"/>
    <mergeCell ref="C31:D31"/>
    <mergeCell ref="F31:BQ31"/>
    <mergeCell ref="C32:D32"/>
    <mergeCell ref="F32:BQ32"/>
    <mergeCell ref="AC19:AD19"/>
    <mergeCell ref="O51:P51"/>
    <mergeCell ref="AQ51:AU53"/>
    <mergeCell ref="AV51:BB51"/>
    <mergeCell ref="BC51:BQ51"/>
    <mergeCell ref="B48:BQ48"/>
    <mergeCell ref="D51:N53"/>
    <mergeCell ref="O52:AO53"/>
    <mergeCell ref="Q51:T51"/>
    <mergeCell ref="U51:V51"/>
    <mergeCell ref="W51:AA51"/>
    <mergeCell ref="C39:D39"/>
    <mergeCell ref="F39:BQ39"/>
    <mergeCell ref="F43:BQ43"/>
    <mergeCell ref="F44:BQ44"/>
    <mergeCell ref="C45:D45"/>
    <mergeCell ref="F45:BQ45"/>
    <mergeCell ref="BN55:BO55"/>
    <mergeCell ref="D56:N56"/>
    <mergeCell ref="D57:N57"/>
    <mergeCell ref="A64:M64"/>
    <mergeCell ref="N64:W64"/>
    <mergeCell ref="X64:AB64"/>
    <mergeCell ref="AE64:AQ64"/>
    <mergeCell ref="AR64:BD64"/>
    <mergeCell ref="D58:N58"/>
    <mergeCell ref="D59:N59"/>
    <mergeCell ref="D60:N60"/>
    <mergeCell ref="O60:AO60"/>
    <mergeCell ref="BE64:BQ64"/>
    <mergeCell ref="AE59:AI59"/>
    <mergeCell ref="AC59:AD59"/>
    <mergeCell ref="V58:W58"/>
    <mergeCell ref="X58:AB58"/>
    <mergeCell ref="AC58:AD58"/>
    <mergeCell ref="AE58:AI58"/>
    <mergeCell ref="O59:P59"/>
    <mergeCell ref="Q59:U59"/>
    <mergeCell ref="V59:W59"/>
    <mergeCell ref="X59:AB59"/>
    <mergeCell ref="Q58:U58"/>
    <mergeCell ref="O58:P58"/>
    <mergeCell ref="A73:S74"/>
    <mergeCell ref="U73:AP73"/>
    <mergeCell ref="AR73:AZ74"/>
    <mergeCell ref="BA73:BF74"/>
    <mergeCell ref="BG73:BI74"/>
    <mergeCell ref="W74:AN74"/>
    <mergeCell ref="A77:S77"/>
    <mergeCell ref="T77:AA77"/>
    <mergeCell ref="AB77:AD77"/>
    <mergeCell ref="BM65:BQ65"/>
    <mergeCell ref="A65:M65"/>
    <mergeCell ref="N65:R65"/>
    <mergeCell ref="S65:W65"/>
    <mergeCell ref="X65:AB65"/>
    <mergeCell ref="AE65:AQ65"/>
    <mergeCell ref="AR65:BD65"/>
    <mergeCell ref="BE65:BL65"/>
    <mergeCell ref="AC69:AM69"/>
    <mergeCell ref="AN69:BP69"/>
    <mergeCell ref="D95:AC95"/>
    <mergeCell ref="AE95:AF95"/>
    <mergeCell ref="AG95:AH95"/>
    <mergeCell ref="AI95:AJ95"/>
    <mergeCell ref="AL95:BL95"/>
    <mergeCell ref="AJ77:BB77"/>
    <mergeCell ref="BC77:BJ77"/>
    <mergeCell ref="BK77:BM77"/>
    <mergeCell ref="A84:N85"/>
    <mergeCell ref="A88:Z88"/>
    <mergeCell ref="AA88:BP88"/>
    <mergeCell ref="X90:AH90"/>
    <mergeCell ref="AJ90:AT90"/>
    <mergeCell ref="AU90:BP90"/>
    <mergeCell ref="B91:S91"/>
    <mergeCell ref="Y91:AP91"/>
    <mergeCell ref="AV91:BL91"/>
    <mergeCell ref="BM95:BN95"/>
    <mergeCell ref="BO95:BP95"/>
    <mergeCell ref="A89:W89"/>
    <mergeCell ref="X89:AT89"/>
    <mergeCell ref="AU89:BP89"/>
    <mergeCell ref="A90:K90"/>
    <mergeCell ref="M90:W90"/>
    <mergeCell ref="AE96:AF96"/>
    <mergeCell ref="AG96:AH96"/>
    <mergeCell ref="AI96:AJ96"/>
    <mergeCell ref="AL96:BL96"/>
    <mergeCell ref="A111:F111"/>
    <mergeCell ref="AE111:AK111"/>
    <mergeCell ref="AQ111:AW111"/>
    <mergeCell ref="BC111:BD111"/>
    <mergeCell ref="G110:AC110"/>
    <mergeCell ref="A110:F110"/>
    <mergeCell ref="AE110:AK110"/>
    <mergeCell ref="AQ110:AW110"/>
    <mergeCell ref="BC110:BD110"/>
    <mergeCell ref="BE110:BF110"/>
    <mergeCell ref="A101:B101"/>
    <mergeCell ref="AE101:AF101"/>
    <mergeCell ref="AG101:AH101"/>
    <mergeCell ref="A100:B100"/>
    <mergeCell ref="D100:AD100"/>
    <mergeCell ref="AI100:BP101"/>
    <mergeCell ref="A98:B98"/>
    <mergeCell ref="AE98:AF98"/>
    <mergeCell ref="D97:AC97"/>
    <mergeCell ref="A99:B99"/>
    <mergeCell ref="A115:BQ115"/>
    <mergeCell ref="AE113:AK113"/>
    <mergeCell ref="AQ113:AW113"/>
    <mergeCell ref="BC113:BD113"/>
    <mergeCell ref="BE113:BF113"/>
    <mergeCell ref="BE111:BF111"/>
    <mergeCell ref="A112:F112"/>
    <mergeCell ref="AE112:AK112"/>
    <mergeCell ref="AQ112:AW112"/>
    <mergeCell ref="BC112:BD112"/>
    <mergeCell ref="BE112:BF112"/>
    <mergeCell ref="A113:F113"/>
    <mergeCell ref="B116:D117"/>
    <mergeCell ref="E116:F116"/>
    <mergeCell ref="G116:Q116"/>
    <mergeCell ref="R116:S116"/>
    <mergeCell ref="T116:AD116"/>
    <mergeCell ref="AG116:AN117"/>
    <mergeCell ref="AO116:BP117"/>
    <mergeCell ref="E117:F117"/>
    <mergeCell ref="G117:Q117"/>
    <mergeCell ref="R117:S117"/>
    <mergeCell ref="T117:AD117"/>
    <mergeCell ref="B119:AA119"/>
    <mergeCell ref="AB119:AP119"/>
    <mergeCell ref="AT119:BQ119"/>
    <mergeCell ref="B120:E120"/>
    <mergeCell ref="F120:AA120"/>
    <mergeCell ref="AD120:AO120"/>
    <mergeCell ref="AR120:BC120"/>
    <mergeCell ref="BD120:BQ120"/>
    <mergeCell ref="F121:G121"/>
    <mergeCell ref="H121:W121"/>
    <mergeCell ref="X121:Y121"/>
    <mergeCell ref="Z121:AA121"/>
    <mergeCell ref="AD121:AN121"/>
    <mergeCell ref="AR121:BB121"/>
    <mergeCell ref="BD121:BQ121"/>
    <mergeCell ref="B129:E129"/>
    <mergeCell ref="F129:G129"/>
    <mergeCell ref="AD129:AN129"/>
    <mergeCell ref="B127:E127"/>
    <mergeCell ref="F127:G127"/>
    <mergeCell ref="AD127:AN127"/>
    <mergeCell ref="AR127:BB127"/>
    <mergeCell ref="BF127:BP127"/>
    <mergeCell ref="B128:E128"/>
    <mergeCell ref="F128:G128"/>
    <mergeCell ref="AD128:AN128"/>
    <mergeCell ref="AR128:BB128"/>
    <mergeCell ref="BF128:BP128"/>
    <mergeCell ref="H127:AA127"/>
    <mergeCell ref="H128:AA128"/>
    <mergeCell ref="B130:E130"/>
    <mergeCell ref="F130:G130"/>
    <mergeCell ref="AD130:AN130"/>
    <mergeCell ref="AR130:BB130"/>
    <mergeCell ref="BF130:BP130"/>
    <mergeCell ref="B131:E131"/>
    <mergeCell ref="F131:G131"/>
    <mergeCell ref="AD131:AN131"/>
    <mergeCell ref="AR131:BB131"/>
    <mergeCell ref="BF131:BP131"/>
    <mergeCell ref="H130:AA130"/>
    <mergeCell ref="H131:AA131"/>
    <mergeCell ref="B135:E135"/>
    <mergeCell ref="F135:G135"/>
    <mergeCell ref="AD135:AN135"/>
    <mergeCell ref="AR135:BB135"/>
    <mergeCell ref="BF135:BP135"/>
    <mergeCell ref="H134:AA134"/>
    <mergeCell ref="H135:AA135"/>
    <mergeCell ref="F132:G132"/>
    <mergeCell ref="AD132:AN132"/>
    <mergeCell ref="AR132:BB132"/>
    <mergeCell ref="BF132:BP132"/>
    <mergeCell ref="B133:E133"/>
    <mergeCell ref="F133:G133"/>
    <mergeCell ref="AD133:AN133"/>
    <mergeCell ref="AR133:BB133"/>
    <mergeCell ref="BF133:BP133"/>
    <mergeCell ref="H132:AA132"/>
    <mergeCell ref="H133:AA133"/>
    <mergeCell ref="B132:E132"/>
    <mergeCell ref="BF146:BP146"/>
    <mergeCell ref="H147:AA147"/>
    <mergeCell ref="B145:E145"/>
    <mergeCell ref="F145:G145"/>
    <mergeCell ref="H145:AA145"/>
    <mergeCell ref="B139:E139"/>
    <mergeCell ref="F139:G139"/>
    <mergeCell ref="AD139:AN139"/>
    <mergeCell ref="AR139:BB139"/>
    <mergeCell ref="BF139:BP139"/>
    <mergeCell ref="H139:AA139"/>
    <mergeCell ref="H144:Y144"/>
    <mergeCell ref="Z144:AA144"/>
    <mergeCell ref="B144:E144"/>
    <mergeCell ref="F144:G144"/>
    <mergeCell ref="AD144:AN144"/>
    <mergeCell ref="AR144:BB144"/>
    <mergeCell ref="BF144:BP144"/>
    <mergeCell ref="AD145:AN145"/>
    <mergeCell ref="AR145:BB145"/>
    <mergeCell ref="BF145:BP145"/>
    <mergeCell ref="AD146:AN146"/>
    <mergeCell ref="AD147:AN147"/>
    <mergeCell ref="AR147:BB147"/>
    <mergeCell ref="A189:E189"/>
    <mergeCell ref="G189:U189"/>
    <mergeCell ref="AR189:AS189"/>
    <mergeCell ref="AT189:BA189"/>
    <mergeCell ref="V189:AF189"/>
    <mergeCell ref="AG189:AQ189"/>
    <mergeCell ref="BI185:BK185"/>
    <mergeCell ref="BL185:BQ185"/>
    <mergeCell ref="A186:D186"/>
    <mergeCell ref="E186:F186"/>
    <mergeCell ref="V186:AF186"/>
    <mergeCell ref="AG186:AQ186"/>
    <mergeCell ref="AR186:BA186"/>
    <mergeCell ref="BB186:BC186"/>
    <mergeCell ref="BD186:BF186"/>
    <mergeCell ref="BG186:BH186"/>
    <mergeCell ref="BI186:BK186"/>
    <mergeCell ref="BL186:BQ186"/>
    <mergeCell ref="BG187:BH187"/>
    <mergeCell ref="BI187:BK187"/>
    <mergeCell ref="BL187:BQ187"/>
    <mergeCell ref="V188:AF188"/>
    <mergeCell ref="AG188:AQ188"/>
    <mergeCell ref="A185:D185"/>
    <mergeCell ref="A187:D187"/>
    <mergeCell ref="E187:F187"/>
    <mergeCell ref="V187:AF187"/>
    <mergeCell ref="AG187:AQ187"/>
    <mergeCell ref="AR187:BA187"/>
    <mergeCell ref="G187:U187"/>
    <mergeCell ref="BB187:BF187"/>
    <mergeCell ref="A188:F188"/>
    <mergeCell ref="G188:U188"/>
    <mergeCell ref="A222:H224"/>
    <mergeCell ref="AX222:BB222"/>
    <mergeCell ref="BC222:BG224"/>
    <mergeCell ref="AX210:BB210"/>
    <mergeCell ref="AX211:BB211"/>
    <mergeCell ref="AX204:BB204"/>
    <mergeCell ref="AX205:BB205"/>
    <mergeCell ref="AX212:BB212"/>
    <mergeCell ref="A193:W193"/>
    <mergeCell ref="X193:AQ193"/>
    <mergeCell ref="AR193:BB193"/>
    <mergeCell ref="C194:R194"/>
    <mergeCell ref="S194:W194"/>
    <mergeCell ref="X194:AQ194"/>
    <mergeCell ref="AT194:AY194"/>
    <mergeCell ref="AZ194:BA194"/>
    <mergeCell ref="A195:V195"/>
    <mergeCell ref="W195:AP195"/>
    <mergeCell ref="AX214:BB214"/>
    <mergeCell ref="AX215:BB215"/>
    <mergeCell ref="A216:AW216"/>
    <mergeCell ref="BC216:BG219"/>
    <mergeCell ref="BP6:BQ6"/>
    <mergeCell ref="BD6:BE6"/>
    <mergeCell ref="BF6:BI6"/>
    <mergeCell ref="BJ6:BK6"/>
    <mergeCell ref="BL6:BO6"/>
    <mergeCell ref="AZ6:BC6"/>
    <mergeCell ref="AV6:AY6"/>
    <mergeCell ref="AQ58:BQ60"/>
    <mergeCell ref="AX225:BB225"/>
    <mergeCell ref="AX201:BB201"/>
    <mergeCell ref="AX202:BB202"/>
    <mergeCell ref="AX217:BB217"/>
    <mergeCell ref="AX218:BB218"/>
    <mergeCell ref="AX198:BB198"/>
    <mergeCell ref="BC198:BG198"/>
    <mergeCell ref="BC210:BG215"/>
    <mergeCell ref="BL189:BQ189"/>
    <mergeCell ref="BL188:BQ188"/>
    <mergeCell ref="BB188:BF188"/>
    <mergeCell ref="BG188:BK188"/>
    <mergeCell ref="BB189:BF189"/>
    <mergeCell ref="BG189:BK189"/>
    <mergeCell ref="AR188:BA188"/>
    <mergeCell ref="BL184:BQ184"/>
    <mergeCell ref="BU77:BU78"/>
    <mergeCell ref="A80:N81"/>
    <mergeCell ref="O80:Z80"/>
    <mergeCell ref="AA80:AQ80"/>
    <mergeCell ref="BU80:BU81"/>
    <mergeCell ref="O81:W81"/>
    <mergeCell ref="X81:Z81"/>
    <mergeCell ref="AA81:AB81"/>
    <mergeCell ref="AC81:AK81"/>
    <mergeCell ref="AL81:AN81"/>
    <mergeCell ref="AO81:AP81"/>
    <mergeCell ref="AQ81:AT81"/>
    <mergeCell ref="AU81:AV81"/>
    <mergeCell ref="BD81:BL81"/>
    <mergeCell ref="BM81:BP81"/>
    <mergeCell ref="BS77:BS78"/>
    <mergeCell ref="BU84:BU85"/>
    <mergeCell ref="O85:W85"/>
    <mergeCell ref="X85:Z85"/>
    <mergeCell ref="AA85:AB85"/>
    <mergeCell ref="AC85:AK85"/>
    <mergeCell ref="AL85:AN85"/>
    <mergeCell ref="AO85:AP85"/>
    <mergeCell ref="AQ85:AT85"/>
    <mergeCell ref="AU85:AV85"/>
    <mergeCell ref="BD85:BL85"/>
    <mergeCell ref="BM85:BP85"/>
    <mergeCell ref="O84:Z84"/>
    <mergeCell ref="AC84:AN84"/>
    <mergeCell ref="AG97:AH97"/>
    <mergeCell ref="AI97:AJ97"/>
    <mergeCell ref="AL97:BK97"/>
    <mergeCell ref="BM97:BN97"/>
    <mergeCell ref="D101:AC101"/>
    <mergeCell ref="BU91:BU92"/>
    <mergeCell ref="A94:B94"/>
    <mergeCell ref="D94:L94"/>
    <mergeCell ref="N94:P94"/>
    <mergeCell ref="U94:BP94"/>
    <mergeCell ref="BM96:BN96"/>
    <mergeCell ref="BO96:BP96"/>
    <mergeCell ref="A95:B95"/>
    <mergeCell ref="AG98:AH98"/>
    <mergeCell ref="AI98:AJ98"/>
    <mergeCell ref="BO97:BP97"/>
    <mergeCell ref="BO98:BP98"/>
    <mergeCell ref="AE99:AF99"/>
    <mergeCell ref="AG99:AH99"/>
    <mergeCell ref="AI99:AJ99"/>
    <mergeCell ref="BO99:BP99"/>
    <mergeCell ref="AE97:AF97"/>
    <mergeCell ref="A96:B96"/>
    <mergeCell ref="D96:AC96"/>
    <mergeCell ref="BU107:BU108"/>
    <mergeCell ref="A108:F108"/>
    <mergeCell ref="G108:AC108"/>
    <mergeCell ref="AE108:AK108"/>
    <mergeCell ref="AQ108:AW108"/>
    <mergeCell ref="BC108:BD108"/>
    <mergeCell ref="BE108:BF108"/>
    <mergeCell ref="A104:AV104"/>
    <mergeCell ref="BS104:BS106"/>
    <mergeCell ref="BS107:BS108"/>
    <mergeCell ref="AW104:BP104"/>
    <mergeCell ref="BU104:BU106"/>
    <mergeCell ref="A105:AC106"/>
    <mergeCell ref="AD105:BA105"/>
    <mergeCell ref="BB105:BP106"/>
    <mergeCell ref="AD106:AO106"/>
    <mergeCell ref="AP106:BA106"/>
    <mergeCell ref="A109:F109"/>
    <mergeCell ref="G109:AC109"/>
    <mergeCell ref="AE109:AK109"/>
    <mergeCell ref="AQ109:AW109"/>
    <mergeCell ref="BC109:BD109"/>
    <mergeCell ref="BE109:BF109"/>
    <mergeCell ref="A107:F107"/>
    <mergeCell ref="AE107:AK107"/>
    <mergeCell ref="AQ107:AW107"/>
    <mergeCell ref="BC107:BD107"/>
    <mergeCell ref="BE107:BF107"/>
    <mergeCell ref="BU124:BU125"/>
    <mergeCell ref="B125:E125"/>
    <mergeCell ref="H125:AA125"/>
    <mergeCell ref="BF125:BP125"/>
    <mergeCell ref="F125:G125"/>
    <mergeCell ref="AD125:AN125"/>
    <mergeCell ref="AR125:BB125"/>
    <mergeCell ref="F124:G124"/>
    <mergeCell ref="AD124:AN124"/>
    <mergeCell ref="AR124:BB124"/>
    <mergeCell ref="BS124:BS125"/>
    <mergeCell ref="BU141:BU143"/>
    <mergeCell ref="H142:N142"/>
    <mergeCell ref="O142:S142"/>
    <mergeCell ref="T142:W142"/>
    <mergeCell ref="X142:AA142"/>
    <mergeCell ref="B143:W143"/>
    <mergeCell ref="BS141:BS143"/>
    <mergeCell ref="AD140:AN140"/>
    <mergeCell ref="AR140:BB140"/>
    <mergeCell ref="B141:E141"/>
    <mergeCell ref="F141:G141"/>
    <mergeCell ref="AD141:AN141"/>
    <mergeCell ref="AR141:BB141"/>
    <mergeCell ref="BF141:BP141"/>
    <mergeCell ref="B140:V140"/>
    <mergeCell ref="X140:Y140"/>
    <mergeCell ref="Z140:AA140"/>
    <mergeCell ref="BD140:BQ140"/>
    <mergeCell ref="AR142:BB142"/>
    <mergeCell ref="BF142:BP142"/>
    <mergeCell ref="X143:Y143"/>
    <mergeCell ref="Z143:AA143"/>
    <mergeCell ref="AD143:AN143"/>
    <mergeCell ref="AR143:BB143"/>
    <mergeCell ref="F126:G126"/>
    <mergeCell ref="AD126:AN126"/>
    <mergeCell ref="B138:E138"/>
    <mergeCell ref="F138:G138"/>
    <mergeCell ref="AD138:AN138"/>
    <mergeCell ref="AR138:BB138"/>
    <mergeCell ref="F148:G148"/>
    <mergeCell ref="AD148:AN148"/>
    <mergeCell ref="AR148:BB148"/>
    <mergeCell ref="H148:AA148"/>
    <mergeCell ref="F146:G146"/>
    <mergeCell ref="H146:AA146"/>
    <mergeCell ref="B136:E136"/>
    <mergeCell ref="F136:G136"/>
    <mergeCell ref="AD136:AN136"/>
    <mergeCell ref="AR136:BB136"/>
    <mergeCell ref="B137:E137"/>
    <mergeCell ref="F137:G137"/>
    <mergeCell ref="AD137:AN137"/>
    <mergeCell ref="AR137:BB137"/>
    <mergeCell ref="H136:AA136"/>
    <mergeCell ref="H137:AA137"/>
    <mergeCell ref="B134:E134"/>
    <mergeCell ref="F134:G134"/>
    <mergeCell ref="BF147:BP147"/>
    <mergeCell ref="B151:E151"/>
    <mergeCell ref="F151:G151"/>
    <mergeCell ref="AD151:AN151"/>
    <mergeCell ref="AR151:BB151"/>
    <mergeCell ref="BF151:BP151"/>
    <mergeCell ref="H150:AA150"/>
    <mergeCell ref="H151:AA151"/>
    <mergeCell ref="B148:E148"/>
    <mergeCell ref="BF148:BP148"/>
    <mergeCell ref="B149:E149"/>
    <mergeCell ref="F149:G149"/>
    <mergeCell ref="AD149:AN149"/>
    <mergeCell ref="AR149:BB149"/>
    <mergeCell ref="BF149:BP149"/>
    <mergeCell ref="AR146:BB146"/>
    <mergeCell ref="B146:E146"/>
    <mergeCell ref="BU160:BU161"/>
    <mergeCell ref="D161:E161"/>
    <mergeCell ref="AL161:AM161"/>
    <mergeCell ref="AN161:BO161"/>
    <mergeCell ref="D162:E162"/>
    <mergeCell ref="AL162:AM162"/>
    <mergeCell ref="AN162:BO162"/>
    <mergeCell ref="B153:E153"/>
    <mergeCell ref="F153:G153"/>
    <mergeCell ref="AD153:AN153"/>
    <mergeCell ref="AR153:BB153"/>
    <mergeCell ref="BF153:BP153"/>
    <mergeCell ref="H152:AA152"/>
    <mergeCell ref="H153:AA153"/>
    <mergeCell ref="B150:E150"/>
    <mergeCell ref="F150:G150"/>
    <mergeCell ref="AD150:AN150"/>
    <mergeCell ref="AR150:BB150"/>
    <mergeCell ref="BF150:BP150"/>
    <mergeCell ref="H149:AA149"/>
    <mergeCell ref="B147:E147"/>
    <mergeCell ref="F147:G147"/>
    <mergeCell ref="BS160:BS161"/>
    <mergeCell ref="E185:F185"/>
    <mergeCell ref="V185:AF185"/>
    <mergeCell ref="AG185:AQ185"/>
    <mergeCell ref="AR185:BA185"/>
    <mergeCell ref="BB185:BC185"/>
    <mergeCell ref="BD185:BF185"/>
    <mergeCell ref="BG185:BH185"/>
    <mergeCell ref="A182:D182"/>
    <mergeCell ref="E182:F182"/>
    <mergeCell ref="E184:F184"/>
    <mergeCell ref="A183:D183"/>
    <mergeCell ref="E183:F183"/>
    <mergeCell ref="G183:U183"/>
    <mergeCell ref="AR183:BA183"/>
    <mergeCell ref="BB183:BC183"/>
    <mergeCell ref="BD183:BF183"/>
    <mergeCell ref="G184:U184"/>
    <mergeCell ref="AR184:BA184"/>
    <mergeCell ref="BB184:BC184"/>
    <mergeCell ref="BD184:BF184"/>
    <mergeCell ref="G182:U182"/>
    <mergeCell ref="AN170:BN171"/>
    <mergeCell ref="AL169:AM169"/>
    <mergeCell ref="BU183:BU184"/>
    <mergeCell ref="A184:D184"/>
    <mergeCell ref="BS183:BS184"/>
    <mergeCell ref="V183:AF183"/>
    <mergeCell ref="AG183:AQ183"/>
    <mergeCell ref="V184:AF184"/>
    <mergeCell ref="AG184:AQ184"/>
    <mergeCell ref="BG183:BH183"/>
    <mergeCell ref="BI183:BK183"/>
    <mergeCell ref="BI184:BK184"/>
    <mergeCell ref="BU198:BU199"/>
    <mergeCell ref="AX199:BB199"/>
    <mergeCell ref="BC199:BG199"/>
    <mergeCell ref="BH199:BQ199"/>
    <mergeCell ref="AX200:BB200"/>
    <mergeCell ref="BC200:BG209"/>
    <mergeCell ref="BH200:BQ209"/>
    <mergeCell ref="A201:H209"/>
    <mergeCell ref="I201:AW201"/>
    <mergeCell ref="I202:AW202"/>
    <mergeCell ref="AX203:BB203"/>
    <mergeCell ref="AX206:BB206"/>
    <mergeCell ref="AX207:BB207"/>
    <mergeCell ref="AX208:BB208"/>
    <mergeCell ref="AX209:BB209"/>
    <mergeCell ref="BH198:BQ198"/>
    <mergeCell ref="G186:U186"/>
    <mergeCell ref="BL183:BQ183"/>
    <mergeCell ref="AX213:BB213"/>
    <mergeCell ref="AX216:BB216"/>
    <mergeCell ref="BH210:BQ215"/>
    <mergeCell ref="AL168:AM168"/>
    <mergeCell ref="F123:G123"/>
    <mergeCell ref="H123:AA123"/>
    <mergeCell ref="AD123:AN123"/>
    <mergeCell ref="AR123:BB123"/>
    <mergeCell ref="BF123:BP123"/>
    <mergeCell ref="B159:BQ159"/>
    <mergeCell ref="AD156:AN156"/>
    <mergeCell ref="AR156:BB156"/>
    <mergeCell ref="AD157:AN157"/>
    <mergeCell ref="AR157:BB157"/>
    <mergeCell ref="BD157:BQ157"/>
    <mergeCell ref="B156:Y156"/>
    <mergeCell ref="Z156:AA156"/>
    <mergeCell ref="BD156:BQ156"/>
    <mergeCell ref="B157:P157"/>
    <mergeCell ref="Q157:AA157"/>
    <mergeCell ref="B154:E154"/>
    <mergeCell ref="G185:U185"/>
    <mergeCell ref="B126:E126"/>
    <mergeCell ref="F122:G122"/>
    <mergeCell ref="H122:W122"/>
    <mergeCell ref="X122:Y122"/>
    <mergeCell ref="Z122:AA122"/>
    <mergeCell ref="AD122:AN122"/>
    <mergeCell ref="AR122:BB122"/>
    <mergeCell ref="BD122:BQ122"/>
    <mergeCell ref="V182:AF182"/>
    <mergeCell ref="AG182:AQ182"/>
    <mergeCell ref="AR182:BA182"/>
    <mergeCell ref="BB182:BC182"/>
    <mergeCell ref="BD182:BF182"/>
    <mergeCell ref="BG182:BH182"/>
    <mergeCell ref="BI182:BK182"/>
    <mergeCell ref="BL182:BQ182"/>
    <mergeCell ref="E180:U181"/>
    <mergeCell ref="V180:AF180"/>
    <mergeCell ref="AG180:AQ180"/>
    <mergeCell ref="D165:E165"/>
    <mergeCell ref="AL165:AM165"/>
    <mergeCell ref="D166:E166"/>
    <mergeCell ref="AL166:AM166"/>
    <mergeCell ref="D167:E167"/>
    <mergeCell ref="BD143:BQ143"/>
    <mergeCell ref="AR126:BB126"/>
    <mergeCell ref="BF126:BP126"/>
    <mergeCell ref="H126:AA126"/>
    <mergeCell ref="BF138:BP138"/>
    <mergeCell ref="AR129:BB129"/>
    <mergeCell ref="BF129:BP129"/>
    <mergeCell ref="H129:AA129"/>
    <mergeCell ref="H138:AA138"/>
    <mergeCell ref="BF136:BP136"/>
    <mergeCell ref="BF137:BP137"/>
    <mergeCell ref="AD134:AN134"/>
    <mergeCell ref="AR134:BB134"/>
    <mergeCell ref="BF134:BP134"/>
    <mergeCell ref="BC225:BG225"/>
    <mergeCell ref="BH225:BQ225"/>
    <mergeCell ref="BC226:BG229"/>
    <mergeCell ref="BH226:BQ229"/>
    <mergeCell ref="AX220:BB220"/>
    <mergeCell ref="BC220:BG221"/>
    <mergeCell ref="BH220:BQ221"/>
    <mergeCell ref="AX221:BB221"/>
    <mergeCell ref="AX228:BB228"/>
    <mergeCell ref="AX229:BB229"/>
    <mergeCell ref="AX226:BB226"/>
    <mergeCell ref="AX227:BB227"/>
    <mergeCell ref="BH222:BQ224"/>
    <mergeCell ref="AX223:BB223"/>
    <mergeCell ref="AX224:BB224"/>
    <mergeCell ref="AR180:BA181"/>
    <mergeCell ref="BB180:BK180"/>
    <mergeCell ref="V181:AF181"/>
    <mergeCell ref="A178:BQ178"/>
    <mergeCell ref="A179:U179"/>
    <mergeCell ref="V179:BA179"/>
    <mergeCell ref="BB179:BK179"/>
    <mergeCell ref="BL179:BQ180"/>
    <mergeCell ref="B175:D176"/>
    <mergeCell ref="E175:F175"/>
    <mergeCell ref="G175:Q175"/>
    <mergeCell ref="R175:S175"/>
    <mergeCell ref="T175:AD175"/>
    <mergeCell ref="AG175:AN176"/>
    <mergeCell ref="AO175:BP176"/>
    <mergeCell ref="E176:F176"/>
    <mergeCell ref="G176:Q176"/>
    <mergeCell ref="R176:S176"/>
    <mergeCell ref="T176:AD176"/>
    <mergeCell ref="A180:D181"/>
    <mergeCell ref="AN166:BO166"/>
    <mergeCell ref="F167:AF167"/>
    <mergeCell ref="AN167:BO167"/>
    <mergeCell ref="F168:AF169"/>
    <mergeCell ref="AN168:BO168"/>
    <mergeCell ref="B155:W155"/>
    <mergeCell ref="AD152:AN152"/>
    <mergeCell ref="AR152:BB152"/>
    <mergeCell ref="BF152:BP152"/>
    <mergeCell ref="D164:E164"/>
    <mergeCell ref="AL164:AM164"/>
    <mergeCell ref="AN169:BO169"/>
    <mergeCell ref="AN164:BO164"/>
    <mergeCell ref="AL167:AM167"/>
    <mergeCell ref="D163:E163"/>
    <mergeCell ref="AL163:AM163"/>
    <mergeCell ref="AN163:BO163"/>
    <mergeCell ref="B123:E123"/>
    <mergeCell ref="B124:E124"/>
    <mergeCell ref="H124:AA124"/>
    <mergeCell ref="BF124:BP124"/>
    <mergeCell ref="B142:E142"/>
    <mergeCell ref="AD142:AN142"/>
    <mergeCell ref="B152:E152"/>
    <mergeCell ref="F152:G152"/>
    <mergeCell ref="BH216:BQ219"/>
    <mergeCell ref="AX219:BB219"/>
    <mergeCell ref="AD154:AN154"/>
    <mergeCell ref="AR154:BB154"/>
    <mergeCell ref="AD155:AN155"/>
    <mergeCell ref="AR155:BB155"/>
    <mergeCell ref="BF155:BP155"/>
    <mergeCell ref="BD154:BQ154"/>
    <mergeCell ref="X155:Y155"/>
    <mergeCell ref="Z155:AA155"/>
    <mergeCell ref="BL181:BQ181"/>
    <mergeCell ref="AG181:AQ181"/>
    <mergeCell ref="BB181:BF181"/>
    <mergeCell ref="BG181:BK181"/>
    <mergeCell ref="BG184:BH184"/>
    <mergeCell ref="AN165:BO165"/>
  </mergeCells>
  <phoneticPr fontId="16"/>
  <dataValidations count="11">
    <dataValidation type="list" allowBlank="1" showInputMessage="1" showErrorMessage="1" sqref="BJ55:BK55 BN55:BO55 BK56:BL56 AL161:AM169 AU20:AV20 BC20:BD20 AX56:AY56 BI107:BJ112 D161:E167 AE95:AF101 BM95:BN99 BC107:BD114 AX8:AY8 AN8:AO8 AD8:AE8 T8:U8 H8:I8 BH8:BI8" xr:uid="{00000000-0002-0000-0000-000000000000}">
      <formula1>"■,□"</formula1>
    </dataValidation>
    <dataValidation type="list" allowBlank="1" showInputMessage="1" sqref="F121:G122" xr:uid="{00000000-0002-0000-0000-000003000000}">
      <formula1>"○,　"</formula1>
    </dataValidation>
    <dataValidation type="custom" allowBlank="1" showInputMessage="1" showErrorMessage="1" sqref="AN170:BN171 F168:AF169" xr:uid="{AF3B7BA8-C2F4-4711-B0BC-69923A564BD4}">
      <formula1>COUNTIF(INDIRECT("RC",0),"*"&amp;CHAR(10)&amp;"*")+COUNTIF(INDIRECT("RC",0),"*"&amp;","&amp;"*")=0</formula1>
    </dataValidation>
    <dataValidation allowBlank="1" showInputMessage="1" showErrorMessage="1" prompt="半角で入力してください" sqref="Q11:T11 W11:AA11 W51:AA51 Q19:U20 X19:AB20 AE19:AI20 Q58:U59 X58:AB59 AE58:AI59 BC52:BQ52 Q51:T51" xr:uid="{06B75B5A-620C-4910-9435-B14D35F1AED4}"/>
    <dataValidation allowBlank="1" showInputMessage="1" showErrorMessage="1" prompt="「カブシキガイシャ」等は省略し、全角カタカナで入力してください" sqref="O14:AR14" xr:uid="{A799B8AA-BE66-4D12-AC42-51A662D944E1}"/>
    <dataValidation type="list" allowBlank="1" showInputMessage="1" showErrorMessage="1" sqref="E182:F187" xr:uid="{95C692DD-FFB2-45D5-BAEE-71D921A19422}">
      <formula1>"○,◎"</formula1>
    </dataValidation>
    <dataValidation allowBlank="1" showInputMessage="1" showErrorMessage="1" prompt="事業年度の始期を入力してください_x000a_西暦半角で入力(例：2000/1/1)" sqref="G116:Q117 G175:Q176" xr:uid="{8FDD8228-E593-4CA3-80F1-D7DBD3F2D649}"/>
    <dataValidation allowBlank="1" showInputMessage="1" showErrorMessage="1" prompt="事業年度の終期を入力してください_x000a_西暦半角で入力(例：2000/1/1)" sqref="T116:AD117 T175:AD176" xr:uid="{11E0C7CC-595B-4137-9126-EF4437F36483}"/>
    <dataValidation type="list" allowBlank="1" showInputMessage="1" showErrorMessage="1" sqref="F123:G139 F141:G141 F144:G153" xr:uid="{7AD527A3-7EBE-4F09-8921-32227C345889}">
      <formula1>"○"</formula1>
    </dataValidation>
    <dataValidation type="list" allowBlank="1" showInputMessage="1" showErrorMessage="1" prompt="R6・7年度における本市の登録があった場合でも「新規」を選択してください" sqref="H9:I9 T9:U9 Y9:Z9 AD9:AE9 AI9:AJ9 AN9:AO9 AS9:AT9 AX9:AY9 BC9:BD9 BH9:BI9 BM9:BN9" xr:uid="{7B5FEFAF-C145-4AAC-AE53-CC6DCDAD4990}">
      <formula1>"■,□"</formula1>
    </dataValidation>
    <dataValidation type="list" allowBlank="1" showInputMessage="1" showErrorMessage="1" prompt="R6・7年度における本市の登録があった場合でも「新規」を選択してください_x000a_" sqref="M9:N9" xr:uid="{DF0276FD-77B8-42D9-94AD-AEE7DED13ADE}">
      <formula1>"■,□"</formula1>
    </dataValidation>
  </dataValidations>
  <printOptions horizontalCentered="1" verticalCentered="1"/>
  <pageMargins left="0.31496062992125984" right="0.31496062992125984" top="0.15748031496062992" bottom="0.15748031496062992" header="0" footer="0"/>
  <pageSetup paperSize="9" fitToHeight="0" orientation="portrait" blackAndWhite="1" r:id="rId1"/>
  <headerFooter alignWithMargins="0"/>
  <rowBreaks count="3" manualBreakCount="3">
    <brk id="68" max="68" man="1"/>
    <brk id="114" max="68" man="1"/>
    <brk id="173" max="6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物品営業種目!$A$2:$A$48</xm:f>
          </x14:formula1>
          <xm:sqref>BE13:BQ17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CCE9-03B5-4BDC-9015-7F849BE97495}">
  <sheetPr>
    <tabColor rgb="FF002060"/>
  </sheetPr>
  <dimension ref="A1:OX3"/>
  <sheetViews>
    <sheetView workbookViewId="0">
      <selection activeCell="AZ6" sqref="AZ6:BC6"/>
    </sheetView>
  </sheetViews>
  <sheetFormatPr defaultRowHeight="16.5"/>
  <cols>
    <col min="1" max="57" width="9" style="314"/>
    <col min="58" max="58" width="9" style="314" customWidth="1"/>
    <col min="59" max="198" width="9" style="314"/>
    <col min="199" max="199" width="9.625" style="314" bestFit="1" customWidth="1"/>
    <col min="200" max="16384" width="9" style="314"/>
  </cols>
  <sheetData>
    <row r="1" spans="1:414">
      <c r="A1" s="315" t="s">
        <v>345</v>
      </c>
      <c r="B1" s="315" t="s">
        <v>346</v>
      </c>
      <c r="C1" s="315" t="s">
        <v>347</v>
      </c>
      <c r="D1" s="315" t="s">
        <v>348</v>
      </c>
      <c r="E1" s="315" t="s">
        <v>349</v>
      </c>
      <c r="F1" s="315" t="s">
        <v>350</v>
      </c>
      <c r="G1" s="315" t="s">
        <v>351</v>
      </c>
      <c r="H1" s="315" t="s">
        <v>352</v>
      </c>
      <c r="I1" s="315" t="s">
        <v>353</v>
      </c>
      <c r="J1" s="315" t="s">
        <v>354</v>
      </c>
      <c r="K1" s="367" t="s">
        <v>355</v>
      </c>
      <c r="L1" s="315" t="s">
        <v>356</v>
      </c>
      <c r="M1" s="315" t="s">
        <v>357</v>
      </c>
      <c r="N1" s="367" t="s">
        <v>358</v>
      </c>
      <c r="O1" s="367" t="s">
        <v>359</v>
      </c>
      <c r="P1" s="367" t="s">
        <v>360</v>
      </c>
      <c r="Q1" s="367" t="s">
        <v>361</v>
      </c>
      <c r="R1" s="367" t="s">
        <v>362</v>
      </c>
      <c r="S1" s="367" t="s">
        <v>363</v>
      </c>
      <c r="T1" s="367" t="s">
        <v>364</v>
      </c>
      <c r="U1" s="367" t="s">
        <v>364</v>
      </c>
      <c r="V1" s="367" t="s">
        <v>364</v>
      </c>
      <c r="W1" s="367" t="s">
        <v>364</v>
      </c>
      <c r="X1" s="367" t="s">
        <v>364</v>
      </c>
      <c r="Y1" s="367" t="s">
        <v>364</v>
      </c>
      <c r="Z1" s="367" t="s">
        <v>365</v>
      </c>
      <c r="AA1" s="367" t="s">
        <v>365</v>
      </c>
      <c r="AB1" s="367" t="s">
        <v>365</v>
      </c>
      <c r="AC1" s="367" t="s">
        <v>365</v>
      </c>
      <c r="AD1" s="367" t="s">
        <v>365</v>
      </c>
      <c r="AE1" s="367" t="s">
        <v>365</v>
      </c>
      <c r="AF1" s="367" t="s">
        <v>365</v>
      </c>
      <c r="AG1" s="367" t="s">
        <v>365</v>
      </c>
      <c r="AH1" s="367" t="s">
        <v>365</v>
      </c>
      <c r="AI1" s="367" t="s">
        <v>365</v>
      </c>
      <c r="AJ1" s="367" t="s">
        <v>365</v>
      </c>
      <c r="AK1" s="367" t="s">
        <v>365</v>
      </c>
      <c r="AL1" s="367" t="s">
        <v>365</v>
      </c>
      <c r="AM1" s="367" t="s">
        <v>365</v>
      </c>
      <c r="AN1" s="367" t="s">
        <v>365</v>
      </c>
      <c r="AO1" s="367" t="s">
        <v>365</v>
      </c>
      <c r="AP1" s="367" t="s">
        <v>365</v>
      </c>
      <c r="AQ1" s="367" t="s">
        <v>366</v>
      </c>
      <c r="AR1" s="367" t="s">
        <v>366</v>
      </c>
      <c r="AS1" s="367" t="s">
        <v>366</v>
      </c>
      <c r="AT1" s="367" t="s">
        <v>366</v>
      </c>
      <c r="AU1" s="367" t="s">
        <v>366</v>
      </c>
      <c r="AV1" s="367" t="s">
        <v>366</v>
      </c>
      <c r="AW1" s="367" t="s">
        <v>366</v>
      </c>
      <c r="AX1" s="367" t="s">
        <v>366</v>
      </c>
      <c r="AY1" s="367" t="s">
        <v>366</v>
      </c>
      <c r="AZ1" s="367" t="s">
        <v>367</v>
      </c>
      <c r="BA1" s="367" t="s">
        <v>368</v>
      </c>
      <c r="BB1" s="367" t="s">
        <v>369</v>
      </c>
      <c r="BC1" s="367" t="s">
        <v>370</v>
      </c>
      <c r="BD1" s="367" t="s">
        <v>371</v>
      </c>
      <c r="BE1" s="367" t="s">
        <v>372</v>
      </c>
      <c r="BF1" s="367" t="s">
        <v>373</v>
      </c>
      <c r="BG1" s="367" t="s">
        <v>374</v>
      </c>
      <c r="BH1" s="367" t="s">
        <v>375</v>
      </c>
      <c r="BI1" s="367" t="s">
        <v>376</v>
      </c>
      <c r="BJ1" s="315" t="s">
        <v>377</v>
      </c>
      <c r="BK1" s="367" t="s">
        <v>378</v>
      </c>
      <c r="BL1" s="367" t="s">
        <v>379</v>
      </c>
      <c r="BM1" s="367" t="s">
        <v>371</v>
      </c>
      <c r="BN1" s="367" t="s">
        <v>380</v>
      </c>
      <c r="BO1" s="367" t="s">
        <v>381</v>
      </c>
      <c r="BP1" s="367" t="s">
        <v>382</v>
      </c>
      <c r="BQ1" s="367" t="s">
        <v>383</v>
      </c>
      <c r="BR1" s="367" t="s">
        <v>384</v>
      </c>
      <c r="BS1" s="367" t="s">
        <v>385</v>
      </c>
      <c r="BT1" s="368" t="s">
        <v>515</v>
      </c>
      <c r="BU1" s="367" t="s">
        <v>386</v>
      </c>
      <c r="BV1" s="367" t="s">
        <v>387</v>
      </c>
      <c r="BW1" s="367" t="s">
        <v>388</v>
      </c>
      <c r="BX1" s="367" t="s">
        <v>388</v>
      </c>
      <c r="BY1" s="367" t="s">
        <v>389</v>
      </c>
      <c r="BZ1" s="367" t="s">
        <v>390</v>
      </c>
      <c r="CA1" s="367" t="s">
        <v>391</v>
      </c>
      <c r="CB1" s="367" t="s">
        <v>392</v>
      </c>
      <c r="CC1" s="367" t="s">
        <v>393</v>
      </c>
      <c r="CD1" s="367" t="s">
        <v>394</v>
      </c>
      <c r="CE1" s="367" t="s">
        <v>395</v>
      </c>
      <c r="CF1" s="367" t="s">
        <v>396</v>
      </c>
      <c r="CG1" s="367" t="s">
        <v>397</v>
      </c>
      <c r="CH1" s="367" t="s">
        <v>398</v>
      </c>
      <c r="CI1" s="367" t="s">
        <v>399</v>
      </c>
      <c r="CJ1" s="367" t="s">
        <v>398</v>
      </c>
      <c r="CK1" s="367" t="s">
        <v>399</v>
      </c>
      <c r="CL1" s="367" t="s">
        <v>398</v>
      </c>
      <c r="CM1" s="367" t="s">
        <v>399</v>
      </c>
      <c r="CN1" s="367" t="s">
        <v>398</v>
      </c>
      <c r="CO1" s="367" t="s">
        <v>399</v>
      </c>
      <c r="CP1" s="367" t="s">
        <v>398</v>
      </c>
      <c r="CQ1" s="367" t="s">
        <v>399</v>
      </c>
      <c r="CR1" s="367" t="s">
        <v>398</v>
      </c>
      <c r="CS1" s="367" t="s">
        <v>399</v>
      </c>
      <c r="CT1" s="367" t="s">
        <v>398</v>
      </c>
      <c r="CU1" s="367" t="s">
        <v>399</v>
      </c>
      <c r="CV1" s="367" t="s">
        <v>398</v>
      </c>
      <c r="CW1" s="367" t="s">
        <v>399</v>
      </c>
      <c r="CX1" s="367" t="s">
        <v>398</v>
      </c>
      <c r="CY1" s="367" t="s">
        <v>399</v>
      </c>
      <c r="CZ1" s="367" t="s">
        <v>398</v>
      </c>
      <c r="DA1" s="367" t="s">
        <v>399</v>
      </c>
      <c r="DB1" s="367" t="s">
        <v>398</v>
      </c>
      <c r="DC1" s="367" t="s">
        <v>399</v>
      </c>
      <c r="DD1" s="367" t="s">
        <v>398</v>
      </c>
      <c r="DE1" s="367" t="s">
        <v>399</v>
      </c>
      <c r="DF1" s="367" t="s">
        <v>398</v>
      </c>
      <c r="DG1" s="367" t="s">
        <v>399</v>
      </c>
      <c r="DH1" s="367" t="s">
        <v>398</v>
      </c>
      <c r="DI1" s="367" t="s">
        <v>399</v>
      </c>
      <c r="DJ1" s="367" t="s">
        <v>398</v>
      </c>
      <c r="DK1" s="367" t="s">
        <v>399</v>
      </c>
      <c r="DL1" s="367" t="s">
        <v>398</v>
      </c>
      <c r="DM1" s="367" t="s">
        <v>399</v>
      </c>
      <c r="DN1" s="367" t="s">
        <v>400</v>
      </c>
      <c r="DO1" s="367" t="s">
        <v>401</v>
      </c>
      <c r="DP1" s="367" t="s">
        <v>402</v>
      </c>
      <c r="DQ1" s="367" t="s">
        <v>403</v>
      </c>
      <c r="DR1" s="367" t="s">
        <v>404</v>
      </c>
      <c r="DS1" s="367" t="s">
        <v>405</v>
      </c>
      <c r="DT1" s="367" t="s">
        <v>406</v>
      </c>
      <c r="DU1" s="367" t="s">
        <v>407</v>
      </c>
      <c r="DV1" s="367" t="s">
        <v>408</v>
      </c>
      <c r="DW1" s="367" t="s">
        <v>407</v>
      </c>
      <c r="DX1" s="367" t="s">
        <v>408</v>
      </c>
      <c r="DY1" s="367" t="s">
        <v>407</v>
      </c>
      <c r="DZ1" s="367" t="s">
        <v>408</v>
      </c>
      <c r="EA1" s="367" t="s">
        <v>407</v>
      </c>
      <c r="EB1" s="367" t="s">
        <v>408</v>
      </c>
      <c r="EC1" s="367" t="s">
        <v>407</v>
      </c>
      <c r="ED1" s="367" t="s">
        <v>408</v>
      </c>
      <c r="EE1" s="367" t="s">
        <v>407</v>
      </c>
      <c r="EF1" s="367" t="s">
        <v>408</v>
      </c>
      <c r="EG1" s="315" t="s">
        <v>407</v>
      </c>
      <c r="EH1" s="315" t="s">
        <v>408</v>
      </c>
      <c r="EI1" s="367" t="s">
        <v>407</v>
      </c>
      <c r="EJ1" s="367" t="s">
        <v>408</v>
      </c>
      <c r="EK1" s="367" t="s">
        <v>407</v>
      </c>
      <c r="EL1" s="367" t="s">
        <v>408</v>
      </c>
      <c r="EM1" s="367" t="s">
        <v>407</v>
      </c>
      <c r="EN1" s="367" t="s">
        <v>408</v>
      </c>
      <c r="EO1" s="367" t="s">
        <v>409</v>
      </c>
      <c r="EP1" s="367" t="s">
        <v>410</v>
      </c>
      <c r="EQ1" s="367" t="s">
        <v>411</v>
      </c>
      <c r="ER1" s="367" t="s">
        <v>412</v>
      </c>
      <c r="ES1" s="367" t="s">
        <v>411</v>
      </c>
      <c r="ET1" s="367" t="s">
        <v>412</v>
      </c>
      <c r="EU1" s="367" t="s">
        <v>411</v>
      </c>
      <c r="EV1" s="367" t="s">
        <v>412</v>
      </c>
      <c r="EW1" s="367" t="s">
        <v>411</v>
      </c>
      <c r="EX1" s="367" t="s">
        <v>412</v>
      </c>
      <c r="EY1" s="367" t="s">
        <v>411</v>
      </c>
      <c r="EZ1" s="367" t="s">
        <v>412</v>
      </c>
      <c r="FA1" s="367" t="s">
        <v>411</v>
      </c>
      <c r="FB1" s="367" t="s">
        <v>412</v>
      </c>
      <c r="FC1" s="367" t="s">
        <v>413</v>
      </c>
      <c r="FD1" s="367" t="s">
        <v>414</v>
      </c>
      <c r="FE1" s="367" t="s">
        <v>415</v>
      </c>
      <c r="FF1" s="367" t="s">
        <v>416</v>
      </c>
      <c r="FG1" s="367" t="s">
        <v>417</v>
      </c>
      <c r="FH1" s="367" t="s">
        <v>418</v>
      </c>
      <c r="FI1" s="367" t="s">
        <v>419</v>
      </c>
      <c r="FJ1" s="367" t="s">
        <v>420</v>
      </c>
      <c r="FK1" s="367" t="s">
        <v>421</v>
      </c>
      <c r="FL1" s="367" t="s">
        <v>421</v>
      </c>
      <c r="FM1" s="367" t="s">
        <v>421</v>
      </c>
      <c r="FN1" s="367" t="s">
        <v>421</v>
      </c>
      <c r="FO1" s="367" t="s">
        <v>421</v>
      </c>
      <c r="FP1" s="367" t="s">
        <v>421</v>
      </c>
      <c r="FQ1" s="367" t="s">
        <v>421</v>
      </c>
      <c r="FR1" s="367" t="s">
        <v>421</v>
      </c>
      <c r="FS1" s="367" t="s">
        <v>421</v>
      </c>
      <c r="FT1" s="367" t="s">
        <v>421</v>
      </c>
      <c r="FU1" s="367" t="s">
        <v>421</v>
      </c>
      <c r="FV1" s="367" t="s">
        <v>421</v>
      </c>
      <c r="FW1" s="367" t="s">
        <v>421</v>
      </c>
      <c r="FX1" s="367" t="s">
        <v>421</v>
      </c>
      <c r="FY1" s="367" t="s">
        <v>421</v>
      </c>
      <c r="FZ1" s="367" t="s">
        <v>421</v>
      </c>
      <c r="GA1" s="367" t="s">
        <v>421</v>
      </c>
      <c r="GB1" s="367" t="s">
        <v>421</v>
      </c>
      <c r="GC1" s="367" t="s">
        <v>421</v>
      </c>
      <c r="GD1" s="367" t="s">
        <v>421</v>
      </c>
      <c r="GE1" s="367" t="s">
        <v>421</v>
      </c>
      <c r="GF1" s="367" t="s">
        <v>421</v>
      </c>
      <c r="GG1" s="367" t="s">
        <v>421</v>
      </c>
      <c r="GH1" s="367" t="s">
        <v>421</v>
      </c>
      <c r="GI1" s="367" t="s">
        <v>421</v>
      </c>
      <c r="GJ1" s="367" t="s">
        <v>421</v>
      </c>
      <c r="GK1" s="367" t="s">
        <v>421</v>
      </c>
      <c r="GL1" s="367" t="s">
        <v>421</v>
      </c>
      <c r="GM1" s="367" t="s">
        <v>421</v>
      </c>
      <c r="GN1" s="367" t="s">
        <v>421</v>
      </c>
      <c r="GO1" s="367" t="s">
        <v>421</v>
      </c>
      <c r="GP1" s="367" t="s">
        <v>421</v>
      </c>
      <c r="GQ1" s="316" t="s">
        <v>422</v>
      </c>
      <c r="GR1" s="316" t="s">
        <v>423</v>
      </c>
      <c r="GS1" s="316" t="s">
        <v>424</v>
      </c>
      <c r="GT1" s="316" t="s">
        <v>425</v>
      </c>
      <c r="GU1" s="316" t="s">
        <v>426</v>
      </c>
      <c r="GV1" s="316" t="s">
        <v>427</v>
      </c>
      <c r="GW1" s="316" t="s">
        <v>428</v>
      </c>
      <c r="GX1" s="316" t="s">
        <v>429</v>
      </c>
      <c r="GY1" s="316" t="s">
        <v>430</v>
      </c>
      <c r="GZ1" s="316" t="s">
        <v>431</v>
      </c>
      <c r="HA1" s="316" t="s">
        <v>432</v>
      </c>
      <c r="HB1" s="316" t="s">
        <v>433</v>
      </c>
      <c r="HC1" s="316" t="s">
        <v>434</v>
      </c>
      <c r="HD1" s="316" t="s">
        <v>435</v>
      </c>
      <c r="HE1" s="316" t="s">
        <v>436</v>
      </c>
      <c r="HF1" s="316" t="s">
        <v>437</v>
      </c>
      <c r="HG1" s="316" t="s">
        <v>438</v>
      </c>
      <c r="HH1" s="316" t="s">
        <v>439</v>
      </c>
      <c r="HI1" s="316" t="s">
        <v>440</v>
      </c>
      <c r="HJ1" s="316" t="s">
        <v>441</v>
      </c>
      <c r="HK1" s="316" t="s">
        <v>442</v>
      </c>
      <c r="HL1" s="316" t="s">
        <v>443</v>
      </c>
      <c r="HM1" s="316" t="s">
        <v>444</v>
      </c>
      <c r="HN1" s="316" t="s">
        <v>445</v>
      </c>
      <c r="HO1" s="316" t="s">
        <v>446</v>
      </c>
      <c r="HP1" s="316" t="s">
        <v>447</v>
      </c>
      <c r="HQ1" s="316" t="s">
        <v>448</v>
      </c>
      <c r="HR1" s="316" t="s">
        <v>449</v>
      </c>
      <c r="HS1" s="316" t="s">
        <v>450</v>
      </c>
      <c r="HT1" s="316" t="s">
        <v>451</v>
      </c>
      <c r="HU1" s="316" t="s">
        <v>452</v>
      </c>
      <c r="HV1" s="316" t="s">
        <v>453</v>
      </c>
      <c r="HW1" s="316" t="s">
        <v>454</v>
      </c>
      <c r="HX1" s="316" t="s">
        <v>455</v>
      </c>
      <c r="HY1" s="316" t="s">
        <v>456</v>
      </c>
      <c r="HZ1" s="316" t="s">
        <v>457</v>
      </c>
      <c r="IA1" s="316" t="s">
        <v>458</v>
      </c>
      <c r="IB1" s="316" t="s">
        <v>457</v>
      </c>
      <c r="IC1" s="316" t="s">
        <v>459</v>
      </c>
      <c r="ID1" s="316" t="s">
        <v>457</v>
      </c>
      <c r="IE1" s="316" t="s">
        <v>459</v>
      </c>
      <c r="IF1" s="316" t="s">
        <v>457</v>
      </c>
      <c r="IG1" s="316" t="s">
        <v>459</v>
      </c>
      <c r="IH1" s="316" t="s">
        <v>457</v>
      </c>
      <c r="II1" s="316" t="s">
        <v>459</v>
      </c>
      <c r="IJ1" s="316" t="s">
        <v>457</v>
      </c>
      <c r="IK1" s="316" t="s">
        <v>460</v>
      </c>
      <c r="IL1" s="316" t="s">
        <v>461</v>
      </c>
      <c r="IM1" s="316" t="s">
        <v>462</v>
      </c>
      <c r="IN1" s="316" t="s">
        <v>463</v>
      </c>
      <c r="IO1" s="316" t="s">
        <v>457</v>
      </c>
      <c r="IP1" s="316" t="s">
        <v>464</v>
      </c>
      <c r="IQ1" s="316" t="s">
        <v>465</v>
      </c>
      <c r="IR1" s="316" t="s">
        <v>457</v>
      </c>
      <c r="IS1" s="316" t="s">
        <v>464</v>
      </c>
      <c r="IT1" s="316" t="s">
        <v>465</v>
      </c>
      <c r="IU1" s="316" t="s">
        <v>457</v>
      </c>
      <c r="IV1" s="316" t="s">
        <v>464</v>
      </c>
      <c r="IW1" s="316" t="s">
        <v>465</v>
      </c>
      <c r="IX1" s="316" t="s">
        <v>457</v>
      </c>
      <c r="IY1" s="316" t="s">
        <v>464</v>
      </c>
      <c r="IZ1" s="316" t="s">
        <v>465</v>
      </c>
      <c r="JA1" s="316" t="s">
        <v>457</v>
      </c>
      <c r="JB1" s="316" t="s">
        <v>464</v>
      </c>
      <c r="JC1" s="316" t="s">
        <v>465</v>
      </c>
      <c r="JD1" s="316" t="s">
        <v>457</v>
      </c>
      <c r="JE1" s="316" t="s">
        <v>464</v>
      </c>
      <c r="JF1" s="316" t="s">
        <v>465</v>
      </c>
      <c r="JG1" s="316" t="s">
        <v>457</v>
      </c>
      <c r="JH1" s="316" t="s">
        <v>464</v>
      </c>
      <c r="JI1" s="316" t="s">
        <v>465</v>
      </c>
      <c r="JJ1" s="316" t="s">
        <v>457</v>
      </c>
      <c r="JK1" s="316" t="s">
        <v>464</v>
      </c>
      <c r="JL1" s="316" t="s">
        <v>465</v>
      </c>
      <c r="JM1" s="316" t="s">
        <v>457</v>
      </c>
      <c r="JN1" s="316" t="s">
        <v>464</v>
      </c>
      <c r="JO1" s="316" t="s">
        <v>465</v>
      </c>
      <c r="JP1" s="316" t="s">
        <v>457</v>
      </c>
      <c r="JQ1" s="316" t="s">
        <v>464</v>
      </c>
      <c r="JR1" s="316" t="s">
        <v>465</v>
      </c>
      <c r="JS1" s="316" t="s">
        <v>457</v>
      </c>
      <c r="JT1" s="316" t="s">
        <v>464</v>
      </c>
      <c r="JU1" s="316" t="s">
        <v>465</v>
      </c>
      <c r="JV1" s="316" t="s">
        <v>457</v>
      </c>
      <c r="JW1" s="316" t="s">
        <v>464</v>
      </c>
      <c r="JX1" s="316" t="s">
        <v>465</v>
      </c>
      <c r="JY1" s="316" t="s">
        <v>457</v>
      </c>
      <c r="JZ1" s="316" t="s">
        <v>464</v>
      </c>
      <c r="KA1" s="316" t="s">
        <v>465</v>
      </c>
      <c r="KB1" s="316" t="s">
        <v>457</v>
      </c>
      <c r="KC1" s="316" t="s">
        <v>464</v>
      </c>
      <c r="KD1" s="316" t="s">
        <v>465</v>
      </c>
      <c r="KE1" s="316" t="s">
        <v>457</v>
      </c>
      <c r="KF1" s="316" t="s">
        <v>464</v>
      </c>
      <c r="KG1" s="316" t="s">
        <v>465</v>
      </c>
      <c r="KH1" s="316" t="s">
        <v>457</v>
      </c>
      <c r="KI1" s="316" t="s">
        <v>464</v>
      </c>
      <c r="KJ1" s="316" t="s">
        <v>465</v>
      </c>
      <c r="KK1" s="316" t="s">
        <v>457</v>
      </c>
      <c r="KL1" s="316" t="s">
        <v>466</v>
      </c>
      <c r="KM1" s="316" t="s">
        <v>457</v>
      </c>
      <c r="KN1" s="316" t="s">
        <v>467</v>
      </c>
      <c r="KO1" s="316" t="s">
        <v>457</v>
      </c>
      <c r="KP1" s="316" t="s">
        <v>468</v>
      </c>
      <c r="KQ1" s="316" t="s">
        <v>457</v>
      </c>
      <c r="KR1" s="316" t="s">
        <v>468</v>
      </c>
      <c r="KS1" s="316" t="s">
        <v>457</v>
      </c>
      <c r="KT1" s="316" t="s">
        <v>468</v>
      </c>
      <c r="KU1" s="316" t="s">
        <v>457</v>
      </c>
      <c r="KV1" s="316" t="s">
        <v>468</v>
      </c>
      <c r="KW1" s="316" t="s">
        <v>457</v>
      </c>
      <c r="KX1" s="316" t="s">
        <v>468</v>
      </c>
      <c r="KY1" s="316" t="s">
        <v>457</v>
      </c>
      <c r="KZ1" s="316" t="s">
        <v>468</v>
      </c>
      <c r="LA1" s="316" t="s">
        <v>457</v>
      </c>
      <c r="LB1" s="316" t="s">
        <v>468</v>
      </c>
      <c r="LC1" s="316" t="s">
        <v>457</v>
      </c>
      <c r="LD1" s="316" t="s">
        <v>468</v>
      </c>
      <c r="LE1" s="316" t="s">
        <v>457</v>
      </c>
      <c r="LF1" s="316" t="s">
        <v>468</v>
      </c>
      <c r="LG1" s="316" t="s">
        <v>457</v>
      </c>
      <c r="LH1" s="316" t="s">
        <v>468</v>
      </c>
      <c r="LI1" s="316" t="s">
        <v>457</v>
      </c>
      <c r="LJ1" s="316" t="s">
        <v>469</v>
      </c>
      <c r="LK1" s="316" t="s">
        <v>470</v>
      </c>
      <c r="LL1" s="316" t="s">
        <v>471</v>
      </c>
      <c r="LM1" s="316" t="s">
        <v>472</v>
      </c>
      <c r="LN1" s="316" t="s">
        <v>473</v>
      </c>
      <c r="LO1" s="316" t="s">
        <v>474</v>
      </c>
      <c r="LP1" s="316" t="s">
        <v>457</v>
      </c>
      <c r="LQ1" s="316" t="s">
        <v>469</v>
      </c>
      <c r="LR1" s="316" t="s">
        <v>470</v>
      </c>
      <c r="LS1" s="316" t="s">
        <v>471</v>
      </c>
      <c r="LT1" s="316" t="s">
        <v>472</v>
      </c>
      <c r="LU1" s="316" t="s">
        <v>473</v>
      </c>
      <c r="LV1" s="316" t="s">
        <v>474</v>
      </c>
      <c r="LW1" s="316" t="s">
        <v>457</v>
      </c>
      <c r="LX1" s="316" t="s">
        <v>469</v>
      </c>
      <c r="LY1" s="316" t="s">
        <v>470</v>
      </c>
      <c r="LZ1" s="316" t="s">
        <v>471</v>
      </c>
      <c r="MA1" s="316" t="s">
        <v>472</v>
      </c>
      <c r="MB1" s="316" t="s">
        <v>473</v>
      </c>
      <c r="MC1" s="316" t="s">
        <v>474</v>
      </c>
      <c r="MD1" s="316" t="s">
        <v>457</v>
      </c>
      <c r="ME1" s="316" t="s">
        <v>469</v>
      </c>
      <c r="MF1" s="316" t="s">
        <v>470</v>
      </c>
      <c r="MG1" s="316" t="s">
        <v>471</v>
      </c>
      <c r="MH1" s="316" t="s">
        <v>472</v>
      </c>
      <c r="MI1" s="316" t="s">
        <v>473</v>
      </c>
      <c r="MJ1" s="316" t="s">
        <v>474</v>
      </c>
      <c r="MK1" s="316" t="s">
        <v>457</v>
      </c>
      <c r="ML1" s="316" t="s">
        <v>469</v>
      </c>
      <c r="MM1" s="316" t="s">
        <v>470</v>
      </c>
      <c r="MN1" s="316" t="s">
        <v>471</v>
      </c>
      <c r="MO1" s="316" t="s">
        <v>472</v>
      </c>
      <c r="MP1" s="316" t="s">
        <v>473</v>
      </c>
      <c r="MQ1" s="316" t="s">
        <v>474</v>
      </c>
      <c r="MR1" s="316" t="s">
        <v>457</v>
      </c>
      <c r="MS1" s="316" t="s">
        <v>469</v>
      </c>
      <c r="MT1" s="316" t="s">
        <v>470</v>
      </c>
      <c r="MU1" s="316" t="s">
        <v>471</v>
      </c>
      <c r="MV1" s="316" t="s">
        <v>472</v>
      </c>
      <c r="MW1" s="316" t="s">
        <v>473</v>
      </c>
      <c r="MX1" s="316" t="s">
        <v>474</v>
      </c>
      <c r="MY1" s="367" t="s">
        <v>475</v>
      </c>
      <c r="MZ1" s="367" t="s">
        <v>475</v>
      </c>
      <c r="NA1" s="367" t="s">
        <v>475</v>
      </c>
      <c r="NB1" s="367" t="s">
        <v>475</v>
      </c>
      <c r="NC1" s="367" t="s">
        <v>475</v>
      </c>
      <c r="ND1" s="367" t="s">
        <v>475</v>
      </c>
      <c r="NE1" s="315" t="s">
        <v>475</v>
      </c>
      <c r="NF1" s="367" t="s">
        <v>475</v>
      </c>
      <c r="NG1" s="367" t="s">
        <v>475</v>
      </c>
      <c r="NH1" s="367" t="s">
        <v>475</v>
      </c>
      <c r="NI1" s="367" t="s">
        <v>476</v>
      </c>
      <c r="NJ1" s="367" t="s">
        <v>476</v>
      </c>
      <c r="NK1" s="367" t="s">
        <v>476</v>
      </c>
      <c r="NL1" s="367" t="s">
        <v>476</v>
      </c>
      <c r="NM1" s="367" t="s">
        <v>476</v>
      </c>
      <c r="NN1" s="367" t="s">
        <v>476</v>
      </c>
      <c r="NO1" s="367" t="s">
        <v>476</v>
      </c>
      <c r="NP1" s="367" t="s">
        <v>477</v>
      </c>
      <c r="NQ1" s="367" t="s">
        <v>478</v>
      </c>
      <c r="NR1" s="367" t="s">
        <v>478</v>
      </c>
      <c r="NS1" s="367" t="s">
        <v>478</v>
      </c>
      <c r="NT1" s="367" t="s">
        <v>478</v>
      </c>
      <c r="NU1" s="367" t="s">
        <v>478</v>
      </c>
      <c r="NV1" s="367" t="s">
        <v>478</v>
      </c>
      <c r="NW1" s="367" t="s">
        <v>478</v>
      </c>
      <c r="NX1" s="367" t="s">
        <v>478</v>
      </c>
      <c r="NY1" s="367" t="s">
        <v>478</v>
      </c>
      <c r="NZ1" s="367" t="s">
        <v>479</v>
      </c>
      <c r="OA1" s="367" t="s">
        <v>480</v>
      </c>
      <c r="OB1" s="367" t="s">
        <v>481</v>
      </c>
      <c r="OC1" s="367" t="s">
        <v>482</v>
      </c>
      <c r="OD1" s="367" t="s">
        <v>482</v>
      </c>
      <c r="OE1" s="367" t="s">
        <v>482</v>
      </c>
      <c r="OF1" s="367" t="s">
        <v>482</v>
      </c>
      <c r="OG1" s="367" t="s">
        <v>482</v>
      </c>
      <c r="OH1" s="315" t="s">
        <v>482</v>
      </c>
      <c r="OI1" s="315" t="s">
        <v>483</v>
      </c>
      <c r="OJ1" s="315" t="s">
        <v>484</v>
      </c>
      <c r="OK1" s="315" t="s">
        <v>485</v>
      </c>
      <c r="OL1" s="315" t="s">
        <v>486</v>
      </c>
      <c r="OM1" s="315" t="s">
        <v>487</v>
      </c>
      <c r="ON1" s="315" t="s">
        <v>488</v>
      </c>
      <c r="OO1" s="315" t="s">
        <v>489</v>
      </c>
      <c r="OP1" s="315" t="s">
        <v>490</v>
      </c>
      <c r="OQ1" s="315" t="s">
        <v>491</v>
      </c>
      <c r="OR1" s="315" t="s">
        <v>492</v>
      </c>
      <c r="OS1" s="315" t="s">
        <v>493</v>
      </c>
      <c r="OT1" s="315" t="s">
        <v>494</v>
      </c>
      <c r="OU1" s="315" t="s">
        <v>495</v>
      </c>
      <c r="OV1" s="315" t="s">
        <v>496</v>
      </c>
      <c r="OW1" s="315" t="s">
        <v>497</v>
      </c>
      <c r="OX1" s="317"/>
    </row>
    <row r="2" spans="1:414">
      <c r="K2" s="318">
        <f>IF('申請書及び申請事項(市外業者)'!$AU$20=項目リスト!$A$2,1,IF('申請書及び申請事項(市外業者)'!$BC$20=項目リスト!$A$2,2,""))</f>
        <v>2</v>
      </c>
      <c r="L2" s="317"/>
      <c r="M2" s="317"/>
      <c r="N2" s="318">
        <f>IF('申請書及び申請事項(市外業者)'!$H$8=項目リスト!$A$2,1,2)</f>
        <v>2</v>
      </c>
      <c r="O2" s="318">
        <f>IF('申請書及び申請事項(市外業者)'!$T$8=項目リスト!$A$2,1,2)</f>
        <v>2</v>
      </c>
      <c r="P2" s="318">
        <f>IF('申請書及び申請事項(市外業者)'!$AD$8=項目リスト!$A$2,1,2)</f>
        <v>2</v>
      </c>
      <c r="Q2" s="318">
        <f>IF('申請書及び申請事項(市外業者)'!$AN$8=項目リスト!$A$2,1,2)</f>
        <v>2</v>
      </c>
      <c r="R2" s="318">
        <f>IF('申請書及び申請事項(市外業者)'!$AX$8=項目リスト!$A$2,1,2)</f>
        <v>2</v>
      </c>
      <c r="S2" s="318">
        <f>IF('申請書及び申請事項(市外業者)'!$BH$8=項目リスト!$A$2,1,2)</f>
        <v>2</v>
      </c>
      <c r="T2" s="314">
        <f>IF(OR('申請書及び申請事項(市外業者)'!$E$182=項目リスト!$C$2,'申請書及び申請事項(市外業者)'!$E$182=項目リスト!$C$3),1,2)</f>
        <v>2</v>
      </c>
      <c r="U2" s="314">
        <f>IF(OR('申請書及び申請事項(市外業者)'!$E$183=項目リスト!$C$2,'申請書及び申請事項(市外業者)'!$E$183=項目リスト!$C$3),1,2)</f>
        <v>2</v>
      </c>
      <c r="V2" s="314">
        <f>IF(OR('申請書及び申請事項(市外業者)'!$E$184=項目リスト!$C$2,'申請書及び申請事項(市外業者)'!$E$184=項目リスト!$C$3),1,2)</f>
        <v>2</v>
      </c>
      <c r="W2" s="314">
        <f>IF(OR('申請書及び申請事項(市外業者)'!$E$185=項目リスト!$C$2,'申請書及び申請事項(市外業者)'!$E$185=項目リスト!$C$3),1,2)</f>
        <v>2</v>
      </c>
      <c r="X2" s="314">
        <f>IF(OR('申請書及び申請事項(市外業者)'!$E$186=項目リスト!$C$2,'申請書及び申請事項(市外業者)'!$E$186=項目リスト!$C$3),1,2)</f>
        <v>2</v>
      </c>
      <c r="Y2" s="314">
        <f>IF(OR('申請書及び申請事項(市外業者)'!$E$187=項目リスト!$C$2,'申請書及び申請事項(市外業者)'!$E$187=項目リスト!$C$3),1,2)</f>
        <v>2</v>
      </c>
      <c r="Z2" s="314">
        <f>IF('申請書及び申請事項(市外業者)'!$F$123=項目リスト!$B$2,1,2)</f>
        <v>2</v>
      </c>
      <c r="AA2" s="314">
        <f>IF('申請書及び申請事項(市外業者)'!$F$124=項目リスト!$B$2,1,2)</f>
        <v>2</v>
      </c>
      <c r="AB2" s="314">
        <f>IF('申請書及び申請事項(市外業者)'!$F$125=項目リスト!$B$2,1,2)</f>
        <v>2</v>
      </c>
      <c r="AC2" s="314">
        <f>IF('申請書及び申請事項(市外業者)'!$F$126=項目リスト!$B$2,1,2)</f>
        <v>2</v>
      </c>
      <c r="AD2" s="314">
        <f>IF('申請書及び申請事項(市外業者)'!$F$127=項目リスト!$B$2,1,2)</f>
        <v>2</v>
      </c>
      <c r="AE2" s="314">
        <f>IF('申請書及び申請事項(市外業者)'!$F$128=項目リスト!$B$2,1,2)</f>
        <v>2</v>
      </c>
      <c r="AF2" s="314">
        <f>IF('申請書及び申請事項(市外業者)'!$F$129=項目リスト!$B$2,1,2)</f>
        <v>2</v>
      </c>
      <c r="AG2" s="314">
        <f>IF('申請書及び申請事項(市外業者)'!$F$130=項目リスト!$B$2,1,2)</f>
        <v>2</v>
      </c>
      <c r="AH2" s="314">
        <f>IF('申請書及び申請事項(市外業者)'!$F$131=項目リスト!$B$2,1,2)</f>
        <v>2</v>
      </c>
      <c r="AI2" s="314">
        <f>IF('申請書及び申請事項(市外業者)'!$F$132=項目リスト!$B$2,1,2)</f>
        <v>2</v>
      </c>
      <c r="AJ2" s="314">
        <f>IF('申請書及び申請事項(市外業者)'!$F$133=項目リスト!$B$2,1,2)</f>
        <v>2</v>
      </c>
      <c r="AK2" s="314">
        <f>IF('申請書及び申請事項(市外業者)'!$F$134=項目リスト!$B$2,1,2)</f>
        <v>2</v>
      </c>
      <c r="AL2" s="314">
        <f>IF('申請書及び申請事項(市外業者)'!$F$135=項目リスト!$B$2,1,2)</f>
        <v>2</v>
      </c>
      <c r="AM2" s="314">
        <f>IF('申請書及び申請事項(市外業者)'!$F$136=項目リスト!$B$2,1,2)</f>
        <v>2</v>
      </c>
      <c r="AN2" s="314">
        <f>IF('申請書及び申請事項(市外業者)'!$F$137=項目リスト!$B$2,1,2)</f>
        <v>2</v>
      </c>
      <c r="AO2" s="314">
        <f>IF('申請書及び申請事項(市外業者)'!$F$138=項目リスト!$B$2,1,2)</f>
        <v>2</v>
      </c>
      <c r="AP2" s="314">
        <f>IF('申請書及び申請事項(市外業者)'!$F$139=項目リスト!$B$2,1,2)</f>
        <v>2</v>
      </c>
      <c r="AQ2" s="314">
        <f>IF('申請書及び申請事項(市外業者)'!$F$145=項目リスト!$B$2,1,2)</f>
        <v>2</v>
      </c>
      <c r="AR2" s="314">
        <f>IF('申請書及び申請事項(市外業者)'!$F$146=項目リスト!$B$2,1,2)</f>
        <v>2</v>
      </c>
      <c r="AS2" s="314">
        <f>IF('申請書及び申請事項(市外業者)'!$F$147=項目リスト!$B$2,1,2)</f>
        <v>2</v>
      </c>
      <c r="AT2" s="314">
        <f>IF('申請書及び申請事項(市外業者)'!$F$148=項目リスト!$B$2,1,2)</f>
        <v>2</v>
      </c>
      <c r="AU2" s="314">
        <f>IF('申請書及び申請事項(市外業者)'!$F$149=項目リスト!$B$2,1,2)</f>
        <v>2</v>
      </c>
      <c r="AV2" s="314">
        <f>IF('申請書及び申請事項(市外業者)'!$F$150=項目リスト!$B$2,1,2)</f>
        <v>2</v>
      </c>
      <c r="AW2" s="314">
        <f>IF('申請書及び申請事項(市外業者)'!$F$151=項目リスト!$B$2,1,2)</f>
        <v>2</v>
      </c>
      <c r="AX2" s="314">
        <f>IF('申請書及び申請事項(市外業者)'!$F$152=項目リスト!$B$2,1,2)</f>
        <v>2</v>
      </c>
      <c r="AY2" s="314">
        <f>IF('申請書及び申請事項(市外業者)'!$F$153=項目リスト!$B$2,1,2)</f>
        <v>2</v>
      </c>
      <c r="AZ2" s="432" t="str">
        <f>TRIM(SUBSTITUTE(DBCS('申請書及び申請事項(市外業者)'!$O$15),"　",""))</f>
        <v/>
      </c>
      <c r="BA2" s="314" t="str">
        <f>SUBSTITUTE(SUBSTITUTE(SUBSTITUTE(SUBSTITUTE(SUBSTITUTE(SUBSTITUTE(SUBSTITUTE(SUBSTITUTE(SUBSTITUTE(SUBSTITUTE(TRIM(ASC('申請書及び申請事項(市外業者)'!$O$14)),"ｧ","ｱ"),"ｨ","ｲ"),"ｩ","ｳ"),"ｪ","ｴ"),"ｫ","ｵ"),"ｬ","ﾔ"),"ｭ","ﾕ"),"ｮ","ﾖ"),"ｯ","ﾂ"),"-","－")</f>
        <v/>
      </c>
      <c r="BB2" s="314" t="str">
        <f>IF('申請書及び申請事項(市外業者)'!$O$17="","",DBCS('申請書及び申請事項(市外業者)'!$O$17))</f>
        <v/>
      </c>
      <c r="BC2" s="314" t="str">
        <f>IF('申請書及び申請事項(市外業者)'!$O$18="","",DBCS('申請書及び申請事項(市外業者)'!$O$18))</f>
        <v/>
      </c>
      <c r="BD2" s="314" t="str">
        <f>ASC('申請書及び申請事項(市外業者)'!$Q$11)&amp;ASC('申請書及び申請事項(市外業者)'!$W$11)</f>
        <v/>
      </c>
      <c r="BE2" s="314" t="str">
        <f>DBCS(CLEAN('申請書及び申請事項(市外業者)'!$O$12))</f>
        <v/>
      </c>
      <c r="BF2" s="314" t="str">
        <f>IF('申請書及び申請事項(市外業者)'!$Q$19="","",ASC('申請書及び申請事項(市外業者)'!$Q$19&amp;"-"&amp;'申請書及び申請事項(市外業者)'!$X$19&amp;"-"&amp;'申請書及び申請事項(市外業者)'!$AE$19))</f>
        <v/>
      </c>
      <c r="BG2" s="314" t="str">
        <f>IF('申請書及び申請事項(市外業者)'!$Q$20="","",ASC('申請書及び申請事項(市外業者)'!$Q$20&amp;"-"&amp;'申請書及び申請事項(市外業者)'!$X$20&amp;"-"&amp;'申請書及び申請事項(市外業者)'!$AE$20))</f>
        <v/>
      </c>
      <c r="BH2" s="314" t="str">
        <f>IF('申請書及び申請事項(市外業者)'!$O$21="","",'申請書及び申請事項(市外業者)'!$O$21)</f>
        <v/>
      </c>
      <c r="BI2" s="314" t="str">
        <f>DBCS(CLEAN('申請書及び申請事項(市外業者)'!$O$54))</f>
        <v/>
      </c>
      <c r="BK2" s="314" t="str">
        <f>IF('申請書及び申請事項(市外業者)'!$O$56="","",DBCS('申請書及び申請事項(市外業者)'!$O$56))</f>
        <v/>
      </c>
      <c r="BL2" s="314" t="str">
        <f>IF('申請書及び申請事項(市外業者)'!$O$57="","",DBCS('申請書及び申請事項(市外業者)'!$O$57))</f>
        <v/>
      </c>
      <c r="BM2" s="319" t="str">
        <f>ASC('申請書及び申請事項(市外業者)'!$Q$51)&amp;ASC('申請書及び申請事項(市外業者)'!$W$51)</f>
        <v/>
      </c>
      <c r="BN2" s="314" t="str">
        <f>DBCS(CLEAN('申請書及び申請事項(市外業者)'!$O$52))</f>
        <v/>
      </c>
      <c r="BO2" s="314" t="str">
        <f>IF('申請書及び申請事項(市外業者)'!$Q$58="","",ASC('申請書及び申請事項(市外業者)'!$Q$58&amp;"-"&amp;'申請書及び申請事項(市外業者)'!$X$58&amp;"-"&amp;'申請書及び申請事項(市外業者)'!$AE$58))</f>
        <v/>
      </c>
      <c r="BP2" s="314" t="str">
        <f>IF('申請書及び申請事項(市外業者)'!$Q$59="","",ASC('申請書及び申請事項(市外業者)'!$Q$59&amp;"-"&amp;'申請書及び申請事項(市外業者)'!$X$59&amp;"-"&amp;'申請書及び申請事項(市外業者)'!$AE$59))</f>
        <v/>
      </c>
      <c r="BQ2" s="314" t="str">
        <f>IF('申請書及び申請事項(市外業者)'!$O$60="","",'申請書及び申請事項(市外業者)'!$O$60)</f>
        <v/>
      </c>
      <c r="BR2" s="314" t="str">
        <f>IF('申請書及び申請事項(市外業者)'!$BC$51="","",'申請書及び申請事項(市外業者)'!$BC$51)</f>
        <v/>
      </c>
      <c r="BS2" s="314" t="str">
        <f>IF('申請書及び申請事項(市外業者)'!$BC$52="","",'申請書及び申請事項(市外業者)'!$BC$52)</f>
        <v/>
      </c>
      <c r="BT2" s="314" t="str">
        <f>IF('申請書及び申請事項(市外業者)'!$BC$53="","",'申請書及び申請事項(市外業者)'!$BC$53)</f>
        <v/>
      </c>
      <c r="BU2" s="318" t="str">
        <f>IF('申請書及び申請事項(市外業者)'!$BJ$55=項目リスト!$A$2,1,IF('申請書及び申請事項(市外業者)'!$BN$55=項目リスト!$A$2,2,""))</f>
        <v/>
      </c>
      <c r="BV2" s="318" t="str">
        <f>IF('申請書及び申請事項(市外業者)'!$AX$56=項目リスト!$A$2,1,IF('申請書及び申請事項(市外業者)'!$BK$56=項目リスト!$A$2,2,""))</f>
        <v/>
      </c>
      <c r="BW2" s="314" t="str">
        <f>IF('申請書及び申請事項(市外業者)'!$U$73="","",TEXT('申請書及び申請事項(市外業者)'!$U$73,"yyyymmdd"))</f>
        <v/>
      </c>
      <c r="BY2" s="318" t="str">
        <f>IF('申請書及び申請事項(市外業者)'!$BC$20=項目リスト!$A$2,"",IF('申請書及び申請事項(市外業者)'!$N$94="","",'申請書及び申請事項(市外業者)'!$N$94))</f>
        <v/>
      </c>
      <c r="BZ2" s="314" t="str">
        <f>IF('申請書及び申請事項(市外業者)'!$G$117="","",TEXT('申請書及び申請事項(市外業者)'!$G$117,"yyyymmdd"))</f>
        <v/>
      </c>
      <c r="CA2" s="314" t="str">
        <f>IF('申請書及び申請事項(市外業者)'!$T$117="","",TEXT('申請書及び申請事項(市外業者)'!$T$117,"yyyymmdd"))</f>
        <v/>
      </c>
      <c r="CB2" s="314" t="str">
        <f>IF('申請書及び申請事項(市外業者)'!$G$116="","",TEXT('申請書及び申請事項(市外業者)'!$G$116,"yyyymmdd"))</f>
        <v/>
      </c>
      <c r="CC2" s="314" t="str">
        <f>IF('申請書及び申請事項(市外業者)'!$T$116="","",TEXT('申請書及び申請事項(市外業者)'!$T$116,"yyyymmdd"))</f>
        <v/>
      </c>
      <c r="CD2" s="314" t="str">
        <f>IF('申請書及び申請事項(市外業者)'!$B$91="","",'申請書及び申請事項(市外業者)'!$B$91)</f>
        <v/>
      </c>
      <c r="CE2" s="314" t="str">
        <f>IF('申請書及び申請事項(市外業者)'!$Y$91="","",'申請書及び申請事項(市外業者)'!$Y$91)</f>
        <v/>
      </c>
      <c r="CF2" s="314" t="str">
        <f>IF('申請書及び申請事項(市外業者)'!$AD$123="","",'申請書及び申請事項(市外業者)'!$AD$123)</f>
        <v/>
      </c>
      <c r="CG2" s="314" t="str">
        <f>IF('申請書及び申請事項(市外業者)'!$AR$123="","",'申請書及び申請事項(市外業者)'!$AR$123)</f>
        <v/>
      </c>
      <c r="CH2" s="314" t="str">
        <f>IF('申請書及び申請事項(市外業者)'!$AD$124="","",'申請書及び申請事項(市外業者)'!$AD$124)</f>
        <v/>
      </c>
      <c r="CI2" s="314" t="str">
        <f>IF('申請書及び申請事項(市外業者)'!$AR$124="","",'申請書及び申請事項(市外業者)'!$AR$124)</f>
        <v/>
      </c>
      <c r="CJ2" s="314" t="str">
        <f>IF('申請書及び申請事項(市外業者)'!$AD$125="","",'申請書及び申請事項(市外業者)'!$AD$125)</f>
        <v/>
      </c>
      <c r="CK2" s="314" t="str">
        <f>IF('申請書及び申請事項(市外業者)'!$AR$125="","",'申請書及び申請事項(市外業者)'!$AR$125)</f>
        <v/>
      </c>
      <c r="CL2" s="314" t="str">
        <f>IF('申請書及び申請事項(市外業者)'!$AD$126="","",'申請書及び申請事項(市外業者)'!$AD$126)</f>
        <v/>
      </c>
      <c r="CM2" s="314" t="str">
        <f>IF('申請書及び申請事項(市外業者)'!$AR$126="","",'申請書及び申請事項(市外業者)'!$AR$126)</f>
        <v/>
      </c>
      <c r="CN2" s="314" t="str">
        <f>IF('申請書及び申請事項(市外業者)'!$AD$127="","",'申請書及び申請事項(市外業者)'!$AD$127)</f>
        <v/>
      </c>
      <c r="CO2" s="314" t="str">
        <f>IF('申請書及び申請事項(市外業者)'!$AR$127="","",'申請書及び申請事項(市外業者)'!$AR$127)</f>
        <v/>
      </c>
      <c r="CP2" s="314" t="str">
        <f>IF('申請書及び申請事項(市外業者)'!$AD$128="","",'申請書及び申請事項(市外業者)'!$AD$128)</f>
        <v/>
      </c>
      <c r="CQ2" s="314" t="str">
        <f>IF('申請書及び申請事項(市外業者)'!$AR$128="","",'申請書及び申請事項(市外業者)'!$AR$128)</f>
        <v/>
      </c>
      <c r="CR2" s="314" t="str">
        <f>IF('申請書及び申請事項(市外業者)'!$AD$129="","",'申請書及び申請事項(市外業者)'!$AD$129)</f>
        <v/>
      </c>
      <c r="CS2" s="314" t="str">
        <f>IF('申請書及び申請事項(市外業者)'!$AR$129="","",'申請書及び申請事項(市外業者)'!$AR$129)</f>
        <v/>
      </c>
      <c r="CT2" s="314" t="str">
        <f>IF('申請書及び申請事項(市外業者)'!$AD$130="","",'申請書及び申請事項(市外業者)'!$AD$130)</f>
        <v/>
      </c>
      <c r="CU2" s="314" t="str">
        <f>IF('申請書及び申請事項(市外業者)'!$AR$130="","",'申請書及び申請事項(市外業者)'!$AR$130)</f>
        <v/>
      </c>
      <c r="CV2" s="314" t="str">
        <f>IF('申請書及び申請事項(市外業者)'!$AD$131="","",'申請書及び申請事項(市外業者)'!$AD$131)</f>
        <v/>
      </c>
      <c r="CW2" s="314" t="str">
        <f>IF('申請書及び申請事項(市外業者)'!$AR$131="","",'申請書及び申請事項(市外業者)'!$AR$131)</f>
        <v/>
      </c>
      <c r="CX2" s="314" t="str">
        <f>IF('申請書及び申請事項(市外業者)'!$AD$132="","",'申請書及び申請事項(市外業者)'!$AD$132)</f>
        <v/>
      </c>
      <c r="CY2" s="314" t="str">
        <f>IF('申請書及び申請事項(市外業者)'!$AR$132="","",'申請書及び申請事項(市外業者)'!$AR$132)</f>
        <v/>
      </c>
      <c r="CZ2" s="314" t="str">
        <f>IF('申請書及び申請事項(市外業者)'!$AD$133="","",'申請書及び申請事項(市外業者)'!$AD$133)</f>
        <v/>
      </c>
      <c r="DA2" s="314" t="str">
        <f>IF('申請書及び申請事項(市外業者)'!$AR$133="","",'申請書及び申請事項(市外業者)'!$AR$133)</f>
        <v/>
      </c>
      <c r="DB2" s="314" t="str">
        <f>IF('申請書及び申請事項(市外業者)'!$AD$134="","",'申請書及び申請事項(市外業者)'!$AD$134)</f>
        <v/>
      </c>
      <c r="DC2" s="314" t="str">
        <f>IF('申請書及び申請事項(市外業者)'!$AR$134="","",'申請書及び申請事項(市外業者)'!$AR$134)</f>
        <v/>
      </c>
      <c r="DD2" s="314" t="str">
        <f>IF('申請書及び申請事項(市外業者)'!$AD$135="","",'申請書及び申請事項(市外業者)'!$AD$135)</f>
        <v/>
      </c>
      <c r="DE2" s="314" t="str">
        <f>IF('申請書及び申請事項(市外業者)'!$AR$135="","",'申請書及び申請事項(市外業者)'!$AR$135)</f>
        <v/>
      </c>
      <c r="DF2" s="314" t="str">
        <f>IF('申請書及び申請事項(市外業者)'!$AD$136="","",'申請書及び申請事項(市外業者)'!$AD$136)</f>
        <v/>
      </c>
      <c r="DG2" s="314" t="str">
        <f>IF('申請書及び申請事項(市外業者)'!$AR$136="","",'申請書及び申請事項(市外業者)'!$AR$136)</f>
        <v/>
      </c>
      <c r="DH2" s="314" t="str">
        <f>IF('申請書及び申請事項(市外業者)'!$AD$137="","",'申請書及び申請事項(市外業者)'!$AD$137)</f>
        <v/>
      </c>
      <c r="DI2" s="314" t="str">
        <f>IF('申請書及び申請事項(市外業者)'!$AR$137="","",'申請書及び申請事項(市外業者)'!$AR$137)</f>
        <v/>
      </c>
      <c r="DJ2" s="314" t="str">
        <f>IF('申請書及び申請事項(市外業者)'!$AD$138="","",'申請書及び申請事項(市外業者)'!$AD$138)</f>
        <v/>
      </c>
      <c r="DK2" s="314" t="str">
        <f>IF('申請書及び申請事項(市外業者)'!$AR$138="","",'申請書及び申請事項(市外業者)'!$AR$138)</f>
        <v/>
      </c>
      <c r="DL2" s="314" t="str">
        <f>IF('申請書及び申請事項(市外業者)'!$AD$139="","",'申請書及び申請事項(市外業者)'!$AD$139)</f>
        <v/>
      </c>
      <c r="DM2" s="314" t="str">
        <f>IF('申請書及び申請事項(市外業者)'!$AR$139="","",'申請書及び申請事項(市外業者)'!$AR$139)</f>
        <v/>
      </c>
      <c r="DN2" s="314" t="str">
        <f>IF('申請書及び申請事項(市外業者)'!$AD$141="","",'申請書及び申請事項(市外業者)'!$AD$141)</f>
        <v/>
      </c>
      <c r="DO2" s="314" t="str">
        <f>IF('申請書及び申請事項(市外業者)'!$AR$141="","",'申請書及び申請事項(市外業者)'!$AR$141)</f>
        <v/>
      </c>
      <c r="DP2" s="314" t="str">
        <f>IF('申請書及び申請事項(市外業者)'!$AD$142="","",'申請書及び申請事項(市外業者)'!$AD$142)</f>
        <v/>
      </c>
      <c r="DQ2" s="314" t="str">
        <f>IF('申請書及び申請事項(市外業者)'!$AR$142="","",'申請書及び申請事項(市外業者)'!$AR$142)</f>
        <v/>
      </c>
      <c r="DR2" s="314" t="str">
        <f>IF('申請書及び申請事項(市外業者)'!$BF$142="","",'申請書及び申請事項(市外業者)'!$BF$142)</f>
        <v/>
      </c>
      <c r="DS2" s="314" t="str">
        <f>IF('申請書及び申請事項(市外業者)'!$AD$144="","",'申請書及び申請事項(市外業者)'!$AD$144)</f>
        <v/>
      </c>
      <c r="DT2" s="314" t="str">
        <f>IF('申請書及び申請事項(市外業者)'!$AR$144="","",'申請書及び申請事項(市外業者)'!$AR$144)</f>
        <v/>
      </c>
      <c r="DU2" s="314" t="str">
        <f>IF('申請書及び申請事項(市外業者)'!$AD$145="","",'申請書及び申請事項(市外業者)'!$AD$145)</f>
        <v/>
      </c>
      <c r="DV2" s="314" t="str">
        <f>IF('申請書及び申請事項(市外業者)'!$AR$145="","",'申請書及び申請事項(市外業者)'!$AR$145)</f>
        <v/>
      </c>
      <c r="DW2" s="314" t="str">
        <f>IF('申請書及び申請事項(市外業者)'!$AD$146="","",'申請書及び申請事項(市外業者)'!$AD$146)</f>
        <v/>
      </c>
      <c r="DX2" s="314" t="str">
        <f>IF('申請書及び申請事項(市外業者)'!$AR$146="","",'申請書及び申請事項(市外業者)'!$AR$146)</f>
        <v/>
      </c>
      <c r="DY2" s="314" t="str">
        <f>IF('申請書及び申請事項(市外業者)'!$AD$147="","",'申請書及び申請事項(市外業者)'!$AD$147)</f>
        <v/>
      </c>
      <c r="DZ2" s="314" t="str">
        <f>IF('申請書及び申請事項(市外業者)'!$AR$147="","",'申請書及び申請事項(市外業者)'!$AR$147)</f>
        <v/>
      </c>
      <c r="EA2" s="314" t="str">
        <f>IF('申請書及び申請事項(市外業者)'!$AD$148="","",'申請書及び申請事項(市外業者)'!$AD$148)</f>
        <v/>
      </c>
      <c r="EB2" s="314" t="str">
        <f>IF('申請書及び申請事項(市外業者)'!$AR$148="","",'申請書及び申請事項(市外業者)'!$AR$148)</f>
        <v/>
      </c>
      <c r="EC2" s="314" t="str">
        <f>IF('申請書及び申請事項(市外業者)'!$AD$149="","",'申請書及び申請事項(市外業者)'!$AD$149)</f>
        <v/>
      </c>
      <c r="ED2" s="314" t="str">
        <f>IF('申請書及び申請事項(市外業者)'!$AR$149="","",'申請書及び申請事項(市外業者)'!$AR$149)</f>
        <v/>
      </c>
      <c r="EE2" s="314" t="str">
        <f>IF('申請書及び申請事項(市外業者)'!$AD$150="","",'申請書及び申請事項(市外業者)'!$AD$150)</f>
        <v/>
      </c>
      <c r="EF2" s="314" t="str">
        <f>IF('申請書及び申請事項(市外業者)'!$AR$150="","",'申請書及び申請事項(市外業者)'!$AR$150)</f>
        <v/>
      </c>
      <c r="EI2" s="314" t="str">
        <f>IF('申請書及び申請事項(市外業者)'!$AD$151="","",'申請書及び申請事項(市外業者)'!$AD$151)</f>
        <v/>
      </c>
      <c r="EJ2" s="314" t="str">
        <f>IF('申請書及び申請事項(市外業者)'!$AR$151="","",'申請書及び申請事項(市外業者)'!$AR$151)</f>
        <v/>
      </c>
      <c r="EK2" s="314" t="str">
        <f>IF('申請書及び申請事項(市外業者)'!$AD$152="","",'申請書及び申請事項(市外業者)'!$AD$152)</f>
        <v/>
      </c>
      <c r="EL2" s="314" t="str">
        <f>IF('申請書及び申請事項(市外業者)'!$AR$152="","",'申請書及び申請事項(市外業者)'!$AR$152)</f>
        <v/>
      </c>
      <c r="EM2" s="314" t="str">
        <f>IF('申請書及び申請事項(市外業者)'!$AD$153="","",'申請書及び申請事項(市外業者)'!$AD$153)</f>
        <v/>
      </c>
      <c r="EN2" s="314" t="str">
        <f>IF('申請書及び申請事項(市外業者)'!$AR$153="","",'申請書及び申請事項(市外業者)'!$AR$153)</f>
        <v/>
      </c>
      <c r="EO2" s="314" t="str">
        <f>IF('申請書及び申請事項(市外業者)'!$AD$155="","",'申請書及び申請事項(市外業者)'!$AD$155)</f>
        <v/>
      </c>
      <c r="EP2" s="314" t="str">
        <f>IF('申請書及び申請事項(市外業者)'!$AR$155="","",'申請書及び申請事項(市外業者)'!$AR$155)</f>
        <v/>
      </c>
      <c r="EQ2" s="314" t="str">
        <f>IF('申請書及び申請事項(市外業者)'!$V$182="","",'申請書及び申請事項(市外業者)'!$V$182)</f>
        <v/>
      </c>
      <c r="ER2" s="314" t="str">
        <f>IF('申請書及び申請事項(市外業者)'!$AG$182="","",'申請書及び申請事項(市外業者)'!$AG$182)</f>
        <v/>
      </c>
      <c r="ES2" s="314" t="str">
        <f>IF('申請書及び申請事項(市外業者)'!$V$183="","",'申請書及び申請事項(市外業者)'!$V$183)</f>
        <v/>
      </c>
      <c r="ET2" s="314" t="str">
        <f>IF('申請書及び申請事項(市外業者)'!$AG$183="","",'申請書及び申請事項(市外業者)'!$AG$183)</f>
        <v/>
      </c>
      <c r="EU2" s="314" t="str">
        <f>IF('申請書及び申請事項(市外業者)'!$V$184="","",'申請書及び申請事項(市外業者)'!$V$184)</f>
        <v/>
      </c>
      <c r="EV2" s="314" t="str">
        <f>IF('申請書及び申請事項(市外業者)'!$AG$184="","",'申請書及び申請事項(市外業者)'!$AG$184)</f>
        <v/>
      </c>
      <c r="EW2" s="314" t="str">
        <f>IF('申請書及び申請事項(市外業者)'!$V$185="","",'申請書及び申請事項(市外業者)'!$V$185)</f>
        <v/>
      </c>
      <c r="EX2" s="314" t="str">
        <f>IF('申請書及び申請事項(市外業者)'!$AG$185="","",'申請書及び申請事項(市外業者)'!$AG$185)</f>
        <v/>
      </c>
      <c r="EY2" s="314" t="str">
        <f>IF('申請書及び申請事項(市外業者)'!$V$186="","",'申請書及び申請事項(市外業者)'!$V$186)</f>
        <v/>
      </c>
      <c r="EZ2" s="314" t="str">
        <f>IF('申請書及び申請事項(市外業者)'!$AG$186="","",'申請書及び申請事項(市外業者)'!$AG$186)</f>
        <v/>
      </c>
      <c r="FA2" s="314" t="str">
        <f>IF('申請書及び申請事項(市外業者)'!$V$187="","",'申請書及び申請事項(市外業者)'!$V$187)</f>
        <v/>
      </c>
      <c r="FB2" s="314" t="str">
        <f>IF('申請書及び申請事項(市外業者)'!$AG$187="","",'申請書及び申請事項(市外業者)'!$AG$187)</f>
        <v/>
      </c>
      <c r="FC2" s="314" t="str">
        <f>IF('申請書及び申請事項(市外業者)'!$V$188="","",'申請書及び申請事項(市外業者)'!$V$188)</f>
        <v/>
      </c>
      <c r="FD2" s="314" t="str">
        <f>IF('申請書及び申請事項(市外業者)'!$AG$188="","",'申請書及び申請事項(市外業者)'!$AG$188)</f>
        <v/>
      </c>
      <c r="FE2" s="314" t="str">
        <f>IF('申請書及び申請事項(市外業者)'!$V$189="","",'申請書及び申請事項(市外業者)'!$V$189)</f>
        <v/>
      </c>
      <c r="FF2" s="314" t="str">
        <f>IF('申請書及び申請事項(市外業者)'!$AG$189="","",'申請書及び申請事項(市外業者)'!$AG$189)</f>
        <v/>
      </c>
      <c r="FG2" s="314" t="str">
        <f>IF('申請書及び申請事項(市外業者)'!$AD$156="","",'申請書及び申請事項(市外業者)'!$AD$156)</f>
        <v/>
      </c>
      <c r="FH2" s="314" t="str">
        <f>IF('申請書及び申請事項(市外業者)'!$AR$156="","",'申請書及び申請事項(市外業者)'!$AR$156)</f>
        <v/>
      </c>
      <c r="FI2" s="314" t="str">
        <f>IF('申請書及び申請事項(市外業者)'!$AD$157="","",'申請書及び申請事項(市外業者)'!$AD$157)</f>
        <v/>
      </c>
      <c r="FJ2" s="314" t="str">
        <f>IF('申請書及び申請事項(市外業者)'!$AR$157="","",'申請書及び申請事項(市外業者)'!$AR$157)</f>
        <v/>
      </c>
      <c r="FK2" s="314" t="str">
        <f>IF('申請書及び申請事項(市外業者)'!$AX$198="","",'申請書及び申請事項(市外業者)'!$AX$198)</f>
        <v/>
      </c>
      <c r="FL2" s="314" t="str">
        <f>IF('申請書及び申請事項(市外業者)'!$AX$199="","",'申請書及び申請事項(市外業者)'!$AX$199)</f>
        <v/>
      </c>
      <c r="FM2" s="314" t="str">
        <f>IF('申請書及び申請事項(市外業者)'!$AX$200="","",'申請書及び申請事項(市外業者)'!$AX$200)</f>
        <v/>
      </c>
      <c r="FN2" s="314" t="str">
        <f>IF('申請書及び申請事項(市外業者)'!$AX$201="","",'申請書及び申請事項(市外業者)'!$AX$201)</f>
        <v/>
      </c>
      <c r="FO2" s="314" t="str">
        <f>IF('申請書及び申請事項(市外業者)'!$AX$202="","",'申請書及び申請事項(市外業者)'!$AX$202)</f>
        <v/>
      </c>
      <c r="FP2" s="314" t="str">
        <f>IF('申請書及び申請事項(市外業者)'!$AX$203="","",'申請書及び申請事項(市外業者)'!$AX$203)</f>
        <v/>
      </c>
      <c r="FQ2" s="314" t="str">
        <f>IF('申請書及び申請事項(市外業者)'!$AX$204="","",'申請書及び申請事項(市外業者)'!$AX$204)</f>
        <v/>
      </c>
      <c r="FR2" s="314" t="str">
        <f>IF('申請書及び申請事項(市外業者)'!$AX$205="","",'申請書及び申請事項(市外業者)'!$AX$205)</f>
        <v/>
      </c>
      <c r="FS2" s="314" t="str">
        <f>IF('申請書及び申請事項(市外業者)'!$AX$206="","",'申請書及び申請事項(市外業者)'!$AX$206)</f>
        <v/>
      </c>
      <c r="FT2" s="314" t="str">
        <f>IF('申請書及び申請事項(市外業者)'!$AX$207="","",'申請書及び申請事項(市外業者)'!$AX$207)</f>
        <v/>
      </c>
      <c r="FU2" s="314" t="str">
        <f>IF('申請書及び申請事項(市外業者)'!$AX$208="","",'申請書及び申請事項(市外業者)'!$AX$208)</f>
        <v/>
      </c>
      <c r="FV2" s="314" t="str">
        <f>IF('申請書及び申請事項(市外業者)'!$AX$209="","",'申請書及び申請事項(市外業者)'!$AX$209)</f>
        <v/>
      </c>
      <c r="FW2" s="314" t="str">
        <f>IF('申請書及び申請事項(市外業者)'!$AX$210="","",'申請書及び申請事項(市外業者)'!$AX$210)</f>
        <v/>
      </c>
      <c r="FX2" s="314" t="str">
        <f>IF('申請書及び申請事項(市外業者)'!$AX$211="","",'申請書及び申請事項(市外業者)'!$AX$211)</f>
        <v/>
      </c>
      <c r="FY2" s="314" t="str">
        <f>IF('申請書及び申請事項(市外業者)'!$AX$212="","",'申請書及び申請事項(市外業者)'!$AX$212)</f>
        <v/>
      </c>
      <c r="FZ2" s="314" t="str">
        <f>IF('申請書及び申請事項(市外業者)'!$AX$213="","",'申請書及び申請事項(市外業者)'!$AX$213)</f>
        <v/>
      </c>
      <c r="GA2" s="314" t="str">
        <f>IF('申請書及び申請事項(市外業者)'!$AX$214="","",'申請書及び申請事項(市外業者)'!$AX$214)</f>
        <v/>
      </c>
      <c r="GB2" s="314" t="str">
        <f>IF('申請書及び申請事項(市外業者)'!$AX$215="","",'申請書及び申請事項(市外業者)'!$AX$215)</f>
        <v/>
      </c>
      <c r="GC2" s="314" t="str">
        <f>IF('申請書及び申請事項(市外業者)'!$AX$216="","",'申請書及び申請事項(市外業者)'!$AX$216)</f>
        <v/>
      </c>
      <c r="GD2" s="314" t="str">
        <f>IF('申請書及び申請事項(市外業者)'!$AX$217="","",'申請書及び申請事項(市外業者)'!$AX$217)</f>
        <v/>
      </c>
      <c r="GE2" s="314" t="str">
        <f>IF('申請書及び申請事項(市外業者)'!$AX$218="","",'申請書及び申請事項(市外業者)'!$AX$218)</f>
        <v/>
      </c>
      <c r="GF2" s="314" t="str">
        <f>IF('申請書及び申請事項(市外業者)'!$AX$219="","",'申請書及び申請事項(市外業者)'!$AX$219)</f>
        <v/>
      </c>
      <c r="GG2" s="314" t="str">
        <f>IF('申請書及び申請事項(市外業者)'!$AX$220="","",'申請書及び申請事項(市外業者)'!$AX$220)</f>
        <v/>
      </c>
      <c r="GH2" s="314" t="str">
        <f>IF('申請書及び申請事項(市外業者)'!$AX$221="","",'申請書及び申請事項(市外業者)'!$AX$221)</f>
        <v/>
      </c>
      <c r="GI2" s="314" t="str">
        <f>IF('申請書及び申請事項(市外業者)'!$AX$222="","",'申請書及び申請事項(市外業者)'!$AX$222)</f>
        <v/>
      </c>
      <c r="GJ2" s="314" t="str">
        <f>IF('申請書及び申請事項(市外業者)'!$AX$223="","",'申請書及び申請事項(市外業者)'!$AX$223)</f>
        <v/>
      </c>
      <c r="GK2" s="314" t="str">
        <f>IF('申請書及び申請事項(市外業者)'!$AX$224="","",'申請書及び申請事項(市外業者)'!$AX$224)</f>
        <v/>
      </c>
      <c r="GL2" s="314" t="str">
        <f>IF('申請書及び申請事項(市外業者)'!$AX$225="","",'申請書及び申請事項(市外業者)'!$AX$225)</f>
        <v/>
      </c>
      <c r="GM2" s="314" t="str">
        <f>IF('申請書及び申請事項(市外業者)'!$AX$226="","",'申請書及び申請事項(市外業者)'!$AX$226)</f>
        <v/>
      </c>
      <c r="GN2" s="314" t="str">
        <f>IF('申請書及び申請事項(市外業者)'!$AX$227="","",'申請書及び申請事項(市外業者)'!$AX$227)</f>
        <v/>
      </c>
      <c r="GO2" s="314" t="str">
        <f>IF('申請書及び申請事項(市外業者)'!$AX$228="","",'申請書及び申請事項(市外業者)'!$AX$228)</f>
        <v/>
      </c>
      <c r="GP2" s="314" t="str">
        <f>IF('申請書及び申請事項(市外業者)'!$AX$229="","",'申請書及び申請事項(市外業者)'!$AX$229)</f>
        <v/>
      </c>
      <c r="GQ2" s="314" t="str">
        <f>IF('申請書及び申請事項(市外業者)'!$AR$65="","",'申請書及び申請事項(市外業者)'!$AR$65)</f>
        <v/>
      </c>
      <c r="GR2" s="314" t="str">
        <f>IF('申請書及び申請事項(市外業者)'!$BA$73="","",'申請書及び申請事項(市外業者)'!$BA$73)</f>
        <v/>
      </c>
      <c r="GS2" s="314" t="str">
        <f>IF('申請書及び申請事項(市外業者)'!$T$77="","",'申請書及び申請事項(市外業者)'!$T$77)</f>
        <v/>
      </c>
      <c r="GT2" s="314" t="str">
        <f>IF('申請書及び申請事項(市外業者)'!$O$81="","",'申請書及び申請事項(市外業者)'!$O$81)</f>
        <v/>
      </c>
      <c r="GU2" s="314" t="str">
        <f>IF('申請書及び申請事項(市外業者)'!$AC$81="","",'申請書及び申請事項(市外業者)'!$AC$81)</f>
        <v/>
      </c>
      <c r="GV2" s="314" t="str">
        <f>IF('申請書及び申請事項(市外業者)'!$O$85="","",'申請書及び申請事項(市外業者)'!$O$85)</f>
        <v/>
      </c>
      <c r="GW2" s="314" t="str">
        <f>IF('申請書及び申請事項(市外業者)'!$AC$85="","",'申請書及び申請事項(市外業者)'!$AC$85)</f>
        <v/>
      </c>
      <c r="GX2" s="318" t="str">
        <f>IF(AND('申請書及び申請事項(市外業者)'!$AU$20=項目リスト!$A$2,'申請書及び申請事項(市外業者)'!$AE$95=項目リスト!$A$2),1,"")</f>
        <v/>
      </c>
      <c r="GY2" s="318" t="str">
        <f>IF(AND('申請書及び申請事項(市外業者)'!$AU$20=項目リスト!$A$2,'申請書及び申請事項(市外業者)'!$AE$96=項目リスト!$A$2),1,IF(AND('申請書及び申請事項(市外業者)'!$AU$20=項目リスト!$A$2,'申請書及び申請事項(市外業者)'!$AE$97=項目リスト!$A$2),2,""))</f>
        <v/>
      </c>
      <c r="GZ2" s="318" t="str">
        <f>IF(AND('申請書及び申請事項(市外業者)'!$AU$20=項目リスト!$A$2,'申請書及び申請事項(市外業者)'!$AE$99=項目リスト!$A$2),2,IF(AND('申請書及び申請事項(市外業者)'!$AU$20=項目リスト!$A$2,'申請書及び申請事項(市外業者)'!$AE$98=項目リスト!$A$2),1,""))</f>
        <v/>
      </c>
      <c r="HA2" s="318" t="str">
        <f>IF(AND('申請書及び申請事項(市外業者)'!$AU$20=項目リスト!$A$2,'申請書及び申請事項(市外業者)'!$AE$101=項目リスト!$A$2),2,IF(AND('申請書及び申請事項(市外業者)'!$AU$20=項目リスト!$A$2,'申請書及び申請事項(市外業者)'!$AE$100=項目リスト!$A$2),1,""))</f>
        <v/>
      </c>
      <c r="HB2" s="318" t="str">
        <f>IF(AND('申請書及び申請事項(市外業者)'!$AU$20=項目リスト!$A$2,'申請書及び申請事項(市外業者)'!$BM$95=項目リスト!$A$2),1,IF(AND('申請書及び申請事項(市外業者)'!$AU$20=項目リスト!$A$2,'申請書及び申請事項(市外業者)'!$BM$96=項目リスト!$A$2),2,""))</f>
        <v/>
      </c>
      <c r="HC2" s="318" t="str">
        <f>IF(AND('申請書及び申請事項(市外業者)'!$AU$20=項目リスト!$A$2,'申請書及び申請事項(市外業者)'!$BM$97=項目リスト!$A$2),1,"")</f>
        <v/>
      </c>
      <c r="HD2" s="318" t="str">
        <f>IF(AND('申請書及び申請事項(市外業者)'!$AU$20=項目リスト!$A$2,'申請書及び申請事項(市外業者)'!$BM$98=項目リスト!$A$2),1,"")</f>
        <v/>
      </c>
      <c r="HE2" s="318" t="str">
        <f>IF(AND('申請書及び申請事項(市外業者)'!$AU$20=項目リスト!$A$2,'申請書及び申請事項(市外業者)'!$BM$99=項目リスト!$A$2),1,"")</f>
        <v/>
      </c>
      <c r="HF2" s="318" t="str">
        <f>IF('申請書及び申請事項(市外業者)'!$H$9=項目リスト!$A$2,1,IF('申請書及び申請事項(市外業者)'!$M$9=項目リスト!$A$2,2,""))</f>
        <v/>
      </c>
      <c r="HG2" s="314" t="str">
        <f>IF('申請書及び申請事項(市外業者)'!$AV$91="","",'申請書及び申請事項(市外業者)'!$AV$91)</f>
        <v/>
      </c>
      <c r="HH2" s="318" t="str">
        <f>IF(AND('申請書及び申請事項(市外業者)'!$AU$20=項目リスト!$A$2,OR('申請書及び申請事項(市外業者)'!$H$9=項目リスト!$A$2,'申請書及び申請事項(市外業者)'!$M$9=項目リスト!$A$2)),'申請書及び申請事項(市外業者)'!$N$94,"")</f>
        <v/>
      </c>
      <c r="HI2" s="318" t="str">
        <f>IF('申請書及び申請事項(市外業者)'!$AD$9=項目リスト!$A$2,1,IF('申請書及び申請事項(市外業者)'!$AI$9=項目リスト!$A$2,2,""))</f>
        <v/>
      </c>
      <c r="HJ2" s="318" t="str">
        <f>IF(AND('申請書及び申請事項(市外業者)'!$AU$20=項目リスト!$A$2,OR('申請書及び申請事項(市外業者)'!$AD$9=項目リスト!$A$2,'申請書及び申請事項(市外業者)'!$AI$9=項目リスト!$A$2)),'申請書及び申請事項(市外業者)'!$N$94,"")</f>
        <v/>
      </c>
      <c r="HK2" s="318" t="str">
        <f>IF('申請書及び申請事項(市外業者)'!$AN$9=項目リスト!$A$2,1,IF('申請書及び申請事項(市外業者)'!$AS$9=項目リスト!$A$2,2,""))</f>
        <v/>
      </c>
      <c r="HL2" s="314" t="str">
        <f>IF('申請書及び申請事項(市外業者)'!$BF$141="","",'申請書及び申請事項(市外業者)'!$BF$141)</f>
        <v/>
      </c>
      <c r="HM2" s="318" t="str">
        <f>IF(AND('申請書及び申請事項(市外業者)'!$AU$20=項目リスト!$A$2,OR('申請書及び申請事項(市外業者)'!$AN$9=項目リスト!$A$2,'申請書及び申請事項(市外業者)'!$AS$9=項目リスト!$A$2)),'申請書及び申請事項(市外業者)'!$N$94,"")</f>
        <v/>
      </c>
      <c r="HN2" s="314" t="str">
        <f>IF('申請書及び申請事項(市外業者)'!$T$142="","",'申請書及び申請事項(市外業者)'!$T$142)</f>
        <v/>
      </c>
      <c r="HO2" s="314" t="str">
        <f>IF('申請書及び申請事項(市外業者)'!$AQ$113="","",'申請書及び申請事項(市外業者)'!$AQ$113)</f>
        <v/>
      </c>
      <c r="HP2" s="318" t="str">
        <f>IF(AND('申請書及び申請事項(市外業者)'!$AU$20=項目リスト!$A$2,'申請書及び申請事項(市外業者)'!$BC$113=項目リスト!$A$2),1,"")</f>
        <v/>
      </c>
      <c r="HQ2" s="318" t="str">
        <f>IF('申請書及び申請事項(市外業者)'!$AX$9=項目リスト!$A$2,1,IF('申請書及び申請事項(市外業者)'!$BC$9=項目リスト!$A$2,2,""))</f>
        <v/>
      </c>
      <c r="HR2" s="314" t="str">
        <f>IF('申請書及び申請事項(市外業者)'!$BF$144="","",'申請書及び申請事項(市外業者)'!$BF$144)</f>
        <v/>
      </c>
      <c r="HS2" s="318" t="str">
        <f>IF(AND('申請書及び申請事項(市外業者)'!$AU$20=項目リスト!$A$2,OR('申請書及び申請事項(市外業者)'!$AX$9=項目リスト!$A$2,'申請書及び申請事項(市外業者)'!$BC$9=項目リスト!$A$2)),'申請書及び申請事項(市外業者)'!$N$94,"")</f>
        <v/>
      </c>
      <c r="HT2" s="318" t="str">
        <f>IF('申請書及び申請事項(市外業者)'!$BH$9=項目リスト!$A$2,1,IF('申請書及び申請事項(市外業者)'!$BM$9=項目リスト!$A$2,2,""))</f>
        <v/>
      </c>
      <c r="HU2" s="314" t="str">
        <f>IF('申請書及び申請事項(市外業者)'!$BF$155="","",'申請書及び申請事項(市外業者)'!$BF$155)</f>
        <v/>
      </c>
      <c r="HV2" s="318" t="str">
        <f>IF(AND('申請書及び申請事項(市外業者)'!$AU$20=項目リスト!$A$2,OR('申請書及び申請事項(市外業者)'!$BH$9=項目リスト!$A$2,'申請書及び申請事項(市外業者)'!$BM$9=項目リスト!$A$2)),'申請書及び申請事項(市外業者)'!$N$94,"")</f>
        <v/>
      </c>
      <c r="HW2" s="318" t="str">
        <f>IF('申請書及び申請事項(市外業者)'!$T$9=項目リスト!$A$2,1,IF('申請書及び申請事項(市外業者)'!$Y$9=項目リスト!$A$2,2,""))</f>
        <v/>
      </c>
      <c r="HX2" s="314" t="str">
        <f>IF('申請書及び申請事項(市外業者)'!$AT$189="","",'申請書及び申請事項(市外業者)'!$AT$189)</f>
        <v/>
      </c>
      <c r="HY2" s="318" t="str">
        <f>IF(AND('申請書及び申請事項(市外業者)'!$AU$20=項目リスト!$A$2,OR('申請書及び申請事項(市外業者)'!$T$9=項目リスト!$A$2,'申請書及び申請事項(市外業者)'!$Y$9=項目リスト!$A$2)),'申請書及び申請事項(市外業者)'!$N$94,"")</f>
        <v/>
      </c>
      <c r="HZ2" s="314" t="str">
        <f>IF('申請書及び申請事項(市外業者)'!$AX$13="","",1)</f>
        <v/>
      </c>
      <c r="IA2" s="314" t="str">
        <f>IF('申請書及び申請事項(市外業者)'!$AX$13="","",'申請書及び申請事項(市外業者)'!$AX$13)</f>
        <v/>
      </c>
      <c r="IB2" s="314" t="str">
        <f>IF('申請書及び申請事項(市外業者)'!$AX$14="","",0)</f>
        <v/>
      </c>
      <c r="IC2" s="314" t="str">
        <f>IF('申請書及び申請事項(市外業者)'!$AX$14="","",'申請書及び申請事項(市外業者)'!$AX$14)</f>
        <v/>
      </c>
      <c r="ID2" s="314" t="str">
        <f>IF('申請書及び申請事項(市外業者)'!$AX$15="","",0)</f>
        <v/>
      </c>
      <c r="IE2" s="314" t="str">
        <f>IF('申請書及び申請事項(市外業者)'!$AX$15="","",'申請書及び申請事項(市外業者)'!$AX$15)</f>
        <v/>
      </c>
      <c r="IF2" s="314" t="str">
        <f>IF('申請書及び申請事項(市外業者)'!$AX$16="","",0)</f>
        <v/>
      </c>
      <c r="IG2" s="314" t="str">
        <f>IF('申請書及び申請事項(市外業者)'!$AX$16="","",'申請書及び申請事項(市外業者)'!$AX$16)</f>
        <v/>
      </c>
      <c r="IH2" s="314" t="str">
        <f>IF('申請書及び申請事項(市外業者)'!$AX$17="","",0)</f>
        <v/>
      </c>
      <c r="II2" s="314" t="str">
        <f>IF('申請書及び申請事項(市外業者)'!$AX$17="","",'申請書及び申請事項(市外業者)'!$AX$17)</f>
        <v/>
      </c>
      <c r="IJ2" s="314" t="str">
        <f>IF('申請書及び申請事項(市外業者)'!$F$123=項目リスト!$B$2,1,"")</f>
        <v/>
      </c>
      <c r="IK2" s="314" t="str">
        <f>IF('申請書及び申請事項(市外業者)'!$F$123=項目リスト!$B$2,'申請書及び申請事項(市外業者)'!$B$123,"")</f>
        <v/>
      </c>
      <c r="IL2" s="314" t="str">
        <f>IF('申請書及び申請事項(市外業者)'!$BF$123="","",'申請書及び申請事項(市外業者)'!$BF$123)</f>
        <v/>
      </c>
      <c r="IM2" s="314" t="str">
        <f>IF('申請書及び申請事項(市外業者)'!$AQ$112="","",'申請書及び申請事項(市外業者)'!$AQ$112)</f>
        <v/>
      </c>
      <c r="IN2" s="318" t="str">
        <f>IF(AND('申請書及び申請事項(市外業者)'!$AU$20=項目リスト!$A$2,'申請書及び申請事項(市外業者)'!$BC$112=項目リスト!$A$2),1,"")</f>
        <v/>
      </c>
      <c r="IO2" s="314" t="str">
        <f>IF('申請書及び申請事項(市外業者)'!$F$124=項目リスト!$B$2,1,"")</f>
        <v/>
      </c>
      <c r="IP2" s="314" t="str">
        <f>IF('申請書及び申請事項(市外業者)'!$F$124=項目リスト!$B$2,'申請書及び申請事項(市外業者)'!$B$124,"")</f>
        <v/>
      </c>
      <c r="IQ2" s="314" t="str">
        <f>IF('申請書及び申請事項(市外業者)'!$BF$124="","",'申請書及び申請事項(市外業者)'!$BF$124)</f>
        <v/>
      </c>
      <c r="IR2" s="314" t="str">
        <f>IF('申請書及び申請事項(市外業者)'!$F$125=項目リスト!$B$2,1,"")</f>
        <v/>
      </c>
      <c r="IS2" s="314" t="str">
        <f>IF('申請書及び申請事項(市外業者)'!$F$125=項目リスト!$B$2,'申請書及び申請事項(市外業者)'!$B$125,"")</f>
        <v/>
      </c>
      <c r="IT2" s="314" t="str">
        <f>IF('申請書及び申請事項(市外業者)'!$BF$125="","",'申請書及び申請事項(市外業者)'!$BF$125)</f>
        <v/>
      </c>
      <c r="IU2" s="314" t="str">
        <f>IF('申請書及び申請事項(市外業者)'!$F$126=項目リスト!$B$2,1,"")</f>
        <v/>
      </c>
      <c r="IV2" s="314" t="str">
        <f>IF('申請書及び申請事項(市外業者)'!$F$126=項目リスト!$B$2,'申請書及び申請事項(市外業者)'!$B$126,"")</f>
        <v/>
      </c>
      <c r="IW2" s="314" t="str">
        <f>IF('申請書及び申請事項(市外業者)'!$BF$126="","",'申請書及び申請事項(市外業者)'!$BF$126)</f>
        <v/>
      </c>
      <c r="IX2" s="314" t="str">
        <f>IF('申請書及び申請事項(市外業者)'!$F$127=項目リスト!$B$2,1,"")</f>
        <v/>
      </c>
      <c r="IY2" s="314" t="str">
        <f>IF('申請書及び申請事項(市外業者)'!$F$127=項目リスト!$B$2,'申請書及び申請事項(市外業者)'!$B$127,"")</f>
        <v/>
      </c>
      <c r="IZ2" s="314" t="str">
        <f>IF('申請書及び申請事項(市外業者)'!$BF$127="","",'申請書及び申請事項(市外業者)'!$BF$127)</f>
        <v/>
      </c>
      <c r="JA2" s="314" t="str">
        <f>IF('申請書及び申請事項(市外業者)'!$F$128=項目リスト!$B$2,1,"")</f>
        <v/>
      </c>
      <c r="JB2" s="314" t="str">
        <f>IF('申請書及び申請事項(市外業者)'!$F$128=項目リスト!$B$2,'申請書及び申請事項(市外業者)'!$B$128,"")</f>
        <v/>
      </c>
      <c r="JC2" s="314" t="str">
        <f>IF('申請書及び申請事項(市外業者)'!$BF$128="","",'申請書及び申請事項(市外業者)'!$BF$128)</f>
        <v/>
      </c>
      <c r="JD2" s="314" t="str">
        <f>IF('申請書及び申請事項(市外業者)'!$F$129=項目リスト!$B$2,1,"")</f>
        <v/>
      </c>
      <c r="JE2" s="314" t="str">
        <f>IF('申請書及び申請事項(市外業者)'!$F$129=項目リスト!$B$2,'申請書及び申請事項(市外業者)'!$B$129,"")</f>
        <v/>
      </c>
      <c r="JF2" s="314" t="str">
        <f>IF('申請書及び申請事項(市外業者)'!$BF$129="","",'申請書及び申請事項(市外業者)'!$BF$129)</f>
        <v/>
      </c>
      <c r="JG2" s="314" t="str">
        <f>IF('申請書及び申請事項(市外業者)'!$F$130=項目リスト!$B$2,1,"")</f>
        <v/>
      </c>
      <c r="JH2" s="314" t="str">
        <f>IF('申請書及び申請事項(市外業者)'!$F$130=項目リスト!$B$2,'申請書及び申請事項(市外業者)'!$B$130,"")</f>
        <v/>
      </c>
      <c r="JI2" s="314" t="str">
        <f>IF('申請書及び申請事項(市外業者)'!$BF$130="","",'申請書及び申請事項(市外業者)'!$BF$130)</f>
        <v/>
      </c>
      <c r="JJ2" s="314" t="str">
        <f>IF('申請書及び申請事項(市外業者)'!$F$131=項目リスト!$B$2,1,"")</f>
        <v/>
      </c>
      <c r="JK2" s="314" t="str">
        <f>IF('申請書及び申請事項(市外業者)'!$F$131=項目リスト!$B$2,'申請書及び申請事項(市外業者)'!$B$131,"")</f>
        <v/>
      </c>
      <c r="JL2" s="314" t="str">
        <f>IF('申請書及び申請事項(市外業者)'!$BF$131="","",'申請書及び申請事項(市外業者)'!$BF$131)</f>
        <v/>
      </c>
      <c r="JM2" s="314" t="str">
        <f>IF('申請書及び申請事項(市外業者)'!$F$132=項目リスト!$B$2,1,"")</f>
        <v/>
      </c>
      <c r="JN2" s="314" t="str">
        <f>IF('申請書及び申請事項(市外業者)'!$F$132=項目リスト!$B$2,'申請書及び申請事項(市外業者)'!$B$132,"")</f>
        <v/>
      </c>
      <c r="JO2" s="314" t="str">
        <f>IF('申請書及び申請事項(市外業者)'!$BF$132="","",'申請書及び申請事項(市外業者)'!$BF$132)</f>
        <v/>
      </c>
      <c r="JP2" s="314" t="str">
        <f>IF('申請書及び申請事項(市外業者)'!$F$133=項目リスト!$B$2,1,"")</f>
        <v/>
      </c>
      <c r="JQ2" s="314" t="str">
        <f>IF('申請書及び申請事項(市外業者)'!$F$133=項目リスト!$B$2,'申請書及び申請事項(市外業者)'!$B$133,"")</f>
        <v/>
      </c>
      <c r="JR2" s="314" t="str">
        <f>IF('申請書及び申請事項(市外業者)'!$BF$133="","",'申請書及び申請事項(市外業者)'!$BF$133)</f>
        <v/>
      </c>
      <c r="JS2" s="314" t="str">
        <f>IF('申請書及び申請事項(市外業者)'!$F$134=項目リスト!$B$2,1,"")</f>
        <v/>
      </c>
      <c r="JT2" s="314" t="str">
        <f>IF('申請書及び申請事項(市外業者)'!$F$134=項目リスト!$B$2,'申請書及び申請事項(市外業者)'!$B$134,"")</f>
        <v/>
      </c>
      <c r="JU2" s="314" t="str">
        <f>IF('申請書及び申請事項(市外業者)'!$BF$134="","",'申請書及び申請事項(市外業者)'!$BF$134)</f>
        <v/>
      </c>
      <c r="JV2" s="314" t="str">
        <f>IF('申請書及び申請事項(市外業者)'!$F$135=項目リスト!$B$2,1,"")</f>
        <v/>
      </c>
      <c r="JW2" s="314" t="str">
        <f>IF('申請書及び申請事項(市外業者)'!$F$135=項目リスト!$B$2,'申請書及び申請事項(市外業者)'!$B$135,"")</f>
        <v/>
      </c>
      <c r="JX2" s="314" t="str">
        <f>IF('申請書及び申請事項(市外業者)'!$BF$135="","",'申請書及び申請事項(市外業者)'!$BF$135)</f>
        <v/>
      </c>
      <c r="JY2" s="314" t="str">
        <f>IF('申請書及び申請事項(市外業者)'!$F$136=項目リスト!$B$2,1,"")</f>
        <v/>
      </c>
      <c r="JZ2" s="314" t="str">
        <f>IF('申請書及び申請事項(市外業者)'!$F$136=項目リスト!$B$2,'申請書及び申請事項(市外業者)'!$B$136,"")</f>
        <v/>
      </c>
      <c r="KA2" s="314" t="str">
        <f>IF('申請書及び申請事項(市外業者)'!$BF$136="","",'申請書及び申請事項(市外業者)'!$BF$136)</f>
        <v/>
      </c>
      <c r="KB2" s="314" t="str">
        <f>IF('申請書及び申請事項(市外業者)'!$F$137=項目リスト!$B$2,1,"")</f>
        <v/>
      </c>
      <c r="KC2" s="314" t="str">
        <f>IF('申請書及び申請事項(市外業者)'!$F$137=項目リスト!$B$2,'申請書及び申請事項(市外業者)'!$B$137,"")</f>
        <v/>
      </c>
      <c r="KD2" s="314" t="str">
        <f>IF('申請書及び申請事項(市外業者)'!$BF$137="","",'申請書及び申請事項(市外業者)'!$BF$137)</f>
        <v/>
      </c>
      <c r="KE2" s="314" t="str">
        <f>IF('申請書及び申請事項(市外業者)'!$F$138=項目リスト!$B$2,1,"")</f>
        <v/>
      </c>
      <c r="KF2" s="314" t="str">
        <f>IF('申請書及び申請事項(市外業者)'!$F$138=項目リスト!$B$2,'申請書及び申請事項(市外業者)'!$B$138,"")</f>
        <v/>
      </c>
      <c r="KG2" s="314" t="str">
        <f>IF('申請書及び申請事項(市外業者)'!$BF$138="","",'申請書及び申請事項(市外業者)'!$BF$138)</f>
        <v/>
      </c>
      <c r="KH2" s="314" t="str">
        <f>IF('申請書及び申請事項(市外業者)'!$F$139=項目リスト!$B$2,1,"")</f>
        <v/>
      </c>
      <c r="KI2" s="314" t="str">
        <f>IF('申請書及び申請事項(市外業者)'!$F$139=項目リスト!$B$2,'申請書及び申請事項(市外業者)'!$B$139,"")</f>
        <v/>
      </c>
      <c r="KJ2" s="314" t="str">
        <f>IF('申請書及び申請事項(市外業者)'!$BF$139="","",'申請書及び申請事項(市外業者)'!$BF$139)</f>
        <v/>
      </c>
      <c r="KK2" s="314" t="str">
        <f>IF('申請書及び申請事項(市外業者)'!$F$141=項目リスト!$B$2,1,"")</f>
        <v/>
      </c>
      <c r="KL2" s="314" t="str">
        <f>IF('申請書及び申請事項(市外業者)'!$F$141=項目リスト!$B$2,'申請書及び申請事項(市外業者)'!$B$141,"")</f>
        <v/>
      </c>
      <c r="KM2" s="314" t="str">
        <f>IF('申請書及び申請事項(市外業者)'!$F$144=項目リスト!$B$2,1,"")</f>
        <v/>
      </c>
      <c r="KN2" s="314" t="str">
        <f>IF('申請書及び申請事項(市外業者)'!$F$144=項目リスト!$B$2,'申請書及び申請事項(市外業者)'!$B$144,"")</f>
        <v/>
      </c>
      <c r="KO2" s="314" t="str">
        <f>IF('申請書及び申請事項(市外業者)'!$F$145=項目リスト!$B$2,1,"")</f>
        <v/>
      </c>
      <c r="KP2" s="314" t="str">
        <f>IF('申請書及び申請事項(市外業者)'!$F$145=項目リスト!$B$2,'申請書及び申請事項(市外業者)'!$B$145,"")</f>
        <v/>
      </c>
      <c r="KQ2" s="314" t="str">
        <f>IF('申請書及び申請事項(市外業者)'!$F$146=項目リスト!$B$2,1,"")</f>
        <v/>
      </c>
      <c r="KR2" s="314" t="str">
        <f>IF('申請書及び申請事項(市外業者)'!$F$146=項目リスト!$B$2,'申請書及び申請事項(市外業者)'!$B$146,"")</f>
        <v/>
      </c>
      <c r="KS2" s="314" t="str">
        <f>IF('申請書及び申請事項(市外業者)'!$F$147=項目リスト!$B$2,1,"")</f>
        <v/>
      </c>
      <c r="KT2" s="314" t="str">
        <f>IF('申請書及び申請事項(市外業者)'!$F$147=項目リスト!$B$2,'申請書及び申請事項(市外業者)'!$B$147,"")</f>
        <v/>
      </c>
      <c r="KU2" s="314" t="str">
        <f>IF('申請書及び申請事項(市外業者)'!$F$148=項目リスト!$B$2,1,"")</f>
        <v/>
      </c>
      <c r="KV2" s="314" t="str">
        <f>IF('申請書及び申請事項(市外業者)'!$F$148=項目リスト!$B$2,'申請書及び申請事項(市外業者)'!$B$148,"")</f>
        <v/>
      </c>
      <c r="KW2" s="314" t="str">
        <f>IF('申請書及び申請事項(市外業者)'!$F$149=項目リスト!$B$2,1,"")</f>
        <v/>
      </c>
      <c r="KX2" s="314" t="str">
        <f>IF('申請書及び申請事項(市外業者)'!$F$149=項目リスト!$B$2,'申請書及び申請事項(市外業者)'!$B$149,"")</f>
        <v/>
      </c>
      <c r="KY2" s="314" t="str">
        <f>IF('申請書及び申請事項(市外業者)'!$F$150=項目リスト!$B$2,1,"")</f>
        <v/>
      </c>
      <c r="KZ2" s="314" t="str">
        <f>IF('申請書及び申請事項(市外業者)'!$F$150=項目リスト!$B$2,'申請書及び申請事項(市外業者)'!$B$150,"")</f>
        <v/>
      </c>
      <c r="LA2" s="314" t="str">
        <f>IF('申請書及び申請事項(市外業者)'!$F$150=項目リスト!$B$2,1,"")</f>
        <v/>
      </c>
      <c r="LB2" s="314" t="str">
        <f>IF('申請書及び申請事項(市外業者)'!$F$150=項目リスト!$B$2,610,"")</f>
        <v/>
      </c>
      <c r="LC2" s="314" t="str">
        <f>IF('申請書及び申請事項(市外業者)'!$F$151=項目リスト!$B$2,1,"")</f>
        <v/>
      </c>
      <c r="LD2" s="314" t="str">
        <f>IF('申請書及び申請事項(市外業者)'!$F$151=項目リスト!$B$2,'申請書及び申請事項(市外業者)'!$B$151,"")</f>
        <v/>
      </c>
      <c r="LE2" s="314" t="str">
        <f>IF('申請書及び申請事項(市外業者)'!$F$152=項目リスト!$B$2,1,"")</f>
        <v/>
      </c>
      <c r="LF2" s="314" t="str">
        <f>IF('申請書及び申請事項(市外業者)'!$F$152=項目リスト!$B$2,'申請書及び申請事項(市外業者)'!$B$152,"")</f>
        <v/>
      </c>
      <c r="LG2" s="314" t="str">
        <f>IF('申請書及び申請事項(市外業者)'!$F$153=項目リスト!$B$2,1,"")</f>
        <v/>
      </c>
      <c r="LH2" s="314" t="str">
        <f>IF('申請書及び申請事項(市外業者)'!$F$153=項目リスト!$B$2,'申請書及び申請事項(市外業者)'!$B$153,"")</f>
        <v/>
      </c>
      <c r="LI2" s="318" t="str">
        <f>IF('申請書及び申請事項(市外業者)'!$E$182=項目リスト!$C$2,1,IF('申請書及び申請事項(市外業者)'!$E$182=項目リスト!$C$3,0,""))</f>
        <v/>
      </c>
      <c r="LJ2" s="314" t="str">
        <f>IF('申請書及び申請事項(市外業者)'!$E$182="","",'申請書及び申請事項(市外業者)'!$A$182)</f>
        <v/>
      </c>
      <c r="LK2" s="314" t="str">
        <f>IF('申請書及び申請事項(市外業者)'!$AR$182="","",'申請書及び申請事項(市外業者)'!$AR$182)</f>
        <v/>
      </c>
      <c r="LL2" s="314" t="str">
        <f>IF('申請書及び申請事項(市外業者)'!$BD$182="","",'申請書及び申請事項(市外業者)'!$BD$182)</f>
        <v/>
      </c>
      <c r="LM2" s="314" t="str">
        <f>IF('申請書及び申請事項(市外業者)'!$BI$182="","",'申請書及び申請事項(市外業者)'!$BI$182)</f>
        <v/>
      </c>
      <c r="LN2" s="314" t="str">
        <f>IF('申請書及び申請事項(市外業者)'!$AQ$107="","",'申請書及び申請事項(市外業者)'!$AQ$107)</f>
        <v/>
      </c>
      <c r="LO2" s="318" t="str">
        <f>IF(AND('申請書及び申請事項(市外業者)'!$AU$20=項目リスト!$A$2,'申請書及び申請事項(市外業者)'!$BC$107=項目リスト!$A$2),1,"")</f>
        <v/>
      </c>
      <c r="LP2" s="318" t="str">
        <f>IF('申請書及び申請事項(市外業者)'!$E$183=項目リスト!$C$2,1,IF('申請書及び申請事項(市外業者)'!$E$183=項目リスト!$C$3,0,""))</f>
        <v/>
      </c>
      <c r="LQ2" s="314" t="str">
        <f>IF('申請書及び申請事項(市外業者)'!$E$183="","",'申請書及び申請事項(市外業者)'!$A$183)</f>
        <v/>
      </c>
      <c r="LR2" s="314" t="str">
        <f>IF('申請書及び申請事項(市外業者)'!$AR$183="","",'申請書及び申請事項(市外業者)'!$AR$183)</f>
        <v/>
      </c>
      <c r="LS2" s="314" t="str">
        <f>IF('申請書及び申請事項(市外業者)'!$BD$183="","",'申請書及び申請事項(市外業者)'!$BD$183)</f>
        <v/>
      </c>
      <c r="LT2" s="314" t="str">
        <f>IF('申請書及び申請事項(市外業者)'!$BI$183="","",'申請書及び申請事項(市外業者)'!$BI$183)</f>
        <v/>
      </c>
      <c r="LU2" s="314" t="str">
        <f>IF('申請書及び申請事項(市外業者)'!$AQ$108="","",'申請書及び申請事項(市外業者)'!$AQ$108)</f>
        <v/>
      </c>
      <c r="LV2" s="318" t="str">
        <f>IF(AND('申請書及び申請事項(市外業者)'!$AU$20=項目リスト!$A$2,'申請書及び申請事項(市外業者)'!$BC$108=項目リスト!$A$2),1,"")</f>
        <v/>
      </c>
      <c r="LW2" s="318" t="str">
        <f>IF('申請書及び申請事項(市外業者)'!$E$184=項目リスト!$C$2,1,IF('申請書及び申請事項(市外業者)'!$E$184=項目リスト!$C$3,0,""))</f>
        <v/>
      </c>
      <c r="LX2" s="314" t="str">
        <f>IF('申請書及び申請事項(市外業者)'!$E$184="","",'申請書及び申請事項(市外業者)'!$A$184)</f>
        <v/>
      </c>
      <c r="LY2" s="314" t="str">
        <f>IF('申請書及び申請事項(市外業者)'!$AR$184="","",'申請書及び申請事項(市外業者)'!$AR$184)</f>
        <v/>
      </c>
      <c r="LZ2" s="314" t="str">
        <f>IF('申請書及び申請事項(市外業者)'!$BD$184="","",'申請書及び申請事項(市外業者)'!$BD$184)</f>
        <v/>
      </c>
      <c r="MA2" s="314" t="str">
        <f>IF('申請書及び申請事項(市外業者)'!$BI$184="","",'申請書及び申請事項(市外業者)'!$BI$184)</f>
        <v/>
      </c>
      <c r="MB2" s="314" t="str">
        <f>IF('申請書及び申請事項(市外業者)'!$AQ$109="","",'申請書及び申請事項(市外業者)'!$AQ$109)</f>
        <v/>
      </c>
      <c r="MC2" s="318" t="str">
        <f>IF(AND('申請書及び申請事項(市外業者)'!$AU$20=項目リスト!$A$2,'申請書及び申請事項(市外業者)'!$BC$109=項目リスト!$A$2),1,"")</f>
        <v/>
      </c>
      <c r="MD2" s="318" t="str">
        <f>IF('申請書及び申請事項(市外業者)'!$E$185=項目リスト!$C$2,1,IF('申請書及び申請事項(市外業者)'!$E$185=項目リスト!$C$3,0,""))</f>
        <v/>
      </c>
      <c r="ME2" s="314" t="str">
        <f>IF('申請書及び申請事項(市外業者)'!$E$185="","",'申請書及び申請事項(市外業者)'!$A$185)</f>
        <v/>
      </c>
      <c r="MF2" s="314" t="str">
        <f>IF('申請書及び申請事項(市外業者)'!$AR$185="","",'申請書及び申請事項(市外業者)'!$AR$185)</f>
        <v/>
      </c>
      <c r="MG2" s="314" t="str">
        <f>IF('申請書及び申請事項(市外業者)'!$BD$185="","",'申請書及び申請事項(市外業者)'!$BD$185)</f>
        <v/>
      </c>
      <c r="MH2" s="314" t="str">
        <f>IF('申請書及び申請事項(市外業者)'!$BI$185="","",'申請書及び申請事項(市外業者)'!$BI$185)</f>
        <v/>
      </c>
      <c r="MI2" s="314" t="str">
        <f>IF('申請書及び申請事項(市外業者)'!$AQ$110="","",'申請書及び申請事項(市外業者)'!$AQ$110)</f>
        <v/>
      </c>
      <c r="MJ2" s="318" t="str">
        <f>IF(AND('申請書及び申請事項(市外業者)'!$AU$20=項目リスト!$A$2,'申請書及び申請事項(市外業者)'!$BC$110=項目リスト!$A$2),1,"")</f>
        <v/>
      </c>
      <c r="MK2" s="318" t="str">
        <f>IF('申請書及び申請事項(市外業者)'!$E$186=項目リスト!$C$2,1,IF('申請書及び申請事項(市外業者)'!$E$186=項目リスト!$C$3,0,""))</f>
        <v/>
      </c>
      <c r="ML2" s="314" t="str">
        <f>IF('申請書及び申請事項(市外業者)'!$E$186="","",'申請書及び申請事項(市外業者)'!$A$186)</f>
        <v/>
      </c>
      <c r="MM2" s="314" t="str">
        <f>IF('申請書及び申請事項(市外業者)'!$AR$186="","",'申請書及び申請事項(市外業者)'!$AR$186)</f>
        <v/>
      </c>
      <c r="MN2" s="314" t="str">
        <f>IF('申請書及び申請事項(市外業者)'!$BD$186="","",'申請書及び申請事項(市外業者)'!$BD$186)</f>
        <v/>
      </c>
      <c r="MO2" s="314" t="str">
        <f>IF('申請書及び申請事項(市外業者)'!$BI$186="","",'申請書及び申請事項(市外業者)'!$BI$186)</f>
        <v/>
      </c>
      <c r="MP2" s="314" t="str">
        <f>IF('申請書及び申請事項(市外業者)'!$AQ$111="","",'申請書及び申請事項(市外業者)'!$AQ$111)</f>
        <v/>
      </c>
      <c r="MQ2" s="318" t="str">
        <f>IF(AND('申請書及び申請事項(市外業者)'!$AU$20=項目リスト!$A$2,'申請書及び申請事項(市外業者)'!$BC$111=項目リスト!$A$2),1,"")</f>
        <v/>
      </c>
      <c r="MR2" s="318" t="str">
        <f>IF('申請書及び申請事項(市外業者)'!$E$187=項目リスト!$C$2,1,IF('申請書及び申請事項(市外業者)'!$E$187=項目リスト!$C$3,0,""))</f>
        <v/>
      </c>
      <c r="MS2" s="314" t="str">
        <f>IF('申請書及び申請事項(市外業者)'!$E$187="","",'申請書及び申請事項(市外業者)'!$A$187)</f>
        <v/>
      </c>
      <c r="MT2" s="314" t="str">
        <f>IF('申請書及び申請事項(市外業者)'!$AR$187="","",'申請書及び申請事項(市外業者)'!$AR$187)</f>
        <v/>
      </c>
      <c r="MU2" s="314" t="str">
        <f>IF('申請書及び申請事項(市外業者)'!$BD$187="","",'申請書及び申請事項(市外業者)'!$BD$187)</f>
        <v/>
      </c>
      <c r="MV2" s="314" t="str">
        <f>IF('申請書及び申請事項(市外業者)'!$BI$187="","",'申請書及び申請事項(市外業者)'!$BI$187)</f>
        <v/>
      </c>
      <c r="MX2" s="318"/>
      <c r="MY2" s="314" t="str">
        <f>IF('申請書及び申請事項(市外業者)'!$BF$145="","",'申請書及び申請事項(市外業者)'!$BF$145)</f>
        <v/>
      </c>
      <c r="MZ2" s="314" t="str">
        <f>IF('申請書及び申請事項(市外業者)'!$BF$146="","",'申請書及び申請事項(市外業者)'!$BF$146)</f>
        <v/>
      </c>
      <c r="NA2" s="314" t="str">
        <f>IF('申請書及び申請事項(市外業者)'!$BF$147="","",'申請書及び申請事項(市外業者)'!$BF$147)</f>
        <v/>
      </c>
      <c r="NB2" s="314" t="str">
        <f>IF('申請書及び申請事項(市外業者)'!$BF$148="","",'申請書及び申請事項(市外業者)'!$BF$148)</f>
        <v/>
      </c>
      <c r="NC2" s="314" t="str">
        <f>IF('申請書及び申請事項(市外業者)'!$BF$149="","",'申請書及び申請事項(市外業者)'!$BF$149)</f>
        <v/>
      </c>
      <c r="ND2" s="314" t="str">
        <f>IF('申請書及び申請事項(市外業者)'!$BF$150="","",'申請書及び申請事項(市外業者)'!$BF$150)</f>
        <v/>
      </c>
      <c r="NF2" s="314" t="str">
        <f>IF('申請書及び申請事項(市外業者)'!$BF$151="","",'申請書及び申請事項(市外業者)'!$BF$151)</f>
        <v/>
      </c>
      <c r="NG2" s="314" t="str">
        <f>IF('申請書及び申請事項(市外業者)'!$BF$152="","",'申請書及び申請事項(市外業者)'!$BF$152)</f>
        <v/>
      </c>
      <c r="NH2" s="314" t="str">
        <f>IF('申請書及び申請事項(市外業者)'!$BF$153="","",'申請書及び申請事項(市外業者)'!$BF$153)</f>
        <v/>
      </c>
      <c r="NI2" s="318" t="str">
        <f>IF('申請書及び申請事項(市外業者)'!$D$161=項目リスト!$A$2,'申請書及び申請事項(市外業者)'!$F$161,"")</f>
        <v/>
      </c>
      <c r="NJ2" s="318" t="str">
        <f>IF('申請書及び申請事項(市外業者)'!$D$162=項目リスト!$A$2,'申請書及び申請事項(市外業者)'!$F$162,"")</f>
        <v/>
      </c>
      <c r="NK2" s="318" t="str">
        <f>IF('申請書及び申請事項(市外業者)'!$D$163=項目リスト!$A$2,'申請書及び申請事項(市外業者)'!$F$163,"")</f>
        <v/>
      </c>
      <c r="NL2" s="318" t="str">
        <f>IF('申請書及び申請事項(市外業者)'!$D$164=項目リスト!$A$2,'申請書及び申請事項(市外業者)'!$F$164,"")</f>
        <v/>
      </c>
      <c r="NM2" s="318" t="str">
        <f>IF('申請書及び申請事項(市外業者)'!$D$165=項目リスト!$A$2,'申請書及び申請事項(市外業者)'!$F$165,"")</f>
        <v/>
      </c>
      <c r="NN2" s="318" t="str">
        <f>IF('申請書及び申請事項(市外業者)'!$D$166=項目リスト!$A$2,'申請書及び申請事項(市外業者)'!$F$166,"")</f>
        <v/>
      </c>
      <c r="NO2" s="318" t="str">
        <f>IF('申請書及び申請事項(市外業者)'!$D$167=項目リスト!$A$2,"その他","")</f>
        <v/>
      </c>
      <c r="NP2" s="314" t="str">
        <f>DBCS(CLEAN('申請書及び申請事項(市外業者)'!$F$168))</f>
        <v/>
      </c>
      <c r="NQ2" s="318" t="str">
        <f>IF('申請書及び申請事項(市外業者)'!$AL$161=項目リスト!$A$2,'申請書及び申請事項(市外業者)'!$AN$161,"")</f>
        <v/>
      </c>
      <c r="NR2" s="318" t="str">
        <f>IF('申請書及び申請事項(市外業者)'!$AL$162=項目リスト!$A$2,'申請書及び申請事項(市外業者)'!$AN$162,"")</f>
        <v/>
      </c>
      <c r="NS2" s="318" t="str">
        <f>IF('申請書及び申請事項(市外業者)'!$AL$163=項目リスト!$A$2,'申請書及び申請事項(市外業者)'!$AN$163,"")</f>
        <v/>
      </c>
      <c r="NT2" s="318" t="str">
        <f>IF('申請書及び申請事項(市外業者)'!$AL$164=項目リスト!$A$2,'申請書及び申請事項(市外業者)'!$AN$164,"")</f>
        <v/>
      </c>
      <c r="NU2" s="318" t="str">
        <f>IF('申請書及び申請事項(市外業者)'!$AL$165=項目リスト!$A$2,'申請書及び申請事項(市外業者)'!$AN$165,"")</f>
        <v/>
      </c>
      <c r="NV2" s="318" t="str">
        <f>IF('申請書及び申請事項(市外業者)'!$AL$166=項目リスト!$A$2,'申請書及び申請事項(市外業者)'!$AN$166,"")</f>
        <v/>
      </c>
      <c r="NW2" s="318" t="str">
        <f>IF('申請書及び申請事項(市外業者)'!$AL$167=項目リスト!$A$2,'申請書及び申請事項(市外業者)'!$AN$167,"")</f>
        <v/>
      </c>
      <c r="NX2" s="318" t="str">
        <f>IF('申請書及び申請事項(市外業者)'!$AL$168=項目リスト!$A$2,'申請書及び申請事項(市外業者)'!$AN$168,"")</f>
        <v/>
      </c>
      <c r="NY2" s="318" t="str">
        <f>IF('申請書及び申請事項(市外業者)'!$AL$169=項目リスト!$A$2,"その他","")</f>
        <v/>
      </c>
      <c r="NZ2" s="314" t="str">
        <f>DBCS(CLEAN('申請書及び申請事項(市外業者)'!$AN$170))</f>
        <v/>
      </c>
      <c r="OA2" s="314" t="str">
        <f>IF('申請書及び申請事項(市外業者)'!$AE$113="","",'申請書及び申請事項(市外業者)'!$AE$113)</f>
        <v/>
      </c>
      <c r="OB2" s="314" t="str">
        <f>IF('申請書及び申請事項(市外業者)'!$AE$112="","",'申請書及び申請事項(市外業者)'!$AE$112)</f>
        <v/>
      </c>
      <c r="OC2" s="314" t="str">
        <f>IF('申請書及び申請事項(市外業者)'!$AE$107="","",'申請書及び申請事項(市外業者)'!$AE$107)</f>
        <v/>
      </c>
      <c r="OD2" s="314" t="str">
        <f>IF('申請書及び申請事項(市外業者)'!$AE$108="","",'申請書及び申請事項(市外業者)'!$AE$108)</f>
        <v/>
      </c>
      <c r="OE2" s="314" t="str">
        <f>IF('申請書及び申請事項(市外業者)'!$AE$109="","",'申請書及び申請事項(市外業者)'!$AE$109)</f>
        <v/>
      </c>
      <c r="OF2" s="314" t="str">
        <f>IF('申請書及び申請事項(市外業者)'!$AE$110="","",'申請書及び申請事項(市外業者)'!$AE$110)</f>
        <v/>
      </c>
      <c r="OG2" s="314" t="str">
        <f>IF('申請書及び申請事項(市外業者)'!$AE$111="","",'申請書及び申請事項(市外業者)'!$AE$111)</f>
        <v/>
      </c>
    </row>
    <row r="3" spans="1:414">
      <c r="BA3" s="318"/>
    </row>
  </sheetData>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5D39-2D54-429D-BA3A-D6195292A1A4}">
  <sheetPr>
    <tabColor rgb="FF0070C0"/>
  </sheetPr>
  <dimension ref="A1:C3"/>
  <sheetViews>
    <sheetView workbookViewId="0">
      <selection activeCell="AZ6" sqref="AZ6:BC6"/>
    </sheetView>
  </sheetViews>
  <sheetFormatPr defaultRowHeight="14.25"/>
  <cols>
    <col min="1" max="16384" width="9" style="320"/>
  </cols>
  <sheetData>
    <row r="1" spans="1:3">
      <c r="A1" s="320" t="s">
        <v>498</v>
      </c>
      <c r="B1" s="320" t="s">
        <v>506</v>
      </c>
      <c r="C1" s="320" t="s">
        <v>505</v>
      </c>
    </row>
    <row r="2" spans="1:3">
      <c r="A2" s="320" t="s">
        <v>499</v>
      </c>
      <c r="B2" s="320" t="s">
        <v>503</v>
      </c>
      <c r="C2" s="320" t="s">
        <v>504</v>
      </c>
    </row>
    <row r="3" spans="1:3">
      <c r="A3" s="320" t="s">
        <v>500</v>
      </c>
      <c r="C3" s="320" t="s">
        <v>507</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B48"/>
  <sheetViews>
    <sheetView workbookViewId="0">
      <selection activeCell="AZ6" sqref="AZ6:BC6"/>
    </sheetView>
  </sheetViews>
  <sheetFormatPr defaultColWidth="8.75" defaultRowHeight="16.5"/>
  <cols>
    <col min="1" max="1" width="24.125" style="324" customWidth="1"/>
    <col min="2" max="2" width="8.75" style="324"/>
    <col min="3" max="16384" width="8.75" style="322"/>
  </cols>
  <sheetData>
    <row r="1" spans="1:2">
      <c r="A1" s="321" t="s">
        <v>296</v>
      </c>
      <c r="B1" s="321" t="s">
        <v>297</v>
      </c>
    </row>
    <row r="2" spans="1:2">
      <c r="A2" s="323" t="s">
        <v>298</v>
      </c>
      <c r="B2" s="323">
        <v>10</v>
      </c>
    </row>
    <row r="3" spans="1:2">
      <c r="A3" s="323" t="s">
        <v>299</v>
      </c>
      <c r="B3" s="323">
        <v>20</v>
      </c>
    </row>
    <row r="4" spans="1:2">
      <c r="A4" s="323" t="s">
        <v>300</v>
      </c>
      <c r="B4" s="323">
        <v>30</v>
      </c>
    </row>
    <row r="5" spans="1:2">
      <c r="A5" s="323" t="s">
        <v>301</v>
      </c>
      <c r="B5" s="323">
        <v>40</v>
      </c>
    </row>
    <row r="6" spans="1:2">
      <c r="A6" s="323" t="s">
        <v>302</v>
      </c>
      <c r="B6" s="323">
        <v>50</v>
      </c>
    </row>
    <row r="7" spans="1:2">
      <c r="A7" s="323" t="s">
        <v>303</v>
      </c>
      <c r="B7" s="323">
        <v>60</v>
      </c>
    </row>
    <row r="8" spans="1:2">
      <c r="A8" s="323" t="s">
        <v>304</v>
      </c>
      <c r="B8" s="323">
        <v>70</v>
      </c>
    </row>
    <row r="9" spans="1:2">
      <c r="A9" s="323" t="s">
        <v>305</v>
      </c>
      <c r="B9" s="323">
        <v>80</v>
      </c>
    </row>
    <row r="10" spans="1:2">
      <c r="A10" s="323" t="s">
        <v>306</v>
      </c>
      <c r="B10" s="323">
        <v>110</v>
      </c>
    </row>
    <row r="11" spans="1:2">
      <c r="A11" s="323" t="s">
        <v>307</v>
      </c>
      <c r="B11" s="323">
        <v>120</v>
      </c>
    </row>
    <row r="12" spans="1:2">
      <c r="A12" s="323" t="s">
        <v>308</v>
      </c>
      <c r="B12" s="323">
        <v>125</v>
      </c>
    </row>
    <row r="13" spans="1:2">
      <c r="A13" s="323" t="s">
        <v>309</v>
      </c>
      <c r="B13" s="323">
        <v>130</v>
      </c>
    </row>
    <row r="14" spans="1:2">
      <c r="A14" s="323" t="s">
        <v>310</v>
      </c>
      <c r="B14" s="323">
        <v>140</v>
      </c>
    </row>
    <row r="15" spans="1:2">
      <c r="A15" s="323" t="s">
        <v>311</v>
      </c>
      <c r="B15" s="323">
        <v>150</v>
      </c>
    </row>
    <row r="16" spans="1:2">
      <c r="A16" s="323" t="s">
        <v>312</v>
      </c>
      <c r="B16" s="323">
        <v>160</v>
      </c>
    </row>
    <row r="17" spans="1:2">
      <c r="A17" s="323" t="s">
        <v>313</v>
      </c>
      <c r="B17" s="323">
        <v>170</v>
      </c>
    </row>
    <row r="18" spans="1:2">
      <c r="A18" s="323" t="s">
        <v>314</v>
      </c>
      <c r="B18" s="323">
        <v>175</v>
      </c>
    </row>
    <row r="19" spans="1:2">
      <c r="A19" s="323" t="s">
        <v>315</v>
      </c>
      <c r="B19" s="323">
        <v>180</v>
      </c>
    </row>
    <row r="20" spans="1:2">
      <c r="A20" s="323" t="s">
        <v>316</v>
      </c>
      <c r="B20" s="323">
        <v>185</v>
      </c>
    </row>
    <row r="21" spans="1:2">
      <c r="A21" s="323" t="s">
        <v>317</v>
      </c>
      <c r="B21" s="323">
        <v>190</v>
      </c>
    </row>
    <row r="22" spans="1:2">
      <c r="A22" s="323" t="s">
        <v>318</v>
      </c>
      <c r="B22" s="323">
        <v>200</v>
      </c>
    </row>
    <row r="23" spans="1:2">
      <c r="A23" s="323" t="s">
        <v>319</v>
      </c>
      <c r="B23" s="323">
        <v>210</v>
      </c>
    </row>
    <row r="24" spans="1:2">
      <c r="A24" s="323" t="s">
        <v>320</v>
      </c>
      <c r="B24" s="323">
        <v>220</v>
      </c>
    </row>
    <row r="25" spans="1:2">
      <c r="A25" s="323" t="s">
        <v>321</v>
      </c>
      <c r="B25" s="323">
        <v>250</v>
      </c>
    </row>
    <row r="26" spans="1:2">
      <c r="A26" s="323" t="s">
        <v>322</v>
      </c>
      <c r="B26" s="323">
        <v>260</v>
      </c>
    </row>
    <row r="27" spans="1:2">
      <c r="A27" s="323" t="s">
        <v>323</v>
      </c>
      <c r="B27" s="323">
        <v>270</v>
      </c>
    </row>
    <row r="28" spans="1:2">
      <c r="A28" s="323" t="s">
        <v>324</v>
      </c>
      <c r="B28" s="323">
        <v>280</v>
      </c>
    </row>
    <row r="29" spans="1:2">
      <c r="A29" s="323" t="s">
        <v>325</v>
      </c>
      <c r="B29" s="323">
        <v>290</v>
      </c>
    </row>
    <row r="30" spans="1:2">
      <c r="A30" s="323" t="s">
        <v>326</v>
      </c>
      <c r="B30" s="323">
        <v>300</v>
      </c>
    </row>
    <row r="31" spans="1:2">
      <c r="A31" s="323" t="s">
        <v>327</v>
      </c>
      <c r="B31" s="323">
        <v>310</v>
      </c>
    </row>
    <row r="32" spans="1:2">
      <c r="A32" s="323" t="s">
        <v>328</v>
      </c>
      <c r="B32" s="323">
        <v>320</v>
      </c>
    </row>
    <row r="33" spans="1:2">
      <c r="A33" s="323" t="s">
        <v>329</v>
      </c>
      <c r="B33" s="323">
        <v>330</v>
      </c>
    </row>
    <row r="34" spans="1:2">
      <c r="A34" s="323" t="s">
        <v>330</v>
      </c>
      <c r="B34" s="323">
        <v>340</v>
      </c>
    </row>
    <row r="35" spans="1:2">
      <c r="A35" s="323" t="s">
        <v>331</v>
      </c>
      <c r="B35" s="323">
        <v>360</v>
      </c>
    </row>
    <row r="36" spans="1:2">
      <c r="A36" s="323" t="s">
        <v>332</v>
      </c>
      <c r="B36" s="323">
        <v>410</v>
      </c>
    </row>
    <row r="37" spans="1:2">
      <c r="A37" s="323" t="s">
        <v>333</v>
      </c>
      <c r="B37" s="323">
        <v>420</v>
      </c>
    </row>
    <row r="38" spans="1:2">
      <c r="A38" s="323" t="s">
        <v>334</v>
      </c>
      <c r="B38" s="323">
        <v>430</v>
      </c>
    </row>
    <row r="39" spans="1:2">
      <c r="A39" s="323" t="s">
        <v>335</v>
      </c>
      <c r="B39" s="323">
        <v>440</v>
      </c>
    </row>
    <row r="40" spans="1:2">
      <c r="A40" s="323" t="s">
        <v>336</v>
      </c>
      <c r="B40" s="323">
        <v>450</v>
      </c>
    </row>
    <row r="41" spans="1:2">
      <c r="A41" s="323" t="s">
        <v>337</v>
      </c>
      <c r="B41" s="323">
        <v>460</v>
      </c>
    </row>
    <row r="42" spans="1:2">
      <c r="A42" s="323" t="s">
        <v>338</v>
      </c>
      <c r="B42" s="323">
        <v>470</v>
      </c>
    </row>
    <row r="43" spans="1:2">
      <c r="A43" s="323" t="s">
        <v>339</v>
      </c>
      <c r="B43" s="323">
        <v>480</v>
      </c>
    </row>
    <row r="44" spans="1:2">
      <c r="A44" s="323" t="s">
        <v>340</v>
      </c>
      <c r="B44" s="323">
        <v>490</v>
      </c>
    </row>
    <row r="45" spans="1:2">
      <c r="A45" s="323" t="s">
        <v>341</v>
      </c>
      <c r="B45" s="323">
        <v>510</v>
      </c>
    </row>
    <row r="46" spans="1:2">
      <c r="A46" s="323" t="s">
        <v>342</v>
      </c>
      <c r="B46" s="323">
        <v>515</v>
      </c>
    </row>
    <row r="47" spans="1:2">
      <c r="A47" s="323" t="s">
        <v>343</v>
      </c>
      <c r="B47" s="323">
        <v>520</v>
      </c>
    </row>
    <row r="48" spans="1:2">
      <c r="A48" s="323" t="s">
        <v>344</v>
      </c>
      <c r="B48" s="323">
        <v>620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申請書及び申請事項(市外業者)</vt:lpstr>
      <vt:lpstr>入力情報</vt:lpstr>
      <vt:lpstr>項目リスト</vt:lpstr>
      <vt:lpstr>物品営業種目</vt:lpstr>
      <vt:lpstr>'申請書及び申請事項(市外業者)'!Print_Area</vt:lpstr>
      <vt:lpstr>該当</vt:lpstr>
      <vt:lpstr>主業種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2026-03-26T14:23:30Z</dcterms:modified>
</cp:coreProperties>
</file>