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tabRatio="630" activeTab="0"/>
  </bookViews>
  <sheets>
    <sheet name="第１表" sheetId="1" r:id="rId1"/>
    <sheet name="第２表" sheetId="2" r:id="rId2"/>
    <sheet name="第３表" sheetId="3" r:id="rId3"/>
    <sheet name="第４表" sheetId="4" r:id="rId4"/>
    <sheet name="第５表" sheetId="5" r:id="rId5"/>
    <sheet name="第６表" sheetId="6" r:id="rId6"/>
    <sheet name="第７表" sheetId="7" r:id="rId7"/>
    <sheet name="第８表" sheetId="8" r:id="rId8"/>
    <sheet name="第９表" sheetId="9" r:id="rId9"/>
    <sheet name="第10表" sheetId="10" r:id="rId10"/>
    <sheet name="第11表" sheetId="11" r:id="rId11"/>
    <sheet name="第12表" sheetId="12" r:id="rId12"/>
    <sheet name="第13表" sheetId="13" r:id="rId13"/>
    <sheet name="第14表" sheetId="14" r:id="rId14"/>
    <sheet name="第15表" sheetId="15" r:id="rId15"/>
    <sheet name="第16表" sheetId="16" r:id="rId16"/>
    <sheet name="第17表" sheetId="17" r:id="rId17"/>
    <sheet name="付表１" sheetId="18" r:id="rId18"/>
    <sheet name="付表２" sheetId="19" r:id="rId19"/>
  </sheets>
  <definedNames/>
  <calcPr fullCalcOnLoad="1"/>
</workbook>
</file>

<file path=xl/sharedStrings.xml><?xml version="1.0" encoding="utf-8"?>
<sst xmlns="http://schemas.openxmlformats.org/spreadsheetml/2006/main" count="1245" uniqueCount="637">
  <si>
    <t>第１表　職業（大分類）、産業（大分類）、男女別15歳以上就業者数</t>
  </si>
  <si>
    <t>ａ）20％抽出集計結果であり全数集計結果と一致しない。</t>
  </si>
  <si>
    <t>男女・産業</t>
  </si>
  <si>
    <t>総数</t>
  </si>
  <si>
    <t>農業</t>
  </si>
  <si>
    <t>林業、狩猟業</t>
  </si>
  <si>
    <t>漁業、水産養殖業</t>
  </si>
  <si>
    <t>鉱業</t>
  </si>
  <si>
    <t>建設業</t>
  </si>
  <si>
    <t>製造業</t>
  </si>
  <si>
    <t>卸売業、小売業</t>
  </si>
  <si>
    <t>金融・保険業</t>
  </si>
  <si>
    <t>不動産業</t>
  </si>
  <si>
    <t>運輸・通信業</t>
  </si>
  <si>
    <t>電気・ガス・水道・熱供給</t>
  </si>
  <si>
    <t>サービス業</t>
  </si>
  <si>
    <t>公務</t>
  </si>
  <si>
    <t>分類不能の産業</t>
  </si>
  <si>
    <t>Ａ　専門的・技術的職業従事者</t>
  </si>
  <si>
    <t>Ｂ　管理的職業従事者</t>
  </si>
  <si>
    <t>Ｃ　事務従事者</t>
  </si>
  <si>
    <t>Ｄ　販売従事者</t>
  </si>
  <si>
    <t>Ｅ　農林漁業作業者</t>
  </si>
  <si>
    <t>Ｆ　採掘作業者</t>
  </si>
  <si>
    <t>Ｇ　運輸・通信従事者</t>
  </si>
  <si>
    <t>Ｈ　技術工・生産工程作業者及び労務作業者</t>
  </si>
  <si>
    <t>Ｉ　保安職業従事者</t>
  </si>
  <si>
    <t>Ｊ　サービス職業従事者</t>
  </si>
  <si>
    <t>Ｋ　分類不能の職業</t>
  </si>
  <si>
    <t>昭和55年</t>
  </si>
  <si>
    <t>昭和50年</t>
  </si>
  <si>
    <t>総数　ａ）</t>
  </si>
  <si>
    <t>女</t>
  </si>
  <si>
    <t>男</t>
  </si>
  <si>
    <t>昭和45年</t>
  </si>
  <si>
    <t>第２表　職業（大分類）、従業上の地位、男女別15歳以上就業者数</t>
  </si>
  <si>
    <t>ａ）従業上の地位「不詳」を含む</t>
  </si>
  <si>
    <t>ｂ）「家庭内職者」を含む</t>
  </si>
  <si>
    <t>ｃ）20％抽出集計結果</t>
  </si>
  <si>
    <t>ｄ）20％抽出集計結果で「役員」を含む</t>
  </si>
  <si>
    <t>男女・職業</t>
  </si>
  <si>
    <t>雇用者</t>
  </si>
  <si>
    <t>役員</t>
  </si>
  <si>
    <t>雇人のある業主</t>
  </si>
  <si>
    <t>雇人のない業主　ｂ）</t>
  </si>
  <si>
    <t>家族従業者</t>
  </si>
  <si>
    <t>総数　ｃ）</t>
  </si>
  <si>
    <t>雇用者　ｄ）</t>
  </si>
  <si>
    <t>専門的・技術的職業従事者</t>
  </si>
  <si>
    <t>管理的職業従事者</t>
  </si>
  <si>
    <t>事務従事者</t>
  </si>
  <si>
    <t>販売従事者</t>
  </si>
  <si>
    <t>農林漁業作業者</t>
  </si>
  <si>
    <t>採掘作業者</t>
  </si>
  <si>
    <t>運輸・通信従事者</t>
  </si>
  <si>
    <t>技術工・生産工程作業者及び労務作業者</t>
  </si>
  <si>
    <t>保安職業従事者</t>
  </si>
  <si>
    <t>サービス職業従事者</t>
  </si>
  <si>
    <t>分類不能の職業</t>
  </si>
  <si>
    <t>第３表　職業（大分類）、年齢（５歳階級）、男女別15歳以上就業者数</t>
  </si>
  <si>
    <t>ａ）「役員」を含む</t>
  </si>
  <si>
    <t>男女・年齢</t>
  </si>
  <si>
    <t>雇用者　ａ）</t>
  </si>
  <si>
    <t>15～19歳</t>
  </si>
  <si>
    <t>85歳以上</t>
  </si>
  <si>
    <t>ｂ）20％抽出集計結果</t>
  </si>
  <si>
    <t>ｃ）20％抽出集計結果で「役員」を含む</t>
  </si>
  <si>
    <t>総数　ｂ）</t>
  </si>
  <si>
    <t>雇用者　ｃ）</t>
  </si>
  <si>
    <t>第４表　子供の数（３区分）別母子世帯数及び母子世帯人員（昭和55年）</t>
  </si>
  <si>
    <t>世帯数・世帯人員</t>
  </si>
  <si>
    <t>母子世帯数</t>
  </si>
  <si>
    <t>うち母親が60歳未満</t>
  </si>
  <si>
    <t>うち母親が60歳未満</t>
  </si>
  <si>
    <t>母子世帯人員</t>
  </si>
  <si>
    <t>子供が１人</t>
  </si>
  <si>
    <t>２人</t>
  </si>
  <si>
    <t>３人以上</t>
  </si>
  <si>
    <t>（再掲）６歳未満の子供のいる世帯</t>
  </si>
  <si>
    <t>第５表　子供の数（３区分）別父子世帯数及び父子世帯人員（昭和55年）</t>
  </si>
  <si>
    <t>父子世帯数</t>
  </si>
  <si>
    <t>父子世帯人員</t>
  </si>
  <si>
    <t>うち父親が65歳未満</t>
  </si>
  <si>
    <t>うち父親が65歳未満</t>
  </si>
  <si>
    <t>第６表　高齢者の年齢（６区分）、男女別単身高齢者世帯数（昭和55年）</t>
  </si>
  <si>
    <t>高齢者の男女</t>
  </si>
  <si>
    <t>60～64歳</t>
  </si>
  <si>
    <t>85歳以上</t>
  </si>
  <si>
    <t>（再掲）65歳以上</t>
  </si>
  <si>
    <t>60歳以上の単身者の世帯</t>
  </si>
  <si>
    <t>60歳以上の者１人と18歳未満の者から成る世帯</t>
  </si>
  <si>
    <t>第７表　夫の年齢（７区分）、妻の年齢（２区分）別高齢者夫婦（いずれかが60歳以上）世帯数（昭和55年）</t>
  </si>
  <si>
    <t>夫の年齢</t>
  </si>
  <si>
    <t>夫婦のみの世帯</t>
  </si>
  <si>
    <t>総裁</t>
  </si>
  <si>
    <t>夫が60歳未満</t>
  </si>
  <si>
    <t>（再掲）夫が65歳以上</t>
  </si>
  <si>
    <t>60歳未満</t>
  </si>
  <si>
    <t>60歳以上</t>
  </si>
  <si>
    <t>妻の年齢</t>
  </si>
  <si>
    <t>夫婦と18歳未満の者から成る世帯</t>
  </si>
  <si>
    <t>都市計画の地域</t>
  </si>
  <si>
    <t>人口</t>
  </si>
  <si>
    <t>世帯数</t>
  </si>
  <si>
    <t>世帯人員</t>
  </si>
  <si>
    <t>１世帯当たり世帯人員</t>
  </si>
  <si>
    <t>（再掲）準世帯人員</t>
  </si>
  <si>
    <t>普通世帯</t>
  </si>
  <si>
    <t>イ．都市計画区域</t>
  </si>
  <si>
    <t>　Ⅰ　市街化区域</t>
  </si>
  <si>
    <t>　　　(1)工業Ａ区域</t>
  </si>
  <si>
    <t>　　　　①工業専用地域</t>
  </si>
  <si>
    <t>　　　　②工業専用地域その他</t>
  </si>
  <si>
    <t>　　　　③工業地域</t>
  </si>
  <si>
    <t>　　　　④工業地域とその他</t>
  </si>
  <si>
    <t>　　　(2)工業Ｂ区域</t>
  </si>
  <si>
    <t>　　　　⑤準工業地域</t>
  </si>
  <si>
    <t>　　　　⑥準工業地域とその他</t>
  </si>
  <si>
    <t>　　１．工業区域</t>
  </si>
  <si>
    <t>　　２．商業区域</t>
  </si>
  <si>
    <t>　　　(1)商業Ａ区域</t>
  </si>
  <si>
    <t>　　　　⑦商業地域</t>
  </si>
  <si>
    <t>　　　　⑧商業地域とその他</t>
  </si>
  <si>
    <t>　　　(2)商業Ｂ区域</t>
  </si>
  <si>
    <t>　　　　⑨近隣商業地域</t>
  </si>
  <si>
    <t>　　　　⑩近隣商業地域とその他</t>
  </si>
  <si>
    <t>　　３．住居区域</t>
  </si>
  <si>
    <t>　　　(1)住居Ａ区域</t>
  </si>
  <si>
    <t>　　　　⑪住居地域</t>
  </si>
  <si>
    <t>　　　　⑫住居地域とその他</t>
  </si>
  <si>
    <t>　　　(2)住居Ｂ区域</t>
  </si>
  <si>
    <t>　　　　⑬第２種住居専用地域</t>
  </si>
  <si>
    <t>　　　　⑭第２種住居専用地域とその他</t>
  </si>
  <si>
    <t>　　　　⑮第１種住居専用地域</t>
  </si>
  <si>
    <t>　Ⅱ　市街化調整区域</t>
  </si>
  <si>
    <t>ロ、都市計画区域以外の区域</t>
  </si>
  <si>
    <t>第８表　都市計画の地域（18区分）、男女別人口並びに普通世帯数及び普通世帯人員</t>
  </si>
  <si>
    <t>第９表　都市計画の地域（18区分）、住居の種類（２区分）、住宅の所有の関係（６区分）別普通世帯数</t>
  </si>
  <si>
    <t>持ち家</t>
  </si>
  <si>
    <t>公営の借家</t>
  </si>
  <si>
    <t>公団・公社の借家</t>
  </si>
  <si>
    <t>民営借家</t>
  </si>
  <si>
    <t>給与住宅</t>
  </si>
  <si>
    <t>間借りの２人以上の世帯</t>
  </si>
  <si>
    <t>その他の普通世帯</t>
  </si>
  <si>
    <t>住宅に住む普通世帯</t>
  </si>
  <si>
    <t>主世帯</t>
  </si>
  <si>
    <t>第10表　都市計画の地域（18区分）、住居の建て方（６区分）別住宅に住む主世帯数</t>
  </si>
  <si>
    <t>一戸建</t>
  </si>
  <si>
    <t>長屋建</t>
  </si>
  <si>
    <t>１・２階建</t>
  </si>
  <si>
    <t>６階建以上</t>
  </si>
  <si>
    <t>その他</t>
  </si>
  <si>
    <t>共同住宅</t>
  </si>
  <si>
    <t>第11表　常住地又は従業地・通学地による年齢（10区分）、男女別人口</t>
  </si>
  <si>
    <t>年・男女・年齢</t>
  </si>
  <si>
    <t>15歳未満</t>
  </si>
  <si>
    <t>75歳以上</t>
  </si>
  <si>
    <t>年齢不詳</t>
  </si>
  <si>
    <t>（再掲）15歳以上（年齢不詳を除く）</t>
  </si>
  <si>
    <t>従業も通学もしていない</t>
  </si>
  <si>
    <t>自宅</t>
  </si>
  <si>
    <t>市内（自宅を除く）</t>
  </si>
  <si>
    <t>県内他市町村　ｂ）</t>
  </si>
  <si>
    <t>県外　ｃ）</t>
  </si>
  <si>
    <t>従業者（15歳以上）</t>
  </si>
  <si>
    <t>市内</t>
  </si>
  <si>
    <t>県内他市町村　ｄ）</t>
  </si>
  <si>
    <t>県外　ｅ）</t>
  </si>
  <si>
    <t>通学者</t>
  </si>
  <si>
    <t>労働力状態不詳</t>
  </si>
  <si>
    <t>総数　ｆ）</t>
  </si>
  <si>
    <t>県内他市町村　ｇ）</t>
  </si>
  <si>
    <t>県外　ｈ）</t>
  </si>
  <si>
    <t>県内他市町村　ｉ）</t>
  </si>
  <si>
    <t>県外　ｊ）</t>
  </si>
  <si>
    <t>常住地による人口（夜間人口）</t>
  </si>
  <si>
    <t>従業地・通学地による人口（昼間人口）</t>
  </si>
  <si>
    <t>うち金沢市以外に常住する従業者（15歳以上）</t>
  </si>
  <si>
    <t>うち金沢市以外に常住する通学者</t>
  </si>
  <si>
    <t>流出人口　ｋ）</t>
  </si>
  <si>
    <t>(再掲）</t>
  </si>
  <si>
    <t>流入人口　ｌ）</t>
  </si>
  <si>
    <t>第12表　市町村、就業・通学者別15歳以上流入・流出人口</t>
  </si>
  <si>
    <t>注）○通勤・通学地として可能な範囲（石川・富山・福井・岐阜・滋賀県、京都・大阪府）以外の地域は、金沢市を通勤・通学地とした。</t>
  </si>
  <si>
    <t>　　○地域区分の表章にあたっては、就業者と通学者の合計が９人以下の市町村については、まとめて「その他の市町村」と表示した。なお、不詳「…」は、９人以下（０人を含む）で「その他の市町村」に含めてある。</t>
  </si>
  <si>
    <t>地域</t>
  </si>
  <si>
    <t>就業者</t>
  </si>
  <si>
    <t>表側地域からの流入</t>
  </si>
  <si>
    <t>県内他市町村</t>
  </si>
  <si>
    <t>七尾市</t>
  </si>
  <si>
    <t>小松市</t>
  </si>
  <si>
    <t>輪島市</t>
  </si>
  <si>
    <t>珠洲市</t>
  </si>
  <si>
    <t>加賀市</t>
  </si>
  <si>
    <t>羽咋市</t>
  </si>
  <si>
    <t>松任市</t>
  </si>
  <si>
    <t>山中町</t>
  </si>
  <si>
    <t>根上町</t>
  </si>
  <si>
    <t>寺井町</t>
  </si>
  <si>
    <t>辰口町</t>
  </si>
  <si>
    <t>川北町</t>
  </si>
  <si>
    <t>美川町</t>
  </si>
  <si>
    <t>鶴来町</t>
  </si>
  <si>
    <t>野々市町</t>
  </si>
  <si>
    <t>河内村</t>
  </si>
  <si>
    <t>吉野谷村</t>
  </si>
  <si>
    <t>鳥越村</t>
  </si>
  <si>
    <t>尾口村</t>
  </si>
  <si>
    <t>白峰村</t>
  </si>
  <si>
    <t>津幡町</t>
  </si>
  <si>
    <t>高松町</t>
  </si>
  <si>
    <t>七塚町</t>
  </si>
  <si>
    <t>宇ノ気町</t>
  </si>
  <si>
    <t>内灘町</t>
  </si>
  <si>
    <t>富来町</t>
  </si>
  <si>
    <t>志雄町</t>
  </si>
  <si>
    <t>志賀町</t>
  </si>
  <si>
    <t>押水町</t>
  </si>
  <si>
    <t>田鶴浜町</t>
  </si>
  <si>
    <t>鳥屋町</t>
  </si>
  <si>
    <t>中島町</t>
  </si>
  <si>
    <t>鹿島町</t>
  </si>
  <si>
    <t>鹿西町</t>
  </si>
  <si>
    <t>穴水町</t>
  </si>
  <si>
    <t>門前町</t>
  </si>
  <si>
    <t>能都町</t>
  </si>
  <si>
    <t>柳田村</t>
  </si>
  <si>
    <t>内浦町</t>
  </si>
  <si>
    <t>その他の市町村</t>
  </si>
  <si>
    <t>他府県</t>
  </si>
  <si>
    <t>富山県</t>
  </si>
  <si>
    <t>富山市</t>
  </si>
  <si>
    <t>高岡市</t>
  </si>
  <si>
    <t>新湊市</t>
  </si>
  <si>
    <t>魚津市</t>
  </si>
  <si>
    <t>氷見市</t>
  </si>
  <si>
    <t>滑川市</t>
  </si>
  <si>
    <t>黒部市</t>
  </si>
  <si>
    <t>砺波市</t>
  </si>
  <si>
    <t>小矢部市</t>
  </si>
  <si>
    <t>大沢野町</t>
  </si>
  <si>
    <t>大山町</t>
  </si>
  <si>
    <t>上市町</t>
  </si>
  <si>
    <t>立山町</t>
  </si>
  <si>
    <t>入善町</t>
  </si>
  <si>
    <t>八尾町</t>
  </si>
  <si>
    <t>婦中町</t>
  </si>
  <si>
    <t>小杉町</t>
  </si>
  <si>
    <t>大門町</t>
  </si>
  <si>
    <t>大島町</t>
  </si>
  <si>
    <t>城端町</t>
  </si>
  <si>
    <t>庄川町</t>
  </si>
  <si>
    <t>井波町</t>
  </si>
  <si>
    <t>井口町</t>
  </si>
  <si>
    <t>福野町</t>
  </si>
  <si>
    <t>福光町</t>
  </si>
  <si>
    <t>福岡町</t>
  </si>
  <si>
    <t>福井県</t>
  </si>
  <si>
    <t>福井市</t>
  </si>
  <si>
    <t>敦賀市</t>
  </si>
  <si>
    <t>武生市</t>
  </si>
  <si>
    <t>大野市</t>
  </si>
  <si>
    <t>勝山市</t>
  </si>
  <si>
    <t>鯖江市</t>
  </si>
  <si>
    <t>松岡町</t>
  </si>
  <si>
    <t>芦原町</t>
  </si>
  <si>
    <t>三国町</t>
  </si>
  <si>
    <t>金津町</t>
  </si>
  <si>
    <t>丸岡町</t>
  </si>
  <si>
    <t>春江町</t>
  </si>
  <si>
    <t>坂井町</t>
  </si>
  <si>
    <t>岐阜県</t>
  </si>
  <si>
    <t>滋賀県</t>
  </si>
  <si>
    <t>京都府</t>
  </si>
  <si>
    <t>京都市</t>
  </si>
  <si>
    <t>大阪府</t>
  </si>
  <si>
    <t>大阪市</t>
  </si>
  <si>
    <t>堺市</t>
  </si>
  <si>
    <t>豊中市</t>
  </si>
  <si>
    <t>吹田市</t>
  </si>
  <si>
    <t>高槻市</t>
  </si>
  <si>
    <t>表側地域へ流出</t>
  </si>
  <si>
    <t>第13表　常住地による従業市町村、産業（大分類）別15歳以上就業者数</t>
  </si>
  <si>
    <t>○従業者数が50人未満の市町村（県）は、その他の市町村（県）と表示した。</t>
  </si>
  <si>
    <t>常住地・従業市町村</t>
  </si>
  <si>
    <t>金沢市に常住する就業者</t>
  </si>
  <si>
    <t>　金沢市で従業</t>
  </si>
  <si>
    <t>　　自宅</t>
  </si>
  <si>
    <t>　　自宅以外の市内</t>
  </si>
  <si>
    <t>　金沢市以外で従業</t>
  </si>
  <si>
    <t>　　石川県内</t>
  </si>
  <si>
    <t>　　　七尾市</t>
  </si>
  <si>
    <t>　　　小松市</t>
  </si>
  <si>
    <t>　　　加賀市</t>
  </si>
  <si>
    <t>　　　羽咋市</t>
  </si>
  <si>
    <t>　　　松任市</t>
  </si>
  <si>
    <t>　　　根上町</t>
  </si>
  <si>
    <t>　　　寺井町</t>
  </si>
  <si>
    <t>　　　辰口町</t>
  </si>
  <si>
    <t>　　　川北町</t>
  </si>
  <si>
    <t>　　　美川町</t>
  </si>
  <si>
    <t>　　　鶴来町</t>
  </si>
  <si>
    <t>　　　野々市町</t>
  </si>
  <si>
    <t>　　　津幡町</t>
  </si>
  <si>
    <t>　　　高松町</t>
  </si>
  <si>
    <t>　　　七塚町</t>
  </si>
  <si>
    <t>　　　宇ノ気町</t>
  </si>
  <si>
    <t>　　　内灘町</t>
  </si>
  <si>
    <t>　　　その他の市町村</t>
  </si>
  <si>
    <t>　　他県</t>
  </si>
  <si>
    <t>　　　富山県</t>
  </si>
  <si>
    <t>　　　　富山市</t>
  </si>
  <si>
    <t>　　　　高岡市</t>
  </si>
  <si>
    <t>　　　　小矢部市</t>
  </si>
  <si>
    <t>　　　　その他の市町村</t>
  </si>
  <si>
    <t>　　　福井県</t>
  </si>
  <si>
    <t>　　　　福井市</t>
  </si>
  <si>
    <t>　　　その他の県</t>
  </si>
  <si>
    <t>電気・ガス・水道・熱供給業</t>
  </si>
  <si>
    <t>第14表　従業地による常住市町村、産業（大分類）別15歳以上就業者数</t>
  </si>
  <si>
    <t>従業地・常住市町村</t>
  </si>
  <si>
    <t>金沢市で従業する就業者</t>
  </si>
  <si>
    <t>　金沢市に常住</t>
  </si>
  <si>
    <t>　金沢市以外に常住</t>
  </si>
  <si>
    <t>　　　河内村</t>
  </si>
  <si>
    <t>　　　吉野谷村</t>
  </si>
  <si>
    <t>　　　鳥越村</t>
  </si>
  <si>
    <t>　　　富来町</t>
  </si>
  <si>
    <t>　　　志雄町</t>
  </si>
  <si>
    <t>　　　志賀町</t>
  </si>
  <si>
    <t>　　　押水町</t>
  </si>
  <si>
    <t>　　　鳥屋町</t>
  </si>
  <si>
    <t>　　　鹿島町</t>
  </si>
  <si>
    <t>　　　鹿西町</t>
  </si>
  <si>
    <t>　　　穴水町</t>
  </si>
  <si>
    <t>　　　能都町</t>
  </si>
  <si>
    <t>　　　　新湊市</t>
  </si>
  <si>
    <t>　　　　氷見市</t>
  </si>
  <si>
    <t>　　　　砺波市</t>
  </si>
  <si>
    <t>　　　　小杉町</t>
  </si>
  <si>
    <t>　　　　福野町</t>
  </si>
  <si>
    <t>　　　　福光町</t>
  </si>
  <si>
    <t>　　　　福岡町</t>
  </si>
  <si>
    <t>　　　大阪府</t>
  </si>
  <si>
    <t>　　　　大阪市</t>
  </si>
  <si>
    <t>　　　輪島市</t>
  </si>
  <si>
    <t>　　　中島町</t>
  </si>
  <si>
    <t>　　　門前町</t>
  </si>
  <si>
    <t>第15表　入居時期が昭和54年10月以降の前住地又は現住地、年齢（11区分）、男女別人口</t>
  </si>
  <si>
    <t>○昭和54年10月以降１年間の人口移動の状況であり前住地には市内間移動と転入者が現住地には転出者と非移動者（現住所と表示）が対応する。</t>
  </si>
  <si>
    <t>ａ）入居時期「不詳」を含む</t>
  </si>
  <si>
    <t>ｂ）前住地「不詳」を含む</t>
  </si>
  <si>
    <t>ｃ）隣接県は「富山、福井、岐阜」の３県</t>
  </si>
  <si>
    <t>男女・前住地又は現住地</t>
  </si>
  <si>
    <t>常住地　ａ）</t>
  </si>
  <si>
    <t>　現住所</t>
  </si>
  <si>
    <t>　自市内</t>
  </si>
  <si>
    <t>　転入　ｂ）</t>
  </si>
  <si>
    <t>　　県内他市町村から</t>
  </si>
  <si>
    <t>　　他県から</t>
  </si>
  <si>
    <t>　　　隣接県から　ｃ）</t>
  </si>
  <si>
    <t>　　　その他の県から</t>
  </si>
  <si>
    <t>　　国外から</t>
  </si>
  <si>
    <t>　転出</t>
  </si>
  <si>
    <t>　　県内他市町村へ</t>
  </si>
  <si>
    <t>　　他県へ</t>
  </si>
  <si>
    <t>　　　隣接県へ　ｃ）</t>
  </si>
  <si>
    <t>　　　その他の県へ</t>
  </si>
  <si>
    <t>０～４歳</t>
  </si>
  <si>
    <t>65歳以上</t>
  </si>
  <si>
    <t>第16表　入居時期が昭和54年10月以降の都道府県及び県内市町村別前住地人口</t>
  </si>
  <si>
    <t>○人口総数が「50人未満」の場合は「その他」に一括して掲載した。</t>
  </si>
  <si>
    <t>男　ａ）</t>
  </si>
  <si>
    <t>女　ａ）</t>
  </si>
  <si>
    <t>前住地</t>
  </si>
  <si>
    <t>15歳以上就業者数</t>
  </si>
  <si>
    <t>現住所</t>
  </si>
  <si>
    <t>自市内</t>
  </si>
  <si>
    <t>転入　ｂ）</t>
  </si>
  <si>
    <t>　石川県内</t>
  </si>
  <si>
    <t>　　小松市</t>
  </si>
  <si>
    <t>　　輪島市</t>
  </si>
  <si>
    <t>　　加賀市</t>
  </si>
  <si>
    <t>　　羽咋市</t>
  </si>
  <si>
    <t>　　松任市</t>
  </si>
  <si>
    <t>　　根上町</t>
  </si>
  <si>
    <t>　　寺井町</t>
  </si>
  <si>
    <t>　　辰口町</t>
  </si>
  <si>
    <t>　　美川町</t>
  </si>
  <si>
    <t>　　鶴来町</t>
  </si>
  <si>
    <t>　　野々市町</t>
  </si>
  <si>
    <t>　　鳥越村</t>
  </si>
  <si>
    <t>　　津幡町</t>
  </si>
  <si>
    <t>　　高松町</t>
  </si>
  <si>
    <t>　　七塚町</t>
  </si>
  <si>
    <t>　　宇ノ気町</t>
  </si>
  <si>
    <t>　　内灘町</t>
  </si>
  <si>
    <t>　　富来町</t>
  </si>
  <si>
    <t>　　志雄町</t>
  </si>
  <si>
    <t>　　志賀町</t>
  </si>
  <si>
    <t>　　押水町</t>
  </si>
  <si>
    <t>　　中島町</t>
  </si>
  <si>
    <t>　　鹿島町</t>
  </si>
  <si>
    <t>　　鹿西町</t>
  </si>
  <si>
    <t>　　穴水町</t>
  </si>
  <si>
    <t>　　門前町</t>
  </si>
  <si>
    <t>　　能都町</t>
  </si>
  <si>
    <t>　　七尾市</t>
  </si>
  <si>
    <t>　　珠洲市</t>
  </si>
  <si>
    <t>　　山中町</t>
  </si>
  <si>
    <t>　　田鶴浜町</t>
  </si>
  <si>
    <t>　　能登島町</t>
  </si>
  <si>
    <t>　　柳田村</t>
  </si>
  <si>
    <t>　　内浦町</t>
  </si>
  <si>
    <t>　石川県以外</t>
  </si>
  <si>
    <t>　　北海道</t>
  </si>
  <si>
    <t>　　青森県</t>
  </si>
  <si>
    <t>　　岩手県</t>
  </si>
  <si>
    <t>　　宮城県</t>
  </si>
  <si>
    <t>　　秋田県</t>
  </si>
  <si>
    <t>　　山形県</t>
  </si>
  <si>
    <t>　　福島県</t>
  </si>
  <si>
    <t>　　茨城県</t>
  </si>
  <si>
    <t>　　栃木県</t>
  </si>
  <si>
    <t>　　群馬県</t>
  </si>
  <si>
    <t>　　埼玉県</t>
  </si>
  <si>
    <t>　　千葉県</t>
  </si>
  <si>
    <t>　　東京都</t>
  </si>
  <si>
    <t>　　神奈川県</t>
  </si>
  <si>
    <t>　　新潟県</t>
  </si>
  <si>
    <t>　　富山県</t>
  </si>
  <si>
    <t>　　（再掲）富山市</t>
  </si>
  <si>
    <t>　　　　　　高岡市</t>
  </si>
  <si>
    <t>　　福井県</t>
  </si>
  <si>
    <t>　　（再掲）福井市</t>
  </si>
  <si>
    <t>　　長野県</t>
  </si>
  <si>
    <t>　　岐阜県</t>
  </si>
  <si>
    <t>　　静岡県</t>
  </si>
  <si>
    <t>　　愛知県</t>
  </si>
  <si>
    <t>　　三重県</t>
  </si>
  <si>
    <t>　　滋賀県</t>
  </si>
  <si>
    <t>　　京都府</t>
  </si>
  <si>
    <t>　　大阪府</t>
  </si>
  <si>
    <t>　　兵庫県</t>
  </si>
  <si>
    <t>　　奈良県</t>
  </si>
  <si>
    <t>　　和歌山県</t>
  </si>
  <si>
    <t>　　岡山県</t>
  </si>
  <si>
    <t>　　広島県</t>
  </si>
  <si>
    <t>　　山口県</t>
  </si>
  <si>
    <t>　　香川県</t>
  </si>
  <si>
    <t>　　愛媛県</t>
  </si>
  <si>
    <t>　　福岡県</t>
  </si>
  <si>
    <t>　　その他の県</t>
  </si>
  <si>
    <t>　国外</t>
  </si>
  <si>
    <t>第17表　転出時期が昭和54年10月以降の都道府県及び県内市町村別現住地人口</t>
  </si>
  <si>
    <t>現住地</t>
  </si>
  <si>
    <t>石川県内</t>
  </si>
  <si>
    <t>　小松市</t>
  </si>
  <si>
    <t>　輪島市</t>
  </si>
  <si>
    <t>　珠洲市</t>
  </si>
  <si>
    <t>　加賀市</t>
  </si>
  <si>
    <t>　羽咋市</t>
  </si>
  <si>
    <t>　松任市</t>
  </si>
  <si>
    <t>　根上町</t>
  </si>
  <si>
    <t>　寺井町</t>
  </si>
  <si>
    <t>　辰口町</t>
  </si>
  <si>
    <t>　美川町</t>
  </si>
  <si>
    <t>　鶴来町</t>
  </si>
  <si>
    <t>　野々市町</t>
  </si>
  <si>
    <t>　津幡町</t>
  </si>
  <si>
    <t>　高松町</t>
  </si>
  <si>
    <t>　七塚町</t>
  </si>
  <si>
    <t>　宇ノ気町</t>
  </si>
  <si>
    <t>　内灘町</t>
  </si>
  <si>
    <t>　富来町</t>
  </si>
  <si>
    <t>　鹿島町</t>
  </si>
  <si>
    <t>　能登島町</t>
  </si>
  <si>
    <t>　穴水町</t>
  </si>
  <si>
    <t>　七尾市</t>
  </si>
  <si>
    <t>　その他の町村</t>
  </si>
  <si>
    <t>　　その他の町村</t>
  </si>
  <si>
    <t>石川県以外</t>
  </si>
  <si>
    <t>　青森県</t>
  </si>
  <si>
    <t>　宮城県</t>
  </si>
  <si>
    <t>　茨城県</t>
  </si>
  <si>
    <t>　栃木県</t>
  </si>
  <si>
    <t>　群馬県</t>
  </si>
  <si>
    <t>　埼玉県</t>
  </si>
  <si>
    <t>　千葉県</t>
  </si>
  <si>
    <t>　東京都</t>
  </si>
  <si>
    <t>　神奈川県</t>
  </si>
  <si>
    <t>　新潟県</t>
  </si>
  <si>
    <t>　富山県</t>
  </si>
  <si>
    <t>　（再掲）富山市</t>
  </si>
  <si>
    <t>　福井県</t>
  </si>
  <si>
    <t>　（再掲）福井市</t>
  </si>
  <si>
    <t>　長野県</t>
  </si>
  <si>
    <t>　岐阜県</t>
  </si>
  <si>
    <t>　静岡県</t>
  </si>
  <si>
    <t>　愛知県</t>
  </si>
  <si>
    <t>　三重県</t>
  </si>
  <si>
    <t>　滋賀県</t>
  </si>
  <si>
    <t>　京都府</t>
  </si>
  <si>
    <t>　大阪府</t>
  </si>
  <si>
    <t>　兵庫県</t>
  </si>
  <si>
    <t>　奈良県</t>
  </si>
  <si>
    <t>　岡山県</t>
  </si>
  <si>
    <t>　広島県</t>
  </si>
  <si>
    <t>　香川県</t>
  </si>
  <si>
    <t>　愛媛県</t>
  </si>
  <si>
    <t>　福岡県</t>
  </si>
  <si>
    <t>　その他の県</t>
  </si>
  <si>
    <t>　北海道</t>
  </si>
  <si>
    <t>　　　　　高岡市</t>
  </si>
  <si>
    <t>付表１　石川県内市町村人口と世帯数</t>
  </si>
  <si>
    <t>市町村</t>
  </si>
  <si>
    <t>世帯数</t>
  </si>
  <si>
    <t>石川県</t>
  </si>
  <si>
    <t>市部</t>
  </si>
  <si>
    <t>郡部</t>
  </si>
  <si>
    <t>　金沢市</t>
  </si>
  <si>
    <t>　山中町</t>
  </si>
  <si>
    <t>　川北町</t>
  </si>
  <si>
    <t>　河内村</t>
  </si>
  <si>
    <t>　吉野谷村</t>
  </si>
  <si>
    <t>　鳥越村</t>
  </si>
  <si>
    <t>　尾口村</t>
  </si>
  <si>
    <t>　白峰村</t>
  </si>
  <si>
    <t>　志雄町</t>
  </si>
  <si>
    <t>　志賀町</t>
  </si>
  <si>
    <t>　押水町</t>
  </si>
  <si>
    <t>　田鶴浜町</t>
  </si>
  <si>
    <t>　鳥屋町</t>
  </si>
  <si>
    <t>　中島町</t>
  </si>
  <si>
    <t>　鹿西町</t>
  </si>
  <si>
    <t>　門前町</t>
  </si>
  <si>
    <t>　能都町</t>
  </si>
  <si>
    <t>　柳田村</t>
  </si>
  <si>
    <t>　内浦町</t>
  </si>
  <si>
    <t>付表２　都市計画区域面積</t>
  </si>
  <si>
    <t>区域・地域</t>
  </si>
  <si>
    <t>面積　ha</t>
  </si>
  <si>
    <t>都市計画区域</t>
  </si>
  <si>
    <t>　市街化区域</t>
  </si>
  <si>
    <t>　　用途地域</t>
  </si>
  <si>
    <t>　　　第１種住居専用</t>
  </si>
  <si>
    <t>　　　第２種住居専用</t>
  </si>
  <si>
    <t>　　　住居</t>
  </si>
  <si>
    <t>　　　近隣商業</t>
  </si>
  <si>
    <t>　　　商業</t>
  </si>
  <si>
    <t>　　　準工業</t>
  </si>
  <si>
    <t>　　　工業</t>
  </si>
  <si>
    <t>　　　工業専用</t>
  </si>
  <si>
    <t>　市街化調整区域</t>
  </si>
  <si>
    <t>注）昭和55年度末、金沢市</t>
  </si>
  <si>
    <t>Ａ</t>
  </si>
  <si>
    <t>Ｂ</t>
  </si>
  <si>
    <t>Ｃ</t>
  </si>
  <si>
    <t>Ｄ</t>
  </si>
  <si>
    <t>Ｅ</t>
  </si>
  <si>
    <t>Ｆ</t>
  </si>
  <si>
    <t>Ｇ</t>
  </si>
  <si>
    <t>Ｈ</t>
  </si>
  <si>
    <t>Ｉ</t>
  </si>
  <si>
    <t>Ｊ</t>
  </si>
  <si>
    <t>Ｋ</t>
  </si>
  <si>
    <t>Ａ</t>
  </si>
  <si>
    <t>Ｂ</t>
  </si>
  <si>
    <t>Ｃ</t>
  </si>
  <si>
    <t>Ｄ</t>
  </si>
  <si>
    <t>Ｅ</t>
  </si>
  <si>
    <t>Ｆ</t>
  </si>
  <si>
    <t>Ｇ</t>
  </si>
  <si>
    <t>Ｈ</t>
  </si>
  <si>
    <t>Ｉ</t>
  </si>
  <si>
    <t>Ｊ</t>
  </si>
  <si>
    <t>Ｋ</t>
  </si>
  <si>
    <t>Ｌ</t>
  </si>
  <si>
    <t>Ｍ</t>
  </si>
  <si>
    <t>Ｎ</t>
  </si>
  <si>
    <t>20～24</t>
  </si>
  <si>
    <t>25～29</t>
  </si>
  <si>
    <t>30～34</t>
  </si>
  <si>
    <t>35～39</t>
  </si>
  <si>
    <t>40～44</t>
  </si>
  <si>
    <t>45～49</t>
  </si>
  <si>
    <t>50～54</t>
  </si>
  <si>
    <t>55～59</t>
  </si>
  <si>
    <t>60～64</t>
  </si>
  <si>
    <t>65～69</t>
  </si>
  <si>
    <t>70～74</t>
  </si>
  <si>
    <t>75～79</t>
  </si>
  <si>
    <t>80～84</t>
  </si>
  <si>
    <t>65～69　</t>
  </si>
  <si>
    <t>70～74　</t>
  </si>
  <si>
    <t>75～79　</t>
  </si>
  <si>
    <t>80～84　</t>
  </si>
  <si>
    <t>３～５</t>
  </si>
  <si>
    <t>ｆ＝ａ-ｋ+ｌ</t>
  </si>
  <si>
    <t>ｋ＝ｂ+ｃ+ｄ+ｅ</t>
  </si>
  <si>
    <t>ｌ＝ｇ+ｈ+ｉ+ｊ</t>
  </si>
  <si>
    <t>20～24　</t>
  </si>
  <si>
    <t>25～29　</t>
  </si>
  <si>
    <t>30～34　</t>
  </si>
  <si>
    <t>35～44　</t>
  </si>
  <si>
    <t>45～54　</t>
  </si>
  <si>
    <t>55～64　</t>
  </si>
  <si>
    <t>65～74　</t>
  </si>
  <si>
    <t>…</t>
  </si>
  <si>
    <t>…</t>
  </si>
  <si>
    <t>…</t>
  </si>
  <si>
    <t>…</t>
  </si>
  <si>
    <t>…</t>
  </si>
  <si>
    <t>…</t>
  </si>
  <si>
    <t>…</t>
  </si>
  <si>
    <t>…</t>
  </si>
  <si>
    <t>…</t>
  </si>
  <si>
    <t>…</t>
  </si>
  <si>
    <t>…</t>
  </si>
  <si>
    <t>…</t>
  </si>
  <si>
    <t>…</t>
  </si>
  <si>
    <t>…</t>
  </si>
  <si>
    <t>…</t>
  </si>
  <si>
    <t>…</t>
  </si>
  <si>
    <t>…</t>
  </si>
  <si>
    <t>…</t>
  </si>
  <si>
    <t>…</t>
  </si>
  <si>
    <t>…</t>
  </si>
  <si>
    <t>…</t>
  </si>
  <si>
    <t>…</t>
  </si>
  <si>
    <t>５～９</t>
  </si>
  <si>
    <t>10～14</t>
  </si>
  <si>
    <t>15～19</t>
  </si>
  <si>
    <t>35～44</t>
  </si>
  <si>
    <t>45～54</t>
  </si>
  <si>
    <t>55～64</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</si>
</sst>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_ * #,##0.00_ ;_ * \-#,##0.00_ ;_ * &quot;-&quot;_ ;_ @_ "/>
    <numFmt numFmtId="178" formatCode="_ * #,##0.000_ ;_ * \-#,##0.000_ ;_ * &quot;-&quot;_ ;_ @_ "/>
    <numFmt numFmtId="179" formatCode="_ * #,##0.0000_ ;_ * \-#,##0.0000_ ;_ * &quot;-&quot;_ ;_ @_ "/>
  </numFmts>
  <fonts count="5">
    <font>
      <sz val="11"/>
      <name val="ＭＳ Ｐゴシック"/>
      <family val="0"/>
    </font>
    <font>
      <sz val="6"/>
      <name val="ＭＳ Ｐゴシック"/>
      <family val="3"/>
    </font>
    <font>
      <sz val="11"/>
      <name val="ＭＳ 明朝"/>
      <family val="1"/>
    </font>
    <font>
      <b/>
      <sz val="11"/>
      <name val="ＭＳ 明朝"/>
      <family val="1"/>
    </font>
    <font>
      <sz val="10"/>
      <name val="ＭＳ 明朝"/>
      <family val="1"/>
    </font>
  </fonts>
  <fills count="2">
    <fill>
      <patternFill/>
    </fill>
    <fill>
      <patternFill patternType="gray125"/>
    </fill>
  </fills>
  <borders count="16">
    <border>
      <left/>
      <right/>
      <top/>
      <bottom/>
      <diagonal/>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73">
    <xf numFmtId="0" fontId="0" fillId="0" borderId="0" xfId="0" applyAlignment="1">
      <alignment/>
    </xf>
    <xf numFmtId="41" fontId="3" fillId="0" borderId="0" xfId="0" applyNumberFormat="1" applyFont="1" applyFill="1" applyAlignment="1">
      <alignment vertical="center"/>
    </xf>
    <xf numFmtId="41" fontId="2" fillId="0" borderId="0" xfId="0" applyNumberFormat="1" applyFont="1" applyFill="1" applyAlignment="1">
      <alignment vertical="center"/>
    </xf>
    <xf numFmtId="0" fontId="2" fillId="0" borderId="0" xfId="0" applyFont="1" applyFill="1" applyAlignment="1">
      <alignment horizontal="center" vertical="center"/>
    </xf>
    <xf numFmtId="0" fontId="3" fillId="0" borderId="0" xfId="0" applyFont="1" applyFill="1" applyAlignment="1">
      <alignment vertical="center"/>
    </xf>
    <xf numFmtId="0" fontId="2" fillId="0" borderId="0" xfId="0" applyFont="1" applyFill="1" applyAlignment="1">
      <alignment vertical="center"/>
    </xf>
    <xf numFmtId="0" fontId="4" fillId="0" borderId="1" xfId="0" applyFont="1" applyFill="1" applyBorder="1" applyAlignment="1">
      <alignment horizontal="center" vertical="center" wrapText="1"/>
    </xf>
    <xf numFmtId="0" fontId="3" fillId="0" borderId="0" xfId="0" applyFont="1" applyFill="1" applyAlignment="1">
      <alignment horizontal="center" vertical="center"/>
    </xf>
    <xf numFmtId="0" fontId="3" fillId="0" borderId="2" xfId="0" applyFont="1" applyFill="1" applyBorder="1" applyAlignment="1">
      <alignment horizontal="center" vertical="center"/>
    </xf>
    <xf numFmtId="0" fontId="2" fillId="0" borderId="2" xfId="0" applyFont="1" applyFill="1" applyBorder="1" applyAlignment="1">
      <alignment vertical="center" shrinkToFit="1"/>
    </xf>
    <xf numFmtId="0" fontId="2" fillId="0" borderId="3" xfId="0" applyFont="1" applyFill="1" applyBorder="1" applyAlignment="1">
      <alignment horizontal="center" vertical="center"/>
    </xf>
    <xf numFmtId="0" fontId="2" fillId="0" borderId="4" xfId="0" applyFont="1" applyFill="1" applyBorder="1" applyAlignment="1">
      <alignment vertical="center" shrinkToFit="1"/>
    </xf>
    <xf numFmtId="41" fontId="2" fillId="0" borderId="3" xfId="0" applyNumberFormat="1" applyFont="1" applyFill="1" applyBorder="1" applyAlignment="1">
      <alignment vertical="center"/>
    </xf>
    <xf numFmtId="0" fontId="2" fillId="0" borderId="0" xfId="0" applyFont="1" applyFill="1" applyBorder="1" applyAlignment="1">
      <alignment horizontal="center" vertical="center"/>
    </xf>
    <xf numFmtId="0" fontId="3" fillId="0" borderId="2"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2" xfId="0" applyFont="1" applyFill="1" applyBorder="1" applyAlignment="1">
      <alignment horizontal="right" vertical="center" shrinkToFit="1"/>
    </xf>
    <xf numFmtId="0" fontId="2" fillId="0" borderId="4" xfId="0" applyFont="1" applyFill="1" applyBorder="1" applyAlignment="1">
      <alignment horizontal="right" vertical="center" shrinkToFit="1"/>
    </xf>
    <xf numFmtId="0" fontId="2" fillId="0" borderId="2" xfId="0" applyFont="1" applyFill="1" applyBorder="1" applyAlignment="1">
      <alignment horizontal="left" vertical="center"/>
    </xf>
    <xf numFmtId="0" fontId="2" fillId="0" borderId="2" xfId="0" applyFont="1" applyFill="1" applyBorder="1" applyAlignment="1">
      <alignment horizontal="left" vertical="center" shrinkToFit="1"/>
    </xf>
    <xf numFmtId="177" fontId="3" fillId="0" borderId="0" xfId="0" applyNumberFormat="1" applyFont="1" applyFill="1" applyAlignment="1">
      <alignment vertical="center"/>
    </xf>
    <xf numFmtId="0" fontId="3" fillId="0" borderId="2" xfId="0" applyFont="1" applyFill="1" applyBorder="1" applyAlignment="1">
      <alignment vertical="center" shrinkToFit="1"/>
    </xf>
    <xf numFmtId="0" fontId="3" fillId="0" borderId="4" xfId="0" applyFont="1" applyFill="1" applyBorder="1" applyAlignment="1">
      <alignment vertical="center" shrinkToFit="1"/>
    </xf>
    <xf numFmtId="41" fontId="3" fillId="0" borderId="3" xfId="0" applyNumberFormat="1" applyFont="1" applyFill="1" applyBorder="1" applyAlignment="1">
      <alignment vertical="center"/>
    </xf>
    <xf numFmtId="177" fontId="2" fillId="0" borderId="0" xfId="0" applyNumberFormat="1" applyFont="1" applyFill="1" applyAlignment="1">
      <alignment vertical="center"/>
    </xf>
    <xf numFmtId="177" fontId="3" fillId="0" borderId="3" xfId="0" applyNumberFormat="1" applyFont="1" applyFill="1" applyBorder="1" applyAlignment="1">
      <alignment vertical="center"/>
    </xf>
    <xf numFmtId="41" fontId="2" fillId="0" borderId="0" xfId="0" applyNumberFormat="1" applyFont="1" applyFill="1" applyBorder="1" applyAlignment="1">
      <alignment vertical="center"/>
    </xf>
    <xf numFmtId="41" fontId="2" fillId="0" borderId="3" xfId="0" applyNumberFormat="1" applyFont="1" applyFill="1" applyBorder="1" applyAlignment="1">
      <alignment horizontal="right" vertical="center"/>
    </xf>
    <xf numFmtId="0" fontId="2" fillId="0" borderId="0" xfId="0" applyFont="1" applyFill="1" applyAlignment="1">
      <alignment horizontal="right" vertical="center"/>
    </xf>
    <xf numFmtId="0" fontId="2" fillId="0" borderId="2" xfId="0" applyFont="1" applyFill="1" applyBorder="1" applyAlignment="1">
      <alignment horizontal="right" vertical="center"/>
    </xf>
    <xf numFmtId="0" fontId="3" fillId="0" borderId="2" xfId="0" applyFont="1" applyFill="1" applyBorder="1" applyAlignment="1">
      <alignment horizontal="left" vertical="center"/>
    </xf>
    <xf numFmtId="41" fontId="2" fillId="0" borderId="0" xfId="0" applyNumberFormat="1" applyFont="1" applyFill="1" applyAlignment="1">
      <alignment horizontal="right" vertical="center"/>
    </xf>
    <xf numFmtId="0" fontId="2" fillId="0" borderId="2" xfId="0" applyFont="1" applyFill="1" applyBorder="1" applyAlignment="1">
      <alignment vertical="center"/>
    </xf>
    <xf numFmtId="0" fontId="3" fillId="0" borderId="2" xfId="0" applyFont="1" applyFill="1" applyBorder="1" applyAlignment="1">
      <alignment vertical="center"/>
    </xf>
    <xf numFmtId="0" fontId="2" fillId="0" borderId="0" xfId="0" applyFont="1" applyFill="1" applyBorder="1" applyAlignment="1">
      <alignment vertical="center"/>
    </xf>
    <xf numFmtId="38" fontId="2" fillId="0" borderId="0" xfId="16" applyFont="1" applyFill="1" applyAlignment="1">
      <alignment horizontal="center" vertical="center"/>
    </xf>
    <xf numFmtId="38" fontId="2" fillId="0" borderId="3" xfId="16"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8" xfId="0" applyFont="1" applyFill="1" applyBorder="1" applyAlignment="1">
      <alignment horizontal="center" vertical="center" wrapText="1"/>
    </xf>
    <xf numFmtId="0" fontId="2" fillId="0" borderId="8"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7"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0" fillId="0" borderId="8" xfId="0" applyFont="1" applyBorder="1" applyAlignment="1">
      <alignment wrapText="1"/>
    </xf>
    <xf numFmtId="0" fontId="2" fillId="0" borderId="10" xfId="0" applyFont="1" applyFill="1" applyBorder="1" applyAlignment="1">
      <alignment horizontal="center" vertical="center" wrapText="1"/>
    </xf>
    <xf numFmtId="41" fontId="3" fillId="0" borderId="0" xfId="0" applyNumberFormat="1" applyFont="1" applyFill="1"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L49"/>
  <sheetViews>
    <sheetView tabSelected="1" workbookViewId="0" topLeftCell="A1">
      <selection activeCell="B1" sqref="B1"/>
    </sheetView>
  </sheetViews>
  <sheetFormatPr defaultColWidth="9.00390625" defaultRowHeight="18" customHeight="1"/>
  <cols>
    <col min="1" max="1" width="4.625" style="3" customWidth="1"/>
    <col min="2" max="2" width="24.625" style="5" customWidth="1"/>
    <col min="3" max="38" width="11.125" style="5" customWidth="1"/>
    <col min="39" max="39" width="10.625" style="5" customWidth="1"/>
    <col min="40" max="16384" width="9.00390625" style="5" customWidth="1"/>
  </cols>
  <sheetData>
    <row r="1" ht="18" customHeight="1">
      <c r="B1" s="4" t="s">
        <v>0</v>
      </c>
    </row>
    <row r="2" ht="18" customHeight="1">
      <c r="C2" s="5" t="s">
        <v>1</v>
      </c>
    </row>
    <row r="3" spans="2:38" ht="18" customHeight="1">
      <c r="B3" s="38" t="s">
        <v>2</v>
      </c>
      <c r="C3" s="39" t="s">
        <v>29</v>
      </c>
      <c r="D3" s="40"/>
      <c r="E3" s="40"/>
      <c r="F3" s="40"/>
      <c r="G3" s="40"/>
      <c r="H3" s="40"/>
      <c r="I3" s="40"/>
      <c r="J3" s="40"/>
      <c r="K3" s="40"/>
      <c r="L3" s="40"/>
      <c r="M3" s="40"/>
      <c r="N3" s="40"/>
      <c r="O3" s="39" t="s">
        <v>30</v>
      </c>
      <c r="P3" s="40"/>
      <c r="Q3" s="40"/>
      <c r="R3" s="40"/>
      <c r="S3" s="40"/>
      <c r="T3" s="40"/>
      <c r="U3" s="40"/>
      <c r="V3" s="40"/>
      <c r="W3" s="40"/>
      <c r="X3" s="40"/>
      <c r="Y3" s="40"/>
      <c r="Z3" s="40"/>
      <c r="AA3" s="39" t="s">
        <v>34</v>
      </c>
      <c r="AB3" s="40"/>
      <c r="AC3" s="40"/>
      <c r="AD3" s="40"/>
      <c r="AE3" s="40"/>
      <c r="AF3" s="40"/>
      <c r="AG3" s="40"/>
      <c r="AH3" s="40"/>
      <c r="AI3" s="40"/>
      <c r="AJ3" s="40"/>
      <c r="AK3" s="40"/>
      <c r="AL3" s="40"/>
    </row>
    <row r="4" spans="2:38" ht="72" customHeight="1">
      <c r="B4" s="41"/>
      <c r="C4" s="42" t="s">
        <v>3</v>
      </c>
      <c r="D4" s="42" t="s">
        <v>18</v>
      </c>
      <c r="E4" s="42" t="s">
        <v>19</v>
      </c>
      <c r="F4" s="42" t="s">
        <v>20</v>
      </c>
      <c r="G4" s="42" t="s">
        <v>21</v>
      </c>
      <c r="H4" s="42" t="s">
        <v>22</v>
      </c>
      <c r="I4" s="42" t="s">
        <v>23</v>
      </c>
      <c r="J4" s="42" t="s">
        <v>24</v>
      </c>
      <c r="K4" s="42" t="s">
        <v>25</v>
      </c>
      <c r="L4" s="42" t="s">
        <v>26</v>
      </c>
      <c r="M4" s="42" t="s">
        <v>27</v>
      </c>
      <c r="N4" s="42" t="s">
        <v>28</v>
      </c>
      <c r="O4" s="42" t="s">
        <v>31</v>
      </c>
      <c r="P4" s="42" t="s">
        <v>18</v>
      </c>
      <c r="Q4" s="42" t="s">
        <v>19</v>
      </c>
      <c r="R4" s="42" t="s">
        <v>20</v>
      </c>
      <c r="S4" s="42" t="s">
        <v>21</v>
      </c>
      <c r="T4" s="42" t="s">
        <v>22</v>
      </c>
      <c r="U4" s="42" t="s">
        <v>23</v>
      </c>
      <c r="V4" s="42" t="s">
        <v>24</v>
      </c>
      <c r="W4" s="42" t="s">
        <v>25</v>
      </c>
      <c r="X4" s="42" t="s">
        <v>26</v>
      </c>
      <c r="Y4" s="42" t="s">
        <v>27</v>
      </c>
      <c r="Z4" s="43" t="s">
        <v>28</v>
      </c>
      <c r="AA4" s="42" t="s">
        <v>31</v>
      </c>
      <c r="AB4" s="42" t="s">
        <v>18</v>
      </c>
      <c r="AC4" s="42" t="s">
        <v>19</v>
      </c>
      <c r="AD4" s="42" t="s">
        <v>20</v>
      </c>
      <c r="AE4" s="42" t="s">
        <v>21</v>
      </c>
      <c r="AF4" s="42" t="s">
        <v>22</v>
      </c>
      <c r="AG4" s="42" t="s">
        <v>23</v>
      </c>
      <c r="AH4" s="42" t="s">
        <v>24</v>
      </c>
      <c r="AI4" s="42" t="s">
        <v>25</v>
      </c>
      <c r="AJ4" s="42" t="s">
        <v>26</v>
      </c>
      <c r="AK4" s="42" t="s">
        <v>27</v>
      </c>
      <c r="AL4" s="43" t="s">
        <v>28</v>
      </c>
    </row>
    <row r="5" spans="1:38" s="4" customFormat="1" ht="18" customHeight="1">
      <c r="A5" s="7"/>
      <c r="B5" s="8" t="s">
        <v>3</v>
      </c>
      <c r="C5" s="1">
        <f>SUM(C6:C19)</f>
        <v>200967</v>
      </c>
      <c r="D5" s="1">
        <f>SUM(D6:D19)</f>
        <v>22375</v>
      </c>
      <c r="E5" s="1">
        <f aca="true" t="shared" si="0" ref="E5:Z5">SUM(E6:E19)</f>
        <v>12012</v>
      </c>
      <c r="F5" s="1">
        <f t="shared" si="0"/>
        <v>38991</v>
      </c>
      <c r="G5" s="1">
        <f t="shared" si="0"/>
        <v>34789</v>
      </c>
      <c r="H5" s="1">
        <f t="shared" si="0"/>
        <v>7748</v>
      </c>
      <c r="I5" s="1">
        <f t="shared" si="0"/>
        <v>69</v>
      </c>
      <c r="J5" s="1">
        <f t="shared" si="0"/>
        <v>7942</v>
      </c>
      <c r="K5" s="1">
        <f t="shared" si="0"/>
        <v>56642</v>
      </c>
      <c r="L5" s="1">
        <f t="shared" si="0"/>
        <v>2935</v>
      </c>
      <c r="M5" s="1">
        <f t="shared" si="0"/>
        <v>17382</v>
      </c>
      <c r="N5" s="1">
        <f t="shared" si="0"/>
        <v>82</v>
      </c>
      <c r="O5" s="1">
        <f t="shared" si="0"/>
        <v>188640</v>
      </c>
      <c r="P5" s="1">
        <v>18230</v>
      </c>
      <c r="Q5" s="1">
        <f t="shared" si="0"/>
        <v>11000</v>
      </c>
      <c r="R5" s="1">
        <f t="shared" si="0"/>
        <v>38430</v>
      </c>
      <c r="S5" s="1">
        <v>29400</v>
      </c>
      <c r="T5" s="1">
        <f t="shared" si="0"/>
        <v>9255</v>
      </c>
      <c r="U5" s="1">
        <f t="shared" si="0"/>
        <v>80</v>
      </c>
      <c r="V5" s="1">
        <v>7925</v>
      </c>
      <c r="W5" s="1">
        <v>24250</v>
      </c>
      <c r="X5" s="1">
        <v>2780</v>
      </c>
      <c r="Y5" s="1">
        <f t="shared" si="0"/>
        <v>17055</v>
      </c>
      <c r="Z5" s="1">
        <f t="shared" si="0"/>
        <v>245</v>
      </c>
      <c r="AA5" s="1">
        <f aca="true" t="shared" si="1" ref="AA5:AL5">SUM(AA6:AA19)</f>
        <v>183285</v>
      </c>
      <c r="AB5" s="1">
        <f t="shared" si="1"/>
        <v>14080</v>
      </c>
      <c r="AC5" s="1">
        <f t="shared" si="1"/>
        <v>9480</v>
      </c>
      <c r="AD5" s="1">
        <f t="shared" si="1"/>
        <v>33170</v>
      </c>
      <c r="AE5" s="1">
        <f t="shared" si="1"/>
        <v>26970</v>
      </c>
      <c r="AF5" s="1">
        <f t="shared" si="1"/>
        <v>15380</v>
      </c>
      <c r="AG5" s="1">
        <f t="shared" si="1"/>
        <v>55</v>
      </c>
      <c r="AH5" s="1">
        <f t="shared" si="1"/>
        <v>7515</v>
      </c>
      <c r="AI5" s="1">
        <f t="shared" si="1"/>
        <v>58310</v>
      </c>
      <c r="AJ5" s="1">
        <f t="shared" si="1"/>
        <v>2530</v>
      </c>
      <c r="AK5" s="1">
        <f t="shared" si="1"/>
        <v>15785</v>
      </c>
      <c r="AL5" s="1">
        <f t="shared" si="1"/>
        <v>10</v>
      </c>
    </row>
    <row r="6" spans="1:38" ht="18" customHeight="1">
      <c r="A6" s="3" t="s">
        <v>556</v>
      </c>
      <c r="B6" s="9" t="s">
        <v>4</v>
      </c>
      <c r="C6" s="2">
        <f>SUM(D6:N6)</f>
        <v>7306</v>
      </c>
      <c r="D6" s="2">
        <f>D21+D36</f>
        <v>28</v>
      </c>
      <c r="E6" s="2">
        <f aca="true" t="shared" si="2" ref="E6:N6">E21+E36</f>
        <v>13</v>
      </c>
      <c r="F6" s="2">
        <f t="shared" si="2"/>
        <v>37</v>
      </c>
      <c r="G6" s="2">
        <f t="shared" si="2"/>
        <v>21</v>
      </c>
      <c r="H6" s="2">
        <f t="shared" si="2"/>
        <v>7155</v>
      </c>
      <c r="I6" s="2">
        <f t="shared" si="2"/>
        <v>1</v>
      </c>
      <c r="J6" s="2">
        <f t="shared" si="2"/>
        <v>6</v>
      </c>
      <c r="K6" s="2">
        <f t="shared" si="2"/>
        <v>45</v>
      </c>
      <c r="L6" s="2">
        <f t="shared" si="2"/>
        <v>0</v>
      </c>
      <c r="M6" s="2">
        <f t="shared" si="2"/>
        <v>0</v>
      </c>
      <c r="N6" s="2">
        <f t="shared" si="2"/>
        <v>0</v>
      </c>
      <c r="O6" s="2">
        <f>SUM(P6:Z6)</f>
        <v>8805</v>
      </c>
      <c r="P6" s="2">
        <f aca="true" t="shared" si="3" ref="P6:Z6">P21+P36</f>
        <v>10</v>
      </c>
      <c r="Q6" s="2">
        <f t="shared" si="3"/>
        <v>15</v>
      </c>
      <c r="R6" s="2">
        <f t="shared" si="3"/>
        <v>30</v>
      </c>
      <c r="S6" s="2">
        <f t="shared" si="3"/>
        <v>15</v>
      </c>
      <c r="T6" s="2">
        <f t="shared" si="3"/>
        <v>8730</v>
      </c>
      <c r="U6" s="2">
        <f t="shared" si="3"/>
        <v>0</v>
      </c>
      <c r="V6" s="2">
        <f t="shared" si="3"/>
        <v>0</v>
      </c>
      <c r="W6" s="2">
        <f t="shared" si="3"/>
        <v>5</v>
      </c>
      <c r="X6" s="2">
        <f t="shared" si="3"/>
        <v>0</v>
      </c>
      <c r="Y6" s="2">
        <f t="shared" si="3"/>
        <v>0</v>
      </c>
      <c r="Z6" s="2">
        <f t="shared" si="3"/>
        <v>0</v>
      </c>
      <c r="AA6" s="2">
        <f>SUM(AB6:AL6)</f>
        <v>14980</v>
      </c>
      <c r="AB6" s="2">
        <f>AB21+AB36</f>
        <v>0</v>
      </c>
      <c r="AC6" s="2">
        <f aca="true" t="shared" si="4" ref="AC6:AL6">AC21+AC36</f>
        <v>0</v>
      </c>
      <c r="AD6" s="2">
        <f t="shared" si="4"/>
        <v>10</v>
      </c>
      <c r="AE6" s="2">
        <f t="shared" si="4"/>
        <v>5</v>
      </c>
      <c r="AF6" s="2">
        <f t="shared" si="4"/>
        <v>14945</v>
      </c>
      <c r="AG6" s="2">
        <f t="shared" si="4"/>
        <v>0</v>
      </c>
      <c r="AH6" s="2">
        <f t="shared" si="4"/>
        <v>0</v>
      </c>
      <c r="AI6" s="2">
        <f t="shared" si="4"/>
        <v>15</v>
      </c>
      <c r="AJ6" s="2">
        <f t="shared" si="4"/>
        <v>0</v>
      </c>
      <c r="AK6" s="2">
        <f t="shared" si="4"/>
        <v>5</v>
      </c>
      <c r="AL6" s="2">
        <f t="shared" si="4"/>
        <v>0</v>
      </c>
    </row>
    <row r="7" spans="1:38" ht="18" customHeight="1">
      <c r="A7" s="3" t="s">
        <v>568</v>
      </c>
      <c r="B7" s="9" t="s">
        <v>5</v>
      </c>
      <c r="C7" s="2">
        <f aca="true" t="shared" si="5" ref="C7:C19">SUM(D7:N7)</f>
        <v>100</v>
      </c>
      <c r="D7" s="2">
        <f aca="true" t="shared" si="6" ref="D7:N7">D22+D37</f>
        <v>2</v>
      </c>
      <c r="E7" s="2">
        <f t="shared" si="6"/>
        <v>12</v>
      </c>
      <c r="F7" s="2">
        <f t="shared" si="6"/>
        <v>25</v>
      </c>
      <c r="G7" s="2">
        <f t="shared" si="6"/>
        <v>2</v>
      </c>
      <c r="H7" s="2">
        <f t="shared" si="6"/>
        <v>51</v>
      </c>
      <c r="I7" s="2">
        <f t="shared" si="6"/>
        <v>0</v>
      </c>
      <c r="J7" s="2">
        <f t="shared" si="6"/>
        <v>2</v>
      </c>
      <c r="K7" s="2">
        <f t="shared" si="6"/>
        <v>5</v>
      </c>
      <c r="L7" s="2">
        <f t="shared" si="6"/>
        <v>0</v>
      </c>
      <c r="M7" s="2">
        <f t="shared" si="6"/>
        <v>1</v>
      </c>
      <c r="N7" s="2">
        <f t="shared" si="6"/>
        <v>0</v>
      </c>
      <c r="O7" s="2">
        <f aca="true" t="shared" si="7" ref="O7:O19">SUM(P7:Z7)</f>
        <v>150</v>
      </c>
      <c r="P7" s="2">
        <f aca="true" t="shared" si="8" ref="P7:Z7">P22+P37</f>
        <v>10</v>
      </c>
      <c r="Q7" s="2">
        <f t="shared" si="8"/>
        <v>30</v>
      </c>
      <c r="R7" s="2">
        <f t="shared" si="8"/>
        <v>30</v>
      </c>
      <c r="S7" s="2">
        <f t="shared" si="8"/>
        <v>0</v>
      </c>
      <c r="T7" s="2">
        <f t="shared" si="8"/>
        <v>75</v>
      </c>
      <c r="U7" s="2">
        <f t="shared" si="8"/>
        <v>0</v>
      </c>
      <c r="V7" s="2">
        <f t="shared" si="8"/>
        <v>5</v>
      </c>
      <c r="W7" s="2">
        <f t="shared" si="8"/>
        <v>0</v>
      </c>
      <c r="X7" s="2">
        <f t="shared" si="8"/>
        <v>0</v>
      </c>
      <c r="Y7" s="2">
        <f t="shared" si="8"/>
        <v>0</v>
      </c>
      <c r="Z7" s="2">
        <f t="shared" si="8"/>
        <v>0</v>
      </c>
      <c r="AA7" s="2">
        <f aca="true" t="shared" si="9" ref="AA7:AA19">SUM(AB7:AL7)</f>
        <v>105</v>
      </c>
      <c r="AB7" s="2">
        <f aca="true" t="shared" si="10" ref="AB7:AL7">AB22+AB37</f>
        <v>5</v>
      </c>
      <c r="AC7" s="2">
        <f t="shared" si="10"/>
        <v>5</v>
      </c>
      <c r="AD7" s="2">
        <f t="shared" si="10"/>
        <v>40</v>
      </c>
      <c r="AE7" s="2">
        <f t="shared" si="10"/>
        <v>0</v>
      </c>
      <c r="AF7" s="2">
        <f t="shared" si="10"/>
        <v>40</v>
      </c>
      <c r="AG7" s="2">
        <f t="shared" si="10"/>
        <v>0</v>
      </c>
      <c r="AH7" s="2">
        <f t="shared" si="10"/>
        <v>0</v>
      </c>
      <c r="AI7" s="2">
        <f t="shared" si="10"/>
        <v>15</v>
      </c>
      <c r="AJ7" s="2">
        <f t="shared" si="10"/>
        <v>0</v>
      </c>
      <c r="AK7" s="2">
        <f t="shared" si="10"/>
        <v>0</v>
      </c>
      <c r="AL7" s="2">
        <f t="shared" si="10"/>
        <v>0</v>
      </c>
    </row>
    <row r="8" spans="1:38" ht="18" customHeight="1">
      <c r="A8" s="3" t="s">
        <v>569</v>
      </c>
      <c r="B8" s="9" t="s">
        <v>6</v>
      </c>
      <c r="C8" s="2">
        <f t="shared" si="5"/>
        <v>209</v>
      </c>
      <c r="D8" s="2">
        <f aca="true" t="shared" si="11" ref="D8:N8">D23+D38</f>
        <v>0</v>
      </c>
      <c r="E8" s="2">
        <f t="shared" si="11"/>
        <v>14</v>
      </c>
      <c r="F8" s="2">
        <f t="shared" si="11"/>
        <v>13</v>
      </c>
      <c r="G8" s="2">
        <f t="shared" si="11"/>
        <v>0</v>
      </c>
      <c r="H8" s="2">
        <f t="shared" si="11"/>
        <v>159</v>
      </c>
      <c r="I8" s="2">
        <f t="shared" si="11"/>
        <v>0</v>
      </c>
      <c r="J8" s="2">
        <f t="shared" si="11"/>
        <v>11</v>
      </c>
      <c r="K8" s="2">
        <f t="shared" si="11"/>
        <v>11</v>
      </c>
      <c r="L8" s="2">
        <f t="shared" si="11"/>
        <v>0</v>
      </c>
      <c r="M8" s="2">
        <f t="shared" si="11"/>
        <v>1</v>
      </c>
      <c r="N8" s="2">
        <f t="shared" si="11"/>
        <v>0</v>
      </c>
      <c r="O8" s="2">
        <f t="shared" si="7"/>
        <v>185</v>
      </c>
      <c r="P8" s="2">
        <f aca="true" t="shared" si="12" ref="P8:Z8">P23+P38</f>
        <v>0</v>
      </c>
      <c r="Q8" s="2">
        <f t="shared" si="12"/>
        <v>5</v>
      </c>
      <c r="R8" s="2">
        <f t="shared" si="12"/>
        <v>5</v>
      </c>
      <c r="S8" s="2">
        <f t="shared" si="12"/>
        <v>0</v>
      </c>
      <c r="T8" s="2">
        <f t="shared" si="12"/>
        <v>145</v>
      </c>
      <c r="U8" s="2">
        <f t="shared" si="12"/>
        <v>0</v>
      </c>
      <c r="V8" s="2">
        <f t="shared" si="12"/>
        <v>25</v>
      </c>
      <c r="W8" s="2">
        <f t="shared" si="12"/>
        <v>0</v>
      </c>
      <c r="X8" s="2">
        <f t="shared" si="12"/>
        <v>0</v>
      </c>
      <c r="Y8" s="2">
        <f t="shared" si="12"/>
        <v>5</v>
      </c>
      <c r="Z8" s="2">
        <f t="shared" si="12"/>
        <v>0</v>
      </c>
      <c r="AA8" s="2">
        <f t="shared" si="9"/>
        <v>220</v>
      </c>
      <c r="AB8" s="2">
        <f aca="true" t="shared" si="13" ref="AB8:AL8">AB23+AB38</f>
        <v>0</v>
      </c>
      <c r="AC8" s="2">
        <f t="shared" si="13"/>
        <v>5</v>
      </c>
      <c r="AD8" s="2">
        <f t="shared" si="13"/>
        <v>0</v>
      </c>
      <c r="AE8" s="2">
        <f t="shared" si="13"/>
        <v>0</v>
      </c>
      <c r="AF8" s="2">
        <f t="shared" si="13"/>
        <v>195</v>
      </c>
      <c r="AG8" s="2">
        <f t="shared" si="13"/>
        <v>0</v>
      </c>
      <c r="AH8" s="2">
        <f t="shared" si="13"/>
        <v>15</v>
      </c>
      <c r="AI8" s="2">
        <f t="shared" si="13"/>
        <v>0</v>
      </c>
      <c r="AJ8" s="2">
        <f t="shared" si="13"/>
        <v>0</v>
      </c>
      <c r="AK8" s="2">
        <f t="shared" si="13"/>
        <v>5</v>
      </c>
      <c r="AL8" s="2">
        <f t="shared" si="13"/>
        <v>0</v>
      </c>
    </row>
    <row r="9" spans="1:38" ht="18" customHeight="1">
      <c r="A9" s="3" t="s">
        <v>570</v>
      </c>
      <c r="B9" s="9" t="s">
        <v>7</v>
      </c>
      <c r="C9" s="2">
        <f t="shared" si="5"/>
        <v>40</v>
      </c>
      <c r="D9" s="2">
        <f aca="true" t="shared" si="14" ref="D9:N9">D24+D39</f>
        <v>0</v>
      </c>
      <c r="E9" s="2">
        <f t="shared" si="14"/>
        <v>6</v>
      </c>
      <c r="F9" s="2">
        <f t="shared" si="14"/>
        <v>5</v>
      </c>
      <c r="G9" s="2">
        <f t="shared" si="14"/>
        <v>0</v>
      </c>
      <c r="H9" s="2">
        <f t="shared" si="14"/>
        <v>1</v>
      </c>
      <c r="I9" s="2">
        <f t="shared" si="14"/>
        <v>7</v>
      </c>
      <c r="J9" s="2">
        <f t="shared" si="14"/>
        <v>14</v>
      </c>
      <c r="K9" s="2">
        <f t="shared" si="14"/>
        <v>7</v>
      </c>
      <c r="L9" s="2">
        <f t="shared" si="14"/>
        <v>0</v>
      </c>
      <c r="M9" s="2">
        <f t="shared" si="14"/>
        <v>0</v>
      </c>
      <c r="N9" s="2">
        <f t="shared" si="14"/>
        <v>0</v>
      </c>
      <c r="O9" s="2">
        <f t="shared" si="7"/>
        <v>80</v>
      </c>
      <c r="P9" s="2">
        <f aca="true" t="shared" si="15" ref="P9:Z9">P24+P39</f>
        <v>5</v>
      </c>
      <c r="Q9" s="2">
        <f t="shared" si="15"/>
        <v>20</v>
      </c>
      <c r="R9" s="2">
        <f t="shared" si="15"/>
        <v>10</v>
      </c>
      <c r="S9" s="2">
        <f t="shared" si="15"/>
        <v>0</v>
      </c>
      <c r="T9" s="2">
        <f t="shared" si="15"/>
        <v>0</v>
      </c>
      <c r="U9" s="2">
        <f t="shared" si="15"/>
        <v>10</v>
      </c>
      <c r="V9" s="2">
        <f t="shared" si="15"/>
        <v>10</v>
      </c>
      <c r="W9" s="2">
        <f t="shared" si="15"/>
        <v>25</v>
      </c>
      <c r="X9" s="2">
        <f t="shared" si="15"/>
        <v>0</v>
      </c>
      <c r="Y9" s="2">
        <f t="shared" si="15"/>
        <v>0</v>
      </c>
      <c r="Z9" s="2">
        <f t="shared" si="15"/>
        <v>0</v>
      </c>
      <c r="AA9" s="2">
        <f t="shared" si="9"/>
        <v>125</v>
      </c>
      <c r="AB9" s="2">
        <f aca="true" t="shared" si="16" ref="AB9:AL9">AB24+AB39</f>
        <v>0</v>
      </c>
      <c r="AC9" s="2">
        <f t="shared" si="16"/>
        <v>25</v>
      </c>
      <c r="AD9" s="2">
        <f t="shared" si="16"/>
        <v>25</v>
      </c>
      <c r="AE9" s="2">
        <f t="shared" si="16"/>
        <v>5</v>
      </c>
      <c r="AF9" s="2">
        <f t="shared" si="16"/>
        <v>0</v>
      </c>
      <c r="AG9" s="2">
        <f t="shared" si="16"/>
        <v>40</v>
      </c>
      <c r="AH9" s="2">
        <f t="shared" si="16"/>
        <v>15</v>
      </c>
      <c r="AI9" s="2">
        <f t="shared" si="16"/>
        <v>15</v>
      </c>
      <c r="AJ9" s="2">
        <f t="shared" si="16"/>
        <v>0</v>
      </c>
      <c r="AK9" s="2">
        <f t="shared" si="16"/>
        <v>0</v>
      </c>
      <c r="AL9" s="2">
        <f t="shared" si="16"/>
        <v>0</v>
      </c>
    </row>
    <row r="10" spans="1:38" ht="18" customHeight="1">
      <c r="A10" s="3" t="s">
        <v>571</v>
      </c>
      <c r="B10" s="9" t="s">
        <v>8</v>
      </c>
      <c r="C10" s="2">
        <f t="shared" si="5"/>
        <v>18838</v>
      </c>
      <c r="D10" s="2">
        <f aca="true" t="shared" si="17" ref="D10:N10">D25+D40</f>
        <v>695</v>
      </c>
      <c r="E10" s="2">
        <f t="shared" si="17"/>
        <v>1451</v>
      </c>
      <c r="F10" s="2">
        <f t="shared" si="17"/>
        <v>2738</v>
      </c>
      <c r="G10" s="2">
        <f t="shared" si="17"/>
        <v>512</v>
      </c>
      <c r="H10" s="2">
        <f t="shared" si="17"/>
        <v>46</v>
      </c>
      <c r="I10" s="2">
        <f t="shared" si="17"/>
        <v>40</v>
      </c>
      <c r="J10" s="2">
        <f t="shared" si="17"/>
        <v>387</v>
      </c>
      <c r="K10" s="2">
        <f t="shared" si="17"/>
        <v>12863</v>
      </c>
      <c r="L10" s="2">
        <f t="shared" si="17"/>
        <v>10</v>
      </c>
      <c r="M10" s="2">
        <f t="shared" si="17"/>
        <v>95</v>
      </c>
      <c r="N10" s="2">
        <f t="shared" si="17"/>
        <v>1</v>
      </c>
      <c r="O10" s="2">
        <v>17570</v>
      </c>
      <c r="P10" s="2">
        <f aca="true" t="shared" si="18" ref="P10:Z10">P25+P40</f>
        <v>650</v>
      </c>
      <c r="Q10" s="2">
        <f t="shared" si="18"/>
        <v>1280</v>
      </c>
      <c r="R10" s="2">
        <f t="shared" si="18"/>
        <v>2640</v>
      </c>
      <c r="S10" s="2">
        <f t="shared" si="18"/>
        <v>280</v>
      </c>
      <c r="T10" s="2">
        <f t="shared" si="18"/>
        <v>40</v>
      </c>
      <c r="U10" s="2">
        <f t="shared" si="18"/>
        <v>60</v>
      </c>
      <c r="V10" s="2">
        <f t="shared" si="18"/>
        <v>475</v>
      </c>
      <c r="W10" s="2">
        <f t="shared" si="18"/>
        <v>12000</v>
      </c>
      <c r="X10" s="2">
        <f t="shared" si="18"/>
        <v>5</v>
      </c>
      <c r="Y10" s="2">
        <f t="shared" si="18"/>
        <v>135</v>
      </c>
      <c r="Z10" s="2">
        <f t="shared" si="18"/>
        <v>0</v>
      </c>
      <c r="AA10" s="2">
        <f t="shared" si="9"/>
        <v>14675</v>
      </c>
      <c r="AB10" s="2">
        <f aca="true" t="shared" si="19" ref="AB10:AL10">AB25+AB40</f>
        <v>425</v>
      </c>
      <c r="AC10" s="2">
        <f t="shared" si="19"/>
        <v>885</v>
      </c>
      <c r="AD10" s="2">
        <f t="shared" si="19"/>
        <v>1885</v>
      </c>
      <c r="AE10" s="2">
        <f t="shared" si="19"/>
        <v>175</v>
      </c>
      <c r="AF10" s="2">
        <f t="shared" si="19"/>
        <v>5</v>
      </c>
      <c r="AG10" s="2">
        <f t="shared" si="19"/>
        <v>0</v>
      </c>
      <c r="AH10" s="2">
        <f t="shared" si="19"/>
        <v>430</v>
      </c>
      <c r="AI10" s="2">
        <f t="shared" si="19"/>
        <v>10725</v>
      </c>
      <c r="AJ10" s="2">
        <f t="shared" si="19"/>
        <v>5</v>
      </c>
      <c r="AK10" s="2">
        <f t="shared" si="19"/>
        <v>140</v>
      </c>
      <c r="AL10" s="2">
        <f t="shared" si="19"/>
        <v>0</v>
      </c>
    </row>
    <row r="11" spans="1:38" ht="18" customHeight="1">
      <c r="A11" s="3" t="s">
        <v>572</v>
      </c>
      <c r="B11" s="9" t="s">
        <v>9</v>
      </c>
      <c r="C11" s="2">
        <f t="shared" si="5"/>
        <v>36740</v>
      </c>
      <c r="D11" s="2">
        <f aca="true" t="shared" si="20" ref="D11:N11">D26+D41</f>
        <v>1036</v>
      </c>
      <c r="E11" s="2">
        <f t="shared" si="20"/>
        <v>2638</v>
      </c>
      <c r="F11" s="2">
        <f t="shared" si="20"/>
        <v>4466</v>
      </c>
      <c r="G11" s="2">
        <f t="shared" si="20"/>
        <v>1892</v>
      </c>
      <c r="H11" s="2">
        <f t="shared" si="20"/>
        <v>5</v>
      </c>
      <c r="I11" s="2">
        <f t="shared" si="20"/>
        <v>3</v>
      </c>
      <c r="J11" s="2">
        <f t="shared" si="20"/>
        <v>355</v>
      </c>
      <c r="K11" s="2">
        <f t="shared" si="20"/>
        <v>26103</v>
      </c>
      <c r="L11" s="2">
        <f t="shared" si="20"/>
        <v>68</v>
      </c>
      <c r="M11" s="2">
        <f t="shared" si="20"/>
        <v>165</v>
      </c>
      <c r="N11" s="2">
        <f t="shared" si="20"/>
        <v>9</v>
      </c>
      <c r="O11" s="2">
        <f t="shared" si="7"/>
        <v>38805</v>
      </c>
      <c r="P11" s="2">
        <f aca="true" t="shared" si="21" ref="P11:Z11">P26+P41</f>
        <v>1005</v>
      </c>
      <c r="Q11" s="2">
        <v>2790</v>
      </c>
      <c r="R11" s="2">
        <v>4905</v>
      </c>
      <c r="S11" s="2">
        <f t="shared" si="21"/>
        <v>1975</v>
      </c>
      <c r="T11" s="2">
        <f t="shared" si="21"/>
        <v>0</v>
      </c>
      <c r="U11" s="2">
        <f t="shared" si="21"/>
        <v>0</v>
      </c>
      <c r="V11" s="2">
        <f t="shared" si="21"/>
        <v>510</v>
      </c>
      <c r="W11" s="2">
        <v>27270</v>
      </c>
      <c r="X11" s="2">
        <f t="shared" si="21"/>
        <v>145</v>
      </c>
      <c r="Y11" s="2">
        <f t="shared" si="21"/>
        <v>205</v>
      </c>
      <c r="Z11" s="2">
        <f t="shared" si="21"/>
        <v>0</v>
      </c>
      <c r="AA11" s="2">
        <f t="shared" si="9"/>
        <v>43175</v>
      </c>
      <c r="AB11" s="2">
        <f aca="true" t="shared" si="22" ref="AB11:AL11">AB26+AB41</f>
        <v>805</v>
      </c>
      <c r="AC11" s="2">
        <f t="shared" si="22"/>
        <v>2555</v>
      </c>
      <c r="AD11" s="2">
        <f t="shared" si="22"/>
        <v>5060</v>
      </c>
      <c r="AE11" s="2">
        <f t="shared" si="22"/>
        <v>1335</v>
      </c>
      <c r="AF11" s="2">
        <f t="shared" si="22"/>
        <v>25</v>
      </c>
      <c r="AG11" s="2">
        <f t="shared" si="22"/>
        <v>10</v>
      </c>
      <c r="AH11" s="2">
        <f t="shared" si="22"/>
        <v>485</v>
      </c>
      <c r="AI11" s="2">
        <f t="shared" si="22"/>
        <v>32405</v>
      </c>
      <c r="AJ11" s="2">
        <f t="shared" si="22"/>
        <v>145</v>
      </c>
      <c r="AK11" s="2">
        <f t="shared" si="22"/>
        <v>350</v>
      </c>
      <c r="AL11" s="2">
        <f t="shared" si="22"/>
        <v>0</v>
      </c>
    </row>
    <row r="12" spans="1:38" ht="18" customHeight="1">
      <c r="A12" s="3" t="s">
        <v>573</v>
      </c>
      <c r="B12" s="9" t="s">
        <v>10</v>
      </c>
      <c r="C12" s="2">
        <f t="shared" si="5"/>
        <v>60142</v>
      </c>
      <c r="D12" s="2">
        <f aca="true" t="shared" si="23" ref="D12:N12">D27+D42</f>
        <v>573</v>
      </c>
      <c r="E12" s="2">
        <f t="shared" si="23"/>
        <v>3843</v>
      </c>
      <c r="F12" s="2">
        <f t="shared" si="23"/>
        <v>9972</v>
      </c>
      <c r="G12" s="2">
        <f t="shared" si="23"/>
        <v>28232</v>
      </c>
      <c r="H12" s="2">
        <f t="shared" si="23"/>
        <v>21</v>
      </c>
      <c r="I12" s="2">
        <f t="shared" si="23"/>
        <v>0</v>
      </c>
      <c r="J12" s="2">
        <f t="shared" si="23"/>
        <v>506</v>
      </c>
      <c r="K12" s="2">
        <f t="shared" si="23"/>
        <v>7824</v>
      </c>
      <c r="L12" s="2">
        <f t="shared" si="23"/>
        <v>54</v>
      </c>
      <c r="M12" s="2">
        <f t="shared" si="23"/>
        <v>9115</v>
      </c>
      <c r="N12" s="2">
        <f t="shared" si="23"/>
        <v>2</v>
      </c>
      <c r="O12" s="2">
        <f t="shared" si="7"/>
        <v>52435</v>
      </c>
      <c r="P12" s="2">
        <f aca="true" t="shared" si="24" ref="P12:Z12">P27+P42</f>
        <v>405</v>
      </c>
      <c r="Q12" s="2">
        <f t="shared" si="24"/>
        <v>3070</v>
      </c>
      <c r="R12" s="2">
        <v>9645</v>
      </c>
      <c r="S12" s="2">
        <f t="shared" si="24"/>
        <v>23670</v>
      </c>
      <c r="T12" s="2">
        <f t="shared" si="24"/>
        <v>5</v>
      </c>
      <c r="U12" s="2">
        <f t="shared" si="24"/>
        <v>5</v>
      </c>
      <c r="V12" s="2">
        <f t="shared" si="24"/>
        <v>625</v>
      </c>
      <c r="W12" s="2">
        <f t="shared" si="24"/>
        <v>6650</v>
      </c>
      <c r="X12" s="2">
        <f t="shared" si="24"/>
        <v>65</v>
      </c>
      <c r="Y12" s="2">
        <f t="shared" si="24"/>
        <v>8295</v>
      </c>
      <c r="Z12" s="2">
        <f t="shared" si="24"/>
        <v>0</v>
      </c>
      <c r="AA12" s="2">
        <f t="shared" si="9"/>
        <v>48280</v>
      </c>
      <c r="AB12" s="2">
        <f aca="true" t="shared" si="25" ref="AB12:AL12">AB27+AB42</f>
        <v>335</v>
      </c>
      <c r="AC12" s="2">
        <f t="shared" si="25"/>
        <v>3035</v>
      </c>
      <c r="AD12" s="2">
        <f t="shared" si="25"/>
        <v>8280</v>
      </c>
      <c r="AE12" s="2">
        <f t="shared" si="25"/>
        <v>22965</v>
      </c>
      <c r="AF12" s="2">
        <f t="shared" si="25"/>
        <v>25</v>
      </c>
      <c r="AG12" s="2">
        <f t="shared" si="25"/>
        <v>0</v>
      </c>
      <c r="AH12" s="2">
        <f t="shared" si="25"/>
        <v>640</v>
      </c>
      <c r="AI12" s="2">
        <f t="shared" si="25"/>
        <v>5960</v>
      </c>
      <c r="AJ12" s="2">
        <f t="shared" si="25"/>
        <v>95</v>
      </c>
      <c r="AK12" s="2">
        <f t="shared" si="25"/>
        <v>6945</v>
      </c>
      <c r="AL12" s="2">
        <f t="shared" si="25"/>
        <v>0</v>
      </c>
    </row>
    <row r="13" spans="1:38" ht="18" customHeight="1">
      <c r="A13" s="3" t="s">
        <v>574</v>
      </c>
      <c r="B13" s="9" t="s">
        <v>11</v>
      </c>
      <c r="C13" s="2">
        <f t="shared" si="5"/>
        <v>8299</v>
      </c>
      <c r="D13" s="2">
        <f aca="true" t="shared" si="26" ref="D13:N13">D28+D43</f>
        <v>138</v>
      </c>
      <c r="E13" s="2">
        <f t="shared" si="26"/>
        <v>736</v>
      </c>
      <c r="F13" s="2">
        <f t="shared" si="26"/>
        <v>4777</v>
      </c>
      <c r="G13" s="2">
        <f t="shared" si="26"/>
        <v>2406</v>
      </c>
      <c r="H13" s="2">
        <f t="shared" si="26"/>
        <v>0</v>
      </c>
      <c r="I13" s="2">
        <f t="shared" si="26"/>
        <v>0</v>
      </c>
      <c r="J13" s="2">
        <f t="shared" si="26"/>
        <v>79</v>
      </c>
      <c r="K13" s="2">
        <f t="shared" si="26"/>
        <v>69</v>
      </c>
      <c r="L13" s="2">
        <f t="shared" si="26"/>
        <v>21</v>
      </c>
      <c r="M13" s="2">
        <f t="shared" si="26"/>
        <v>73</v>
      </c>
      <c r="N13" s="2">
        <f t="shared" si="26"/>
        <v>0</v>
      </c>
      <c r="O13" s="2">
        <f t="shared" si="7"/>
        <v>7860</v>
      </c>
      <c r="P13" s="2">
        <f aca="true" t="shared" si="27" ref="P13:Z13">P28+P43</f>
        <v>85</v>
      </c>
      <c r="Q13" s="2">
        <f t="shared" si="27"/>
        <v>605</v>
      </c>
      <c r="R13" s="2">
        <v>4890</v>
      </c>
      <c r="S13" s="2">
        <f t="shared" si="27"/>
        <v>2015</v>
      </c>
      <c r="T13" s="2">
        <f t="shared" si="27"/>
        <v>0</v>
      </c>
      <c r="U13" s="2">
        <f t="shared" si="27"/>
        <v>0</v>
      </c>
      <c r="V13" s="2">
        <f t="shared" si="27"/>
        <v>125</v>
      </c>
      <c r="W13" s="2">
        <f t="shared" si="27"/>
        <v>75</v>
      </c>
      <c r="X13" s="2">
        <f t="shared" si="27"/>
        <v>25</v>
      </c>
      <c r="Y13" s="2">
        <f t="shared" si="27"/>
        <v>40</v>
      </c>
      <c r="Z13" s="2">
        <f t="shared" si="27"/>
        <v>0</v>
      </c>
      <c r="AA13" s="2">
        <f t="shared" si="9"/>
        <v>6760</v>
      </c>
      <c r="AB13" s="2">
        <f aca="true" t="shared" si="28" ref="AB13:AL13">AB28+AB43</f>
        <v>35</v>
      </c>
      <c r="AC13" s="2">
        <f t="shared" si="28"/>
        <v>625</v>
      </c>
      <c r="AD13" s="2">
        <f t="shared" si="28"/>
        <v>4305</v>
      </c>
      <c r="AE13" s="2">
        <f t="shared" si="28"/>
        <v>1440</v>
      </c>
      <c r="AF13" s="2">
        <f t="shared" si="28"/>
        <v>0</v>
      </c>
      <c r="AG13" s="2">
        <f t="shared" si="28"/>
        <v>0</v>
      </c>
      <c r="AH13" s="2">
        <f t="shared" si="28"/>
        <v>130</v>
      </c>
      <c r="AI13" s="2">
        <f t="shared" si="28"/>
        <v>105</v>
      </c>
      <c r="AJ13" s="2">
        <f t="shared" si="28"/>
        <v>45</v>
      </c>
      <c r="AK13" s="2">
        <f t="shared" si="28"/>
        <v>75</v>
      </c>
      <c r="AL13" s="2">
        <f t="shared" si="28"/>
        <v>0</v>
      </c>
    </row>
    <row r="14" spans="1:38" ht="18" customHeight="1">
      <c r="A14" s="3" t="s">
        <v>575</v>
      </c>
      <c r="B14" s="9" t="s">
        <v>12</v>
      </c>
      <c r="C14" s="2">
        <f t="shared" si="5"/>
        <v>1595</v>
      </c>
      <c r="D14" s="2">
        <f aca="true" t="shared" si="29" ref="D14:N14">D29+D44</f>
        <v>29</v>
      </c>
      <c r="E14" s="2">
        <f t="shared" si="29"/>
        <v>227</v>
      </c>
      <c r="F14" s="2">
        <f t="shared" si="29"/>
        <v>435</v>
      </c>
      <c r="G14" s="2">
        <f t="shared" si="29"/>
        <v>687</v>
      </c>
      <c r="H14" s="2">
        <f t="shared" si="29"/>
        <v>1</v>
      </c>
      <c r="I14" s="2">
        <f t="shared" si="29"/>
        <v>0</v>
      </c>
      <c r="J14" s="2">
        <f t="shared" si="29"/>
        <v>10</v>
      </c>
      <c r="K14" s="2">
        <f t="shared" si="29"/>
        <v>81</v>
      </c>
      <c r="L14" s="2">
        <f t="shared" si="29"/>
        <v>25</v>
      </c>
      <c r="M14" s="2">
        <f t="shared" si="29"/>
        <v>100</v>
      </c>
      <c r="N14" s="2">
        <f t="shared" si="29"/>
        <v>0</v>
      </c>
      <c r="O14" s="2">
        <f t="shared" si="7"/>
        <v>1550</v>
      </c>
      <c r="P14" s="2">
        <f aca="true" t="shared" si="30" ref="P14:Z14">P29+P44</f>
        <v>10</v>
      </c>
      <c r="Q14" s="2">
        <f t="shared" si="30"/>
        <v>280</v>
      </c>
      <c r="R14" s="2">
        <f t="shared" si="30"/>
        <v>560</v>
      </c>
      <c r="S14" s="2">
        <f t="shared" si="30"/>
        <v>545</v>
      </c>
      <c r="T14" s="2">
        <f t="shared" si="30"/>
        <v>0</v>
      </c>
      <c r="U14" s="2">
        <f t="shared" si="30"/>
        <v>0</v>
      </c>
      <c r="V14" s="2">
        <f t="shared" si="30"/>
        <v>10</v>
      </c>
      <c r="W14" s="2">
        <f t="shared" si="30"/>
        <v>45</v>
      </c>
      <c r="X14" s="2">
        <f t="shared" si="30"/>
        <v>30</v>
      </c>
      <c r="Y14" s="2">
        <f t="shared" si="30"/>
        <v>70</v>
      </c>
      <c r="Z14" s="2">
        <f t="shared" si="30"/>
        <v>0</v>
      </c>
      <c r="AA14" s="2">
        <f t="shared" si="9"/>
        <v>855</v>
      </c>
      <c r="AB14" s="2">
        <f aca="true" t="shared" si="31" ref="AB14:AL14">AB29+AB44</f>
        <v>20</v>
      </c>
      <c r="AC14" s="2">
        <f t="shared" si="31"/>
        <v>155</v>
      </c>
      <c r="AD14" s="2">
        <f t="shared" si="31"/>
        <v>220</v>
      </c>
      <c r="AE14" s="2">
        <f t="shared" si="31"/>
        <v>345</v>
      </c>
      <c r="AF14" s="2">
        <f t="shared" si="31"/>
        <v>0</v>
      </c>
      <c r="AG14" s="2">
        <f t="shared" si="31"/>
        <v>0</v>
      </c>
      <c r="AH14" s="2">
        <f t="shared" si="31"/>
        <v>15</v>
      </c>
      <c r="AI14" s="2">
        <f t="shared" si="31"/>
        <v>35</v>
      </c>
      <c r="AJ14" s="2">
        <f t="shared" si="31"/>
        <v>30</v>
      </c>
      <c r="AK14" s="2">
        <f t="shared" si="31"/>
        <v>35</v>
      </c>
      <c r="AL14" s="2">
        <f t="shared" si="31"/>
        <v>0</v>
      </c>
    </row>
    <row r="15" spans="1:38" ht="18" customHeight="1">
      <c r="A15" s="3" t="s">
        <v>576</v>
      </c>
      <c r="B15" s="9" t="s">
        <v>13</v>
      </c>
      <c r="C15" s="2">
        <f t="shared" si="5"/>
        <v>13063</v>
      </c>
      <c r="D15" s="2">
        <f aca="true" t="shared" si="32" ref="D15:N15">D30+D45</f>
        <v>262</v>
      </c>
      <c r="E15" s="2">
        <f t="shared" si="32"/>
        <v>881</v>
      </c>
      <c r="F15" s="2">
        <f t="shared" si="32"/>
        <v>3743</v>
      </c>
      <c r="G15" s="2">
        <f t="shared" si="32"/>
        <v>222</v>
      </c>
      <c r="H15" s="2">
        <f t="shared" si="32"/>
        <v>0</v>
      </c>
      <c r="I15" s="2">
        <f t="shared" si="32"/>
        <v>4</v>
      </c>
      <c r="J15" s="2">
        <f t="shared" si="32"/>
        <v>5782</v>
      </c>
      <c r="K15" s="2">
        <f t="shared" si="32"/>
        <v>1988</v>
      </c>
      <c r="L15" s="2">
        <f t="shared" si="32"/>
        <v>68</v>
      </c>
      <c r="M15" s="2">
        <f t="shared" si="32"/>
        <v>112</v>
      </c>
      <c r="N15" s="2">
        <f t="shared" si="32"/>
        <v>1</v>
      </c>
      <c r="O15" s="2">
        <v>12580</v>
      </c>
      <c r="P15" s="2">
        <f aca="true" t="shared" si="33" ref="P15:Z15">P30+P45</f>
        <v>270</v>
      </c>
      <c r="Q15" s="2">
        <f t="shared" si="33"/>
        <v>830</v>
      </c>
      <c r="R15" s="2">
        <f t="shared" si="33"/>
        <v>3955</v>
      </c>
      <c r="S15" s="2">
        <f t="shared" si="33"/>
        <v>165</v>
      </c>
      <c r="T15" s="2">
        <f t="shared" si="33"/>
        <v>0</v>
      </c>
      <c r="U15" s="2">
        <f t="shared" si="33"/>
        <v>0</v>
      </c>
      <c r="V15" s="2">
        <f t="shared" si="33"/>
        <v>5335</v>
      </c>
      <c r="W15" s="2">
        <f t="shared" si="33"/>
        <v>1835</v>
      </c>
      <c r="X15" s="2">
        <f t="shared" si="33"/>
        <v>70</v>
      </c>
      <c r="Y15" s="2">
        <f t="shared" si="33"/>
        <v>115</v>
      </c>
      <c r="Z15" s="2">
        <f t="shared" si="33"/>
        <v>0</v>
      </c>
      <c r="AA15" s="2">
        <f t="shared" si="9"/>
        <v>11800</v>
      </c>
      <c r="AB15" s="2">
        <f aca="true" t="shared" si="34" ref="AB15:AL15">AB30+AB45</f>
        <v>160</v>
      </c>
      <c r="AC15" s="2">
        <f t="shared" si="34"/>
        <v>670</v>
      </c>
      <c r="AD15" s="2">
        <f t="shared" si="34"/>
        <v>3700</v>
      </c>
      <c r="AE15" s="2">
        <f t="shared" si="34"/>
        <v>150</v>
      </c>
      <c r="AF15" s="2">
        <f t="shared" si="34"/>
        <v>0</v>
      </c>
      <c r="AG15" s="2">
        <f t="shared" si="34"/>
        <v>0</v>
      </c>
      <c r="AH15" s="2">
        <f t="shared" si="34"/>
        <v>5035</v>
      </c>
      <c r="AI15" s="2">
        <f t="shared" si="34"/>
        <v>1890</v>
      </c>
      <c r="AJ15" s="2">
        <f t="shared" si="34"/>
        <v>75</v>
      </c>
      <c r="AK15" s="2">
        <f t="shared" si="34"/>
        <v>120</v>
      </c>
      <c r="AL15" s="2">
        <f t="shared" si="34"/>
        <v>0</v>
      </c>
    </row>
    <row r="16" spans="1:38" ht="18" customHeight="1">
      <c r="A16" s="3" t="s">
        <v>577</v>
      </c>
      <c r="B16" s="9" t="s">
        <v>14</v>
      </c>
      <c r="C16" s="2">
        <f t="shared" si="5"/>
        <v>1152</v>
      </c>
      <c r="D16" s="2">
        <f aca="true" t="shared" si="35" ref="D16:N16">D31+D46</f>
        <v>98</v>
      </c>
      <c r="E16" s="2">
        <f t="shared" si="35"/>
        <v>87</v>
      </c>
      <c r="F16" s="2">
        <f t="shared" si="35"/>
        <v>455</v>
      </c>
      <c r="G16" s="2">
        <f t="shared" si="35"/>
        <v>6</v>
      </c>
      <c r="H16" s="2">
        <f t="shared" si="35"/>
        <v>0</v>
      </c>
      <c r="I16" s="2">
        <f t="shared" si="35"/>
        <v>0</v>
      </c>
      <c r="J16" s="2">
        <f t="shared" si="35"/>
        <v>13</v>
      </c>
      <c r="K16" s="2">
        <f t="shared" si="35"/>
        <v>470</v>
      </c>
      <c r="L16" s="2">
        <f t="shared" si="35"/>
        <v>4</v>
      </c>
      <c r="M16" s="2">
        <f t="shared" si="35"/>
        <v>19</v>
      </c>
      <c r="N16" s="2">
        <f t="shared" si="35"/>
        <v>0</v>
      </c>
      <c r="O16" s="2">
        <f t="shared" si="7"/>
        <v>1145</v>
      </c>
      <c r="P16" s="2">
        <f aca="true" t="shared" si="36" ref="P16:Z16">P31+P46</f>
        <v>140</v>
      </c>
      <c r="Q16" s="2">
        <f t="shared" si="36"/>
        <v>105</v>
      </c>
      <c r="R16" s="2">
        <f t="shared" si="36"/>
        <v>425</v>
      </c>
      <c r="S16" s="2">
        <f t="shared" si="36"/>
        <v>0</v>
      </c>
      <c r="T16" s="2">
        <f t="shared" si="36"/>
        <v>5</v>
      </c>
      <c r="U16" s="2">
        <f t="shared" si="36"/>
        <v>0</v>
      </c>
      <c r="V16" s="2">
        <f t="shared" si="36"/>
        <v>15</v>
      </c>
      <c r="W16" s="2">
        <f t="shared" si="36"/>
        <v>435</v>
      </c>
      <c r="X16" s="2">
        <f t="shared" si="36"/>
        <v>5</v>
      </c>
      <c r="Y16" s="2">
        <f t="shared" si="36"/>
        <v>15</v>
      </c>
      <c r="Z16" s="2">
        <f t="shared" si="36"/>
        <v>0</v>
      </c>
      <c r="AA16" s="2">
        <f t="shared" si="9"/>
        <v>1150</v>
      </c>
      <c r="AB16" s="2">
        <f aca="true" t="shared" si="37" ref="AB16:AL16">AB31+AB46</f>
        <v>120</v>
      </c>
      <c r="AC16" s="2">
        <f t="shared" si="37"/>
        <v>60</v>
      </c>
      <c r="AD16" s="2">
        <f t="shared" si="37"/>
        <v>480</v>
      </c>
      <c r="AE16" s="2">
        <f t="shared" si="37"/>
        <v>10</v>
      </c>
      <c r="AF16" s="2">
        <f t="shared" si="37"/>
        <v>0</v>
      </c>
      <c r="AG16" s="2">
        <f t="shared" si="37"/>
        <v>0</v>
      </c>
      <c r="AH16" s="2">
        <f t="shared" si="37"/>
        <v>15</v>
      </c>
      <c r="AI16" s="2">
        <f t="shared" si="37"/>
        <v>455</v>
      </c>
      <c r="AJ16" s="2">
        <f t="shared" si="37"/>
        <v>0</v>
      </c>
      <c r="AK16" s="2">
        <f t="shared" si="37"/>
        <v>10</v>
      </c>
      <c r="AL16" s="2">
        <f t="shared" si="37"/>
        <v>0</v>
      </c>
    </row>
    <row r="17" spans="1:38" ht="18" customHeight="1">
      <c r="A17" s="3" t="s">
        <v>578</v>
      </c>
      <c r="B17" s="9" t="s">
        <v>15</v>
      </c>
      <c r="C17" s="2">
        <f t="shared" si="5"/>
        <v>45542</v>
      </c>
      <c r="D17" s="2">
        <f aca="true" t="shared" si="38" ref="D17:N17">D32+D47</f>
        <v>18877</v>
      </c>
      <c r="E17" s="2">
        <f t="shared" si="38"/>
        <v>1665</v>
      </c>
      <c r="F17" s="2">
        <f t="shared" si="38"/>
        <v>8282</v>
      </c>
      <c r="G17" s="2">
        <f t="shared" si="38"/>
        <v>807</v>
      </c>
      <c r="H17" s="2">
        <f t="shared" si="38"/>
        <v>290</v>
      </c>
      <c r="I17" s="2">
        <f t="shared" si="38"/>
        <v>14</v>
      </c>
      <c r="J17" s="2">
        <f t="shared" si="38"/>
        <v>609</v>
      </c>
      <c r="K17" s="2">
        <f t="shared" si="38"/>
        <v>6891</v>
      </c>
      <c r="L17" s="2">
        <f t="shared" si="38"/>
        <v>462</v>
      </c>
      <c r="M17" s="2">
        <f t="shared" si="38"/>
        <v>7641</v>
      </c>
      <c r="N17" s="2">
        <f t="shared" si="38"/>
        <v>4</v>
      </c>
      <c r="O17" s="2">
        <v>40005</v>
      </c>
      <c r="P17" s="2">
        <f aca="true" t="shared" si="39" ref="P17:Z17">P32+P47</f>
        <v>14940</v>
      </c>
      <c r="Q17" s="2">
        <f t="shared" si="39"/>
        <v>1500</v>
      </c>
      <c r="R17" s="2">
        <f t="shared" si="39"/>
        <v>7765</v>
      </c>
      <c r="S17" s="2">
        <f t="shared" si="39"/>
        <v>730</v>
      </c>
      <c r="T17" s="2">
        <f t="shared" si="39"/>
        <v>255</v>
      </c>
      <c r="U17" s="2">
        <f t="shared" si="39"/>
        <v>5</v>
      </c>
      <c r="V17" s="2">
        <f t="shared" si="39"/>
        <v>570</v>
      </c>
      <c r="W17" s="2">
        <f t="shared" si="39"/>
        <v>5750</v>
      </c>
      <c r="X17" s="2">
        <f t="shared" si="39"/>
        <v>340</v>
      </c>
      <c r="Y17" s="2">
        <f t="shared" si="39"/>
        <v>8145</v>
      </c>
      <c r="Z17" s="2">
        <f t="shared" si="39"/>
        <v>0</v>
      </c>
      <c r="AA17" s="2">
        <f t="shared" si="9"/>
        <v>34300</v>
      </c>
      <c r="AB17" s="2">
        <f aca="true" t="shared" si="40" ref="AB17:AL17">AB32+AB47</f>
        <v>11695</v>
      </c>
      <c r="AC17" s="2">
        <f t="shared" si="40"/>
        <v>1070</v>
      </c>
      <c r="AD17" s="2">
        <f t="shared" si="40"/>
        <v>5740</v>
      </c>
      <c r="AE17" s="2">
        <f t="shared" si="40"/>
        <v>540</v>
      </c>
      <c r="AF17" s="2">
        <f t="shared" si="40"/>
        <v>140</v>
      </c>
      <c r="AG17" s="2">
        <f t="shared" si="40"/>
        <v>5</v>
      </c>
      <c r="AH17" s="2">
        <f t="shared" si="40"/>
        <v>550</v>
      </c>
      <c r="AI17" s="2">
        <f t="shared" si="40"/>
        <v>6325</v>
      </c>
      <c r="AJ17" s="2">
        <f t="shared" si="40"/>
        <v>185</v>
      </c>
      <c r="AK17" s="2">
        <f t="shared" si="40"/>
        <v>8050</v>
      </c>
      <c r="AL17" s="2">
        <f t="shared" si="40"/>
        <v>0</v>
      </c>
    </row>
    <row r="18" spans="1:38" ht="18" customHeight="1">
      <c r="A18" s="3" t="s">
        <v>579</v>
      </c>
      <c r="B18" s="9" t="s">
        <v>16</v>
      </c>
      <c r="C18" s="2">
        <f t="shared" si="5"/>
        <v>7865</v>
      </c>
      <c r="D18" s="2">
        <f aca="true" t="shared" si="41" ref="D18:N18">D33+D48</f>
        <v>634</v>
      </c>
      <c r="E18" s="2">
        <f t="shared" si="41"/>
        <v>439</v>
      </c>
      <c r="F18" s="2">
        <f t="shared" si="41"/>
        <v>4041</v>
      </c>
      <c r="G18" s="2">
        <f t="shared" si="41"/>
        <v>0</v>
      </c>
      <c r="H18" s="2">
        <f t="shared" si="41"/>
        <v>14</v>
      </c>
      <c r="I18" s="2">
        <f t="shared" si="41"/>
        <v>0</v>
      </c>
      <c r="J18" s="2">
        <f t="shared" si="41"/>
        <v>168</v>
      </c>
      <c r="K18" s="2">
        <f t="shared" si="41"/>
        <v>284</v>
      </c>
      <c r="L18" s="2">
        <f t="shared" si="41"/>
        <v>2223</v>
      </c>
      <c r="M18" s="2">
        <f t="shared" si="41"/>
        <v>60</v>
      </c>
      <c r="N18" s="2">
        <f t="shared" si="41"/>
        <v>2</v>
      </c>
      <c r="O18" s="2">
        <f t="shared" si="7"/>
        <v>7225</v>
      </c>
      <c r="P18" s="2">
        <f aca="true" t="shared" si="42" ref="P18:Z18">P33+P48</f>
        <v>695</v>
      </c>
      <c r="Q18" s="2">
        <f t="shared" si="42"/>
        <v>470</v>
      </c>
      <c r="R18" s="2">
        <v>3570</v>
      </c>
      <c r="S18" s="2">
        <f t="shared" si="42"/>
        <v>0</v>
      </c>
      <c r="T18" s="2">
        <f t="shared" si="42"/>
        <v>0</v>
      </c>
      <c r="U18" s="2">
        <f t="shared" si="42"/>
        <v>0</v>
      </c>
      <c r="V18" s="2">
        <f t="shared" si="42"/>
        <v>215</v>
      </c>
      <c r="W18" s="2">
        <f t="shared" si="42"/>
        <v>155</v>
      </c>
      <c r="X18" s="2">
        <f t="shared" si="42"/>
        <v>2090</v>
      </c>
      <c r="Y18" s="2">
        <f t="shared" si="42"/>
        <v>30</v>
      </c>
      <c r="Z18" s="2">
        <f t="shared" si="42"/>
        <v>0</v>
      </c>
      <c r="AA18" s="2">
        <f t="shared" si="9"/>
        <v>6850</v>
      </c>
      <c r="AB18" s="2">
        <f aca="true" t="shared" si="43" ref="AB18:AL18">AB33+AB48</f>
        <v>480</v>
      </c>
      <c r="AC18" s="2">
        <f t="shared" si="43"/>
        <v>390</v>
      </c>
      <c r="AD18" s="2">
        <f t="shared" si="43"/>
        <v>3425</v>
      </c>
      <c r="AE18" s="2">
        <f t="shared" si="43"/>
        <v>0</v>
      </c>
      <c r="AF18" s="2">
        <f t="shared" si="43"/>
        <v>5</v>
      </c>
      <c r="AG18" s="2">
        <f t="shared" si="43"/>
        <v>0</v>
      </c>
      <c r="AH18" s="2">
        <f t="shared" si="43"/>
        <v>185</v>
      </c>
      <c r="AI18" s="2">
        <f t="shared" si="43"/>
        <v>365</v>
      </c>
      <c r="AJ18" s="2">
        <f t="shared" si="43"/>
        <v>1950</v>
      </c>
      <c r="AK18" s="2">
        <f t="shared" si="43"/>
        <v>50</v>
      </c>
      <c r="AL18" s="2">
        <f t="shared" si="43"/>
        <v>0</v>
      </c>
    </row>
    <row r="19" spans="1:38" ht="18" customHeight="1">
      <c r="A19" s="3" t="s">
        <v>580</v>
      </c>
      <c r="B19" s="9" t="s">
        <v>17</v>
      </c>
      <c r="C19" s="2">
        <f t="shared" si="5"/>
        <v>76</v>
      </c>
      <c r="D19" s="2">
        <f aca="true" t="shared" si="44" ref="D19:N19">D34+D49</f>
        <v>3</v>
      </c>
      <c r="E19" s="2">
        <f t="shared" si="44"/>
        <v>0</v>
      </c>
      <c r="F19" s="2">
        <f t="shared" si="44"/>
        <v>2</v>
      </c>
      <c r="G19" s="2">
        <f t="shared" si="44"/>
        <v>2</v>
      </c>
      <c r="H19" s="2">
        <f t="shared" si="44"/>
        <v>5</v>
      </c>
      <c r="I19" s="2">
        <f t="shared" si="44"/>
        <v>0</v>
      </c>
      <c r="J19" s="2">
        <f t="shared" si="44"/>
        <v>0</v>
      </c>
      <c r="K19" s="2">
        <f t="shared" si="44"/>
        <v>1</v>
      </c>
      <c r="L19" s="2">
        <f t="shared" si="44"/>
        <v>0</v>
      </c>
      <c r="M19" s="2">
        <f t="shared" si="44"/>
        <v>0</v>
      </c>
      <c r="N19" s="2">
        <f t="shared" si="44"/>
        <v>63</v>
      </c>
      <c r="O19" s="2">
        <f t="shared" si="7"/>
        <v>245</v>
      </c>
      <c r="P19" s="2">
        <f aca="true" t="shared" si="45" ref="P19:Z19">P34+P49</f>
        <v>0</v>
      </c>
      <c r="Q19" s="2">
        <f t="shared" si="45"/>
        <v>0</v>
      </c>
      <c r="R19" s="2">
        <f t="shared" si="45"/>
        <v>0</v>
      </c>
      <c r="S19" s="2">
        <f t="shared" si="45"/>
        <v>0</v>
      </c>
      <c r="T19" s="2">
        <f t="shared" si="45"/>
        <v>0</v>
      </c>
      <c r="U19" s="2">
        <f t="shared" si="45"/>
        <v>0</v>
      </c>
      <c r="V19" s="2">
        <f t="shared" si="45"/>
        <v>0</v>
      </c>
      <c r="W19" s="2">
        <f t="shared" si="45"/>
        <v>0</v>
      </c>
      <c r="X19" s="2">
        <f t="shared" si="45"/>
        <v>0</v>
      </c>
      <c r="Y19" s="2">
        <f t="shared" si="45"/>
        <v>0</v>
      </c>
      <c r="Z19" s="2">
        <f t="shared" si="45"/>
        <v>245</v>
      </c>
      <c r="AA19" s="2">
        <f t="shared" si="9"/>
        <v>10</v>
      </c>
      <c r="AB19" s="2">
        <f aca="true" t="shared" si="46" ref="AB19:AL19">AB34+AB49</f>
        <v>0</v>
      </c>
      <c r="AC19" s="2">
        <f t="shared" si="46"/>
        <v>0</v>
      </c>
      <c r="AD19" s="2">
        <f t="shared" si="46"/>
        <v>0</v>
      </c>
      <c r="AE19" s="2">
        <f t="shared" si="46"/>
        <v>0</v>
      </c>
      <c r="AF19" s="2">
        <f t="shared" si="46"/>
        <v>0</v>
      </c>
      <c r="AG19" s="2">
        <f t="shared" si="46"/>
        <v>0</v>
      </c>
      <c r="AH19" s="2">
        <f t="shared" si="46"/>
        <v>0</v>
      </c>
      <c r="AI19" s="2">
        <f t="shared" si="46"/>
        <v>0</v>
      </c>
      <c r="AJ19" s="2">
        <f t="shared" si="46"/>
        <v>0</v>
      </c>
      <c r="AK19" s="2">
        <f t="shared" si="46"/>
        <v>0</v>
      </c>
      <c r="AL19" s="2">
        <f t="shared" si="46"/>
        <v>10</v>
      </c>
    </row>
    <row r="20" spans="1:38" s="4" customFormat="1" ht="18" customHeight="1">
      <c r="A20" s="7"/>
      <c r="B20" s="8" t="s">
        <v>33</v>
      </c>
      <c r="C20" s="1">
        <f aca="true" t="shared" si="47" ref="C20:O20">SUM(C21:C34)</f>
        <v>120205</v>
      </c>
      <c r="D20" s="1">
        <f t="shared" si="47"/>
        <v>12046</v>
      </c>
      <c r="E20" s="1">
        <f t="shared" si="47"/>
        <v>11359</v>
      </c>
      <c r="F20" s="1">
        <f t="shared" si="47"/>
        <v>15907</v>
      </c>
      <c r="G20" s="1">
        <f t="shared" si="47"/>
        <v>21287</v>
      </c>
      <c r="H20" s="1">
        <f t="shared" si="47"/>
        <v>4052</v>
      </c>
      <c r="I20" s="1">
        <f t="shared" si="47"/>
        <v>68</v>
      </c>
      <c r="J20" s="1">
        <f t="shared" si="47"/>
        <v>7348</v>
      </c>
      <c r="K20" s="1">
        <f t="shared" si="47"/>
        <v>39497</v>
      </c>
      <c r="L20" s="1">
        <f t="shared" si="47"/>
        <v>2898</v>
      </c>
      <c r="M20" s="1">
        <f t="shared" si="47"/>
        <v>5704</v>
      </c>
      <c r="N20" s="1">
        <f t="shared" si="47"/>
        <v>39</v>
      </c>
      <c r="O20" s="1">
        <f t="shared" si="47"/>
        <v>115030</v>
      </c>
      <c r="P20" s="1">
        <v>10465</v>
      </c>
      <c r="Q20" s="1">
        <v>10575</v>
      </c>
      <c r="R20" s="1">
        <v>16490</v>
      </c>
      <c r="S20" s="1">
        <f>SUM(S21:S34)</f>
        <v>18715</v>
      </c>
      <c r="T20" s="1">
        <f>SUM(T21:T34)</f>
        <v>4645</v>
      </c>
      <c r="U20" s="1">
        <f>SUM(U21:U34)</f>
        <v>75</v>
      </c>
      <c r="V20" s="1">
        <v>7245</v>
      </c>
      <c r="W20" s="1">
        <v>38485</v>
      </c>
      <c r="X20" s="1">
        <v>2750</v>
      </c>
      <c r="Y20" s="1">
        <f aca="true" t="shared" si="48" ref="Y20:AL20">SUM(Y21:Y34)</f>
        <v>5520</v>
      </c>
      <c r="Z20" s="1">
        <f t="shared" si="48"/>
        <v>65</v>
      </c>
      <c r="AA20" s="1">
        <f t="shared" si="48"/>
        <v>108825</v>
      </c>
      <c r="AB20" s="1">
        <f t="shared" si="48"/>
        <v>8370</v>
      </c>
      <c r="AC20" s="1">
        <f t="shared" si="48"/>
        <v>9120</v>
      </c>
      <c r="AD20" s="1">
        <f t="shared" si="48"/>
        <v>15030</v>
      </c>
      <c r="AE20" s="1">
        <f t="shared" si="48"/>
        <v>16090</v>
      </c>
      <c r="AF20" s="1">
        <f t="shared" si="48"/>
        <v>6690</v>
      </c>
      <c r="AG20" s="1">
        <f t="shared" si="48"/>
        <v>50</v>
      </c>
      <c r="AH20" s="1">
        <f t="shared" si="48"/>
        <v>6825</v>
      </c>
      <c r="AI20" s="1">
        <f t="shared" si="48"/>
        <v>39245</v>
      </c>
      <c r="AJ20" s="1">
        <f t="shared" si="48"/>
        <v>2505</v>
      </c>
      <c r="AK20" s="1">
        <f t="shared" si="48"/>
        <v>4895</v>
      </c>
      <c r="AL20" s="1">
        <f t="shared" si="48"/>
        <v>5</v>
      </c>
    </row>
    <row r="21" spans="1:38" ht="18" customHeight="1">
      <c r="A21" s="3" t="s">
        <v>567</v>
      </c>
      <c r="B21" s="9" t="s">
        <v>4</v>
      </c>
      <c r="C21" s="2">
        <f>SUM(D21:N21)</f>
        <v>3674</v>
      </c>
      <c r="D21" s="2">
        <v>24</v>
      </c>
      <c r="E21" s="2">
        <v>13</v>
      </c>
      <c r="F21" s="2">
        <v>3</v>
      </c>
      <c r="G21" s="2">
        <v>13</v>
      </c>
      <c r="H21" s="2">
        <v>3593</v>
      </c>
      <c r="I21" s="2">
        <v>1</v>
      </c>
      <c r="J21" s="2">
        <v>5</v>
      </c>
      <c r="K21" s="2">
        <v>22</v>
      </c>
      <c r="L21" s="2">
        <v>0</v>
      </c>
      <c r="M21" s="2">
        <v>0</v>
      </c>
      <c r="N21" s="2">
        <v>0</v>
      </c>
      <c r="O21" s="2">
        <f>SUM(P21:Z21)</f>
        <v>4295</v>
      </c>
      <c r="P21" s="2">
        <v>10</v>
      </c>
      <c r="Q21" s="2">
        <v>15</v>
      </c>
      <c r="R21" s="2">
        <v>5</v>
      </c>
      <c r="S21" s="2">
        <v>5</v>
      </c>
      <c r="T21" s="2">
        <v>4255</v>
      </c>
      <c r="U21" s="2">
        <v>0</v>
      </c>
      <c r="V21" s="2">
        <v>0</v>
      </c>
      <c r="W21" s="2">
        <v>5</v>
      </c>
      <c r="X21" s="2">
        <v>0</v>
      </c>
      <c r="Y21" s="2">
        <v>0</v>
      </c>
      <c r="Z21" s="2">
        <v>0</v>
      </c>
      <c r="AA21" s="2">
        <f>SUM(AB21:AL21)</f>
        <v>6330</v>
      </c>
      <c r="AB21" s="2">
        <v>0</v>
      </c>
      <c r="AC21" s="2">
        <v>0</v>
      </c>
      <c r="AD21" s="2">
        <v>0</v>
      </c>
      <c r="AE21" s="2">
        <v>0</v>
      </c>
      <c r="AF21" s="2">
        <v>6320</v>
      </c>
      <c r="AG21" s="2">
        <v>0</v>
      </c>
      <c r="AH21" s="2">
        <v>0</v>
      </c>
      <c r="AI21" s="2">
        <v>5</v>
      </c>
      <c r="AJ21" s="2">
        <v>0</v>
      </c>
      <c r="AK21" s="2">
        <v>5</v>
      </c>
      <c r="AL21" s="2">
        <v>0</v>
      </c>
    </row>
    <row r="22" spans="1:38" ht="18" customHeight="1">
      <c r="A22" s="3" t="s">
        <v>568</v>
      </c>
      <c r="B22" s="9" t="s">
        <v>5</v>
      </c>
      <c r="C22" s="2">
        <f aca="true" t="shared" si="49" ref="C22:C34">SUM(D22:N22)</f>
        <v>79</v>
      </c>
      <c r="D22" s="2">
        <v>1</v>
      </c>
      <c r="E22" s="2">
        <v>12</v>
      </c>
      <c r="F22" s="2">
        <v>18</v>
      </c>
      <c r="G22" s="2">
        <v>2</v>
      </c>
      <c r="H22" s="2">
        <v>40</v>
      </c>
      <c r="I22" s="2">
        <v>0</v>
      </c>
      <c r="J22" s="2">
        <v>2</v>
      </c>
      <c r="K22" s="2">
        <v>4</v>
      </c>
      <c r="L22" s="2">
        <v>0</v>
      </c>
      <c r="M22" s="2">
        <v>0</v>
      </c>
      <c r="N22" s="2">
        <v>0</v>
      </c>
      <c r="O22" s="2">
        <f aca="true" t="shared" si="50" ref="O22:O34">SUM(P22:Z22)</f>
        <v>125</v>
      </c>
      <c r="P22" s="2">
        <v>10</v>
      </c>
      <c r="Q22" s="2">
        <v>30</v>
      </c>
      <c r="R22" s="2">
        <v>20</v>
      </c>
      <c r="S22" s="2">
        <v>0</v>
      </c>
      <c r="T22" s="2">
        <v>60</v>
      </c>
      <c r="U22" s="2">
        <v>0</v>
      </c>
      <c r="V22" s="2">
        <v>5</v>
      </c>
      <c r="W22" s="2">
        <v>0</v>
      </c>
      <c r="X22" s="2">
        <v>0</v>
      </c>
      <c r="Y22" s="2">
        <v>0</v>
      </c>
      <c r="Z22" s="2">
        <v>0</v>
      </c>
      <c r="AA22" s="2">
        <f aca="true" t="shared" si="51" ref="AA22:AA34">SUM(AB22:AL22)</f>
        <v>85</v>
      </c>
      <c r="AB22" s="2">
        <v>5</v>
      </c>
      <c r="AC22" s="2">
        <v>5</v>
      </c>
      <c r="AD22" s="2">
        <v>30</v>
      </c>
      <c r="AE22" s="2">
        <v>0</v>
      </c>
      <c r="AF22" s="2">
        <v>35</v>
      </c>
      <c r="AG22" s="2">
        <v>0</v>
      </c>
      <c r="AH22" s="2">
        <v>0</v>
      </c>
      <c r="AI22" s="2">
        <v>10</v>
      </c>
      <c r="AJ22" s="2">
        <v>0</v>
      </c>
      <c r="AK22" s="2">
        <v>0</v>
      </c>
      <c r="AL22" s="2">
        <v>0</v>
      </c>
    </row>
    <row r="23" spans="1:38" ht="18" customHeight="1">
      <c r="A23" s="3" t="s">
        <v>569</v>
      </c>
      <c r="B23" s="9" t="s">
        <v>6</v>
      </c>
      <c r="C23" s="2">
        <f t="shared" si="49"/>
        <v>175</v>
      </c>
      <c r="D23" s="2">
        <v>0</v>
      </c>
      <c r="E23" s="2">
        <v>12</v>
      </c>
      <c r="F23" s="2">
        <v>2</v>
      </c>
      <c r="G23" s="2">
        <v>0</v>
      </c>
      <c r="H23" s="2">
        <v>141</v>
      </c>
      <c r="I23" s="2">
        <v>0</v>
      </c>
      <c r="J23" s="2">
        <v>11</v>
      </c>
      <c r="K23" s="2">
        <v>8</v>
      </c>
      <c r="L23" s="2">
        <v>0</v>
      </c>
      <c r="M23" s="2">
        <v>1</v>
      </c>
      <c r="N23" s="2">
        <v>0</v>
      </c>
      <c r="O23" s="2">
        <f t="shared" si="50"/>
        <v>175</v>
      </c>
      <c r="P23" s="2">
        <v>0</v>
      </c>
      <c r="Q23" s="2">
        <v>5</v>
      </c>
      <c r="R23" s="2">
        <v>0</v>
      </c>
      <c r="S23" s="2">
        <v>0</v>
      </c>
      <c r="T23" s="2">
        <v>140</v>
      </c>
      <c r="U23" s="2">
        <v>0</v>
      </c>
      <c r="V23" s="2">
        <v>25</v>
      </c>
      <c r="W23" s="2">
        <v>0</v>
      </c>
      <c r="X23" s="2">
        <v>0</v>
      </c>
      <c r="Y23" s="2">
        <v>5</v>
      </c>
      <c r="Z23" s="2">
        <v>0</v>
      </c>
      <c r="AA23" s="2">
        <f t="shared" si="51"/>
        <v>195</v>
      </c>
      <c r="AB23" s="2">
        <v>0</v>
      </c>
      <c r="AC23" s="2">
        <v>5</v>
      </c>
      <c r="AD23" s="2">
        <v>0</v>
      </c>
      <c r="AE23" s="2">
        <v>0</v>
      </c>
      <c r="AF23" s="2">
        <v>170</v>
      </c>
      <c r="AG23" s="2">
        <v>0</v>
      </c>
      <c r="AH23" s="2">
        <v>15</v>
      </c>
      <c r="AI23" s="2">
        <v>0</v>
      </c>
      <c r="AJ23" s="2">
        <v>0</v>
      </c>
      <c r="AK23" s="2">
        <v>5</v>
      </c>
      <c r="AL23" s="2">
        <v>0</v>
      </c>
    </row>
    <row r="24" spans="1:38" ht="18" customHeight="1">
      <c r="A24" s="3" t="s">
        <v>570</v>
      </c>
      <c r="B24" s="9" t="s">
        <v>7</v>
      </c>
      <c r="C24" s="2">
        <f t="shared" si="49"/>
        <v>38</v>
      </c>
      <c r="D24" s="2">
        <v>0</v>
      </c>
      <c r="E24" s="2">
        <v>6</v>
      </c>
      <c r="F24" s="2">
        <v>3</v>
      </c>
      <c r="G24" s="2">
        <v>0</v>
      </c>
      <c r="H24" s="2">
        <v>1</v>
      </c>
      <c r="I24" s="2">
        <v>7</v>
      </c>
      <c r="J24" s="2">
        <v>14</v>
      </c>
      <c r="K24" s="2">
        <v>7</v>
      </c>
      <c r="L24" s="2">
        <v>0</v>
      </c>
      <c r="M24" s="2">
        <v>0</v>
      </c>
      <c r="N24" s="2">
        <v>0</v>
      </c>
      <c r="O24" s="2">
        <f t="shared" si="50"/>
        <v>75</v>
      </c>
      <c r="P24" s="2">
        <v>5</v>
      </c>
      <c r="Q24" s="2">
        <v>20</v>
      </c>
      <c r="R24" s="2">
        <v>5</v>
      </c>
      <c r="S24" s="2">
        <v>0</v>
      </c>
      <c r="T24" s="2">
        <v>0</v>
      </c>
      <c r="U24" s="2">
        <v>10</v>
      </c>
      <c r="V24" s="2">
        <v>10</v>
      </c>
      <c r="W24" s="2">
        <v>25</v>
      </c>
      <c r="X24" s="2">
        <v>0</v>
      </c>
      <c r="Y24" s="2">
        <v>0</v>
      </c>
      <c r="Z24" s="2">
        <v>0</v>
      </c>
      <c r="AA24" s="2">
        <f t="shared" si="51"/>
        <v>100</v>
      </c>
      <c r="AB24" s="2">
        <v>0</v>
      </c>
      <c r="AC24" s="2">
        <v>20</v>
      </c>
      <c r="AD24" s="2">
        <v>15</v>
      </c>
      <c r="AE24" s="2">
        <v>5</v>
      </c>
      <c r="AF24" s="2">
        <v>0</v>
      </c>
      <c r="AG24" s="2">
        <v>35</v>
      </c>
      <c r="AH24" s="2">
        <v>15</v>
      </c>
      <c r="AI24" s="2">
        <v>10</v>
      </c>
      <c r="AJ24" s="2">
        <v>0</v>
      </c>
      <c r="AK24" s="2">
        <v>0</v>
      </c>
      <c r="AL24" s="2">
        <v>0</v>
      </c>
    </row>
    <row r="25" spans="1:38" ht="18" customHeight="1">
      <c r="A25" s="3" t="s">
        <v>571</v>
      </c>
      <c r="B25" s="9" t="s">
        <v>8</v>
      </c>
      <c r="C25" s="2">
        <f t="shared" si="49"/>
        <v>16134</v>
      </c>
      <c r="D25" s="2">
        <v>681</v>
      </c>
      <c r="E25" s="2">
        <v>1393</v>
      </c>
      <c r="F25" s="2">
        <v>769</v>
      </c>
      <c r="G25" s="2">
        <v>483</v>
      </c>
      <c r="H25" s="2">
        <v>43</v>
      </c>
      <c r="I25" s="2">
        <v>40</v>
      </c>
      <c r="J25" s="2">
        <v>373</v>
      </c>
      <c r="K25" s="2">
        <v>12335</v>
      </c>
      <c r="L25" s="2">
        <v>10</v>
      </c>
      <c r="M25" s="2">
        <v>6</v>
      </c>
      <c r="N25" s="2">
        <v>1</v>
      </c>
      <c r="O25" s="2">
        <v>15255</v>
      </c>
      <c r="P25" s="2">
        <v>630</v>
      </c>
      <c r="Q25" s="2">
        <v>1260</v>
      </c>
      <c r="R25" s="2">
        <v>845</v>
      </c>
      <c r="S25" s="2">
        <v>270</v>
      </c>
      <c r="T25" s="2">
        <v>30</v>
      </c>
      <c r="U25" s="2">
        <v>55</v>
      </c>
      <c r="V25" s="2">
        <v>460</v>
      </c>
      <c r="W25" s="2">
        <v>11685</v>
      </c>
      <c r="X25" s="2">
        <v>5</v>
      </c>
      <c r="Y25" s="2">
        <v>10</v>
      </c>
      <c r="Z25" s="2">
        <v>0</v>
      </c>
      <c r="AA25" s="2">
        <f t="shared" si="51"/>
        <v>12885</v>
      </c>
      <c r="AB25" s="2">
        <v>420</v>
      </c>
      <c r="AC25" s="2">
        <v>870</v>
      </c>
      <c r="AD25" s="2">
        <v>630</v>
      </c>
      <c r="AE25" s="2">
        <v>155</v>
      </c>
      <c r="AF25" s="2">
        <v>0</v>
      </c>
      <c r="AG25" s="2">
        <v>0</v>
      </c>
      <c r="AH25" s="2">
        <v>420</v>
      </c>
      <c r="AI25" s="2">
        <v>10370</v>
      </c>
      <c r="AJ25" s="2">
        <v>5</v>
      </c>
      <c r="AK25" s="2">
        <v>15</v>
      </c>
      <c r="AL25" s="2">
        <v>0</v>
      </c>
    </row>
    <row r="26" spans="1:38" ht="18" customHeight="1">
      <c r="A26" s="3" t="s">
        <v>572</v>
      </c>
      <c r="B26" s="9" t="s">
        <v>9</v>
      </c>
      <c r="C26" s="2">
        <f t="shared" si="49"/>
        <v>22363</v>
      </c>
      <c r="D26" s="2">
        <v>940</v>
      </c>
      <c r="E26" s="2">
        <v>2501</v>
      </c>
      <c r="F26" s="2">
        <v>1697</v>
      </c>
      <c r="G26" s="2">
        <v>1600</v>
      </c>
      <c r="H26" s="2">
        <v>4</v>
      </c>
      <c r="I26" s="2">
        <v>3</v>
      </c>
      <c r="J26" s="2">
        <v>317</v>
      </c>
      <c r="K26" s="2">
        <v>15194</v>
      </c>
      <c r="L26" s="2">
        <v>68</v>
      </c>
      <c r="M26" s="2">
        <v>36</v>
      </c>
      <c r="N26" s="2">
        <v>3</v>
      </c>
      <c r="O26" s="2">
        <v>24415</v>
      </c>
      <c r="P26" s="2">
        <v>890</v>
      </c>
      <c r="Q26" s="2">
        <v>2675</v>
      </c>
      <c r="R26" s="2">
        <v>2035</v>
      </c>
      <c r="S26" s="2">
        <v>1680</v>
      </c>
      <c r="T26" s="2">
        <v>0</v>
      </c>
      <c r="U26" s="2">
        <v>0</v>
      </c>
      <c r="V26" s="2">
        <v>435</v>
      </c>
      <c r="W26" s="2">
        <v>16515</v>
      </c>
      <c r="X26" s="2">
        <v>140</v>
      </c>
      <c r="Y26" s="2">
        <v>40</v>
      </c>
      <c r="Z26" s="2">
        <v>0</v>
      </c>
      <c r="AA26" s="2">
        <f t="shared" si="51"/>
        <v>25940</v>
      </c>
      <c r="AB26" s="2">
        <v>735</v>
      </c>
      <c r="AC26" s="2">
        <v>2470</v>
      </c>
      <c r="AD26" s="2">
        <v>2035</v>
      </c>
      <c r="AE26" s="2">
        <v>1015</v>
      </c>
      <c r="AF26" s="2">
        <v>25</v>
      </c>
      <c r="AG26" s="2">
        <v>10</v>
      </c>
      <c r="AH26" s="2">
        <v>445</v>
      </c>
      <c r="AI26" s="2">
        <v>18990</v>
      </c>
      <c r="AJ26" s="2">
        <v>145</v>
      </c>
      <c r="AK26" s="2">
        <v>70</v>
      </c>
      <c r="AL26" s="2">
        <v>0</v>
      </c>
    </row>
    <row r="27" spans="1:38" ht="18" customHeight="1">
      <c r="A27" s="3" t="s">
        <v>573</v>
      </c>
      <c r="B27" s="9" t="s">
        <v>10</v>
      </c>
      <c r="C27" s="2">
        <f t="shared" si="49"/>
        <v>32015</v>
      </c>
      <c r="D27" s="2">
        <v>332</v>
      </c>
      <c r="E27" s="2">
        <v>3567</v>
      </c>
      <c r="F27" s="2">
        <v>2546</v>
      </c>
      <c r="G27" s="2">
        <v>16688</v>
      </c>
      <c r="H27" s="2">
        <v>13</v>
      </c>
      <c r="I27" s="2">
        <v>0</v>
      </c>
      <c r="J27" s="2">
        <v>450</v>
      </c>
      <c r="K27" s="2">
        <v>5269</v>
      </c>
      <c r="L27" s="2">
        <v>54</v>
      </c>
      <c r="M27" s="2">
        <v>3096</v>
      </c>
      <c r="N27" s="2">
        <v>0</v>
      </c>
      <c r="O27" s="2">
        <v>28475</v>
      </c>
      <c r="P27" s="2">
        <v>280</v>
      </c>
      <c r="Q27" s="2">
        <v>2900</v>
      </c>
      <c r="R27" s="2">
        <v>2435</v>
      </c>
      <c r="S27" s="2">
        <v>14760</v>
      </c>
      <c r="T27" s="2">
        <v>5</v>
      </c>
      <c r="U27" s="2">
        <v>5</v>
      </c>
      <c r="V27" s="2">
        <v>560</v>
      </c>
      <c r="W27" s="2">
        <v>4610</v>
      </c>
      <c r="X27" s="2">
        <v>65</v>
      </c>
      <c r="Y27" s="2">
        <v>2860</v>
      </c>
      <c r="Z27" s="2">
        <v>0</v>
      </c>
      <c r="AA27" s="2">
        <f t="shared" si="51"/>
        <v>26070</v>
      </c>
      <c r="AB27" s="2">
        <v>235</v>
      </c>
      <c r="AC27" s="2">
        <v>2850</v>
      </c>
      <c r="AD27" s="2">
        <v>2325</v>
      </c>
      <c r="AE27" s="2">
        <v>13435</v>
      </c>
      <c r="AF27" s="2">
        <v>15</v>
      </c>
      <c r="AG27" s="2">
        <v>0</v>
      </c>
      <c r="AH27" s="2">
        <v>560</v>
      </c>
      <c r="AI27" s="2">
        <v>4235</v>
      </c>
      <c r="AJ27" s="2">
        <v>90</v>
      </c>
      <c r="AK27" s="2">
        <v>2325</v>
      </c>
      <c r="AL27" s="2">
        <v>0</v>
      </c>
    </row>
    <row r="28" spans="1:38" ht="18" customHeight="1">
      <c r="A28" s="3" t="s">
        <v>574</v>
      </c>
      <c r="B28" s="9" t="s">
        <v>11</v>
      </c>
      <c r="C28" s="2">
        <f t="shared" si="49"/>
        <v>4279</v>
      </c>
      <c r="D28" s="2">
        <v>115</v>
      </c>
      <c r="E28" s="2">
        <v>722</v>
      </c>
      <c r="F28" s="2">
        <v>2120</v>
      </c>
      <c r="G28" s="2">
        <v>1175</v>
      </c>
      <c r="H28" s="2">
        <v>0</v>
      </c>
      <c r="I28" s="2">
        <v>0</v>
      </c>
      <c r="J28" s="2">
        <v>63</v>
      </c>
      <c r="K28" s="2">
        <v>50</v>
      </c>
      <c r="L28" s="2">
        <v>21</v>
      </c>
      <c r="M28" s="2">
        <v>13</v>
      </c>
      <c r="N28" s="2">
        <v>0</v>
      </c>
      <c r="O28" s="2">
        <v>4000</v>
      </c>
      <c r="P28" s="2">
        <v>80</v>
      </c>
      <c r="Q28" s="2">
        <v>600</v>
      </c>
      <c r="R28" s="2">
        <v>2215</v>
      </c>
      <c r="S28" s="2">
        <v>925</v>
      </c>
      <c r="T28" s="2">
        <v>0</v>
      </c>
      <c r="U28" s="2">
        <v>0</v>
      </c>
      <c r="V28" s="2">
        <v>95</v>
      </c>
      <c r="W28" s="2">
        <v>55</v>
      </c>
      <c r="X28" s="2">
        <v>25</v>
      </c>
      <c r="Y28" s="2">
        <v>0</v>
      </c>
      <c r="Z28" s="2">
        <v>0</v>
      </c>
      <c r="AA28" s="2">
        <f t="shared" si="51"/>
        <v>3670</v>
      </c>
      <c r="AB28" s="2">
        <v>30</v>
      </c>
      <c r="AC28" s="2">
        <v>620</v>
      </c>
      <c r="AD28" s="2">
        <v>2095</v>
      </c>
      <c r="AE28" s="2">
        <v>715</v>
      </c>
      <c r="AF28" s="2">
        <v>0</v>
      </c>
      <c r="AG28" s="2">
        <v>0</v>
      </c>
      <c r="AH28" s="2">
        <v>90</v>
      </c>
      <c r="AI28" s="2">
        <v>65</v>
      </c>
      <c r="AJ28" s="2">
        <v>45</v>
      </c>
      <c r="AK28" s="2">
        <v>10</v>
      </c>
      <c r="AL28" s="2">
        <v>0</v>
      </c>
    </row>
    <row r="29" spans="1:38" ht="18" customHeight="1">
      <c r="A29" s="3" t="s">
        <v>575</v>
      </c>
      <c r="B29" s="9" t="s">
        <v>12</v>
      </c>
      <c r="C29" s="2">
        <f t="shared" si="49"/>
        <v>1035</v>
      </c>
      <c r="D29" s="2">
        <v>29</v>
      </c>
      <c r="E29" s="2">
        <v>195</v>
      </c>
      <c r="F29" s="2">
        <v>110</v>
      </c>
      <c r="G29" s="2">
        <v>551</v>
      </c>
      <c r="H29" s="2">
        <v>1</v>
      </c>
      <c r="I29" s="2">
        <v>0</v>
      </c>
      <c r="J29" s="2">
        <v>5</v>
      </c>
      <c r="K29" s="2">
        <v>60</v>
      </c>
      <c r="L29" s="2">
        <v>25</v>
      </c>
      <c r="M29" s="2">
        <v>59</v>
      </c>
      <c r="N29" s="2">
        <v>0</v>
      </c>
      <c r="O29" s="2">
        <f t="shared" si="50"/>
        <v>1010</v>
      </c>
      <c r="P29" s="2">
        <v>10</v>
      </c>
      <c r="Q29" s="2">
        <v>255</v>
      </c>
      <c r="R29" s="2">
        <v>205</v>
      </c>
      <c r="S29" s="2">
        <v>440</v>
      </c>
      <c r="T29" s="2">
        <v>0</v>
      </c>
      <c r="U29" s="2">
        <v>0</v>
      </c>
      <c r="V29" s="2">
        <v>5</v>
      </c>
      <c r="W29" s="2">
        <v>25</v>
      </c>
      <c r="X29" s="2">
        <v>30</v>
      </c>
      <c r="Y29" s="2">
        <v>40</v>
      </c>
      <c r="Z29" s="2">
        <v>0</v>
      </c>
      <c r="AA29" s="2">
        <f t="shared" si="51"/>
        <v>595</v>
      </c>
      <c r="AB29" s="2">
        <v>20</v>
      </c>
      <c r="AC29" s="2">
        <v>135</v>
      </c>
      <c r="AD29" s="2">
        <v>65</v>
      </c>
      <c r="AE29" s="2">
        <v>290</v>
      </c>
      <c r="AF29" s="2">
        <v>0</v>
      </c>
      <c r="AG29" s="2">
        <v>0</v>
      </c>
      <c r="AH29" s="2">
        <v>10</v>
      </c>
      <c r="AI29" s="2">
        <v>25</v>
      </c>
      <c r="AJ29" s="2">
        <v>30</v>
      </c>
      <c r="AK29" s="2">
        <v>20</v>
      </c>
      <c r="AL29" s="2">
        <v>0</v>
      </c>
    </row>
    <row r="30" spans="1:38" ht="18" customHeight="1">
      <c r="A30" s="3" t="s">
        <v>576</v>
      </c>
      <c r="B30" s="9" t="s">
        <v>13</v>
      </c>
      <c r="C30" s="2">
        <f t="shared" si="49"/>
        <v>11378</v>
      </c>
      <c r="D30" s="2">
        <v>246</v>
      </c>
      <c r="E30" s="2">
        <v>858</v>
      </c>
      <c r="F30" s="2">
        <v>2664</v>
      </c>
      <c r="G30" s="2">
        <v>205</v>
      </c>
      <c r="H30" s="2">
        <v>0</v>
      </c>
      <c r="I30" s="2">
        <v>4</v>
      </c>
      <c r="J30" s="2">
        <v>5446</v>
      </c>
      <c r="K30" s="2">
        <v>1814</v>
      </c>
      <c r="L30" s="2">
        <v>67</v>
      </c>
      <c r="M30" s="2">
        <v>74</v>
      </c>
      <c r="N30" s="2">
        <v>0</v>
      </c>
      <c r="O30" s="2">
        <v>10945</v>
      </c>
      <c r="P30" s="2">
        <v>260</v>
      </c>
      <c r="Q30" s="2">
        <v>810</v>
      </c>
      <c r="R30" s="2">
        <v>2885</v>
      </c>
      <c r="S30" s="2">
        <v>150</v>
      </c>
      <c r="T30" s="2">
        <v>0</v>
      </c>
      <c r="U30" s="2">
        <v>0</v>
      </c>
      <c r="V30" s="2">
        <v>5000</v>
      </c>
      <c r="W30" s="2">
        <v>1690</v>
      </c>
      <c r="X30" s="2">
        <v>70</v>
      </c>
      <c r="Y30" s="2">
        <v>75</v>
      </c>
      <c r="Z30" s="2">
        <v>0</v>
      </c>
      <c r="AA30" s="2">
        <f t="shared" si="51"/>
        <v>10145</v>
      </c>
      <c r="AB30" s="2">
        <v>155</v>
      </c>
      <c r="AC30" s="2">
        <v>670</v>
      </c>
      <c r="AD30" s="2">
        <v>2745</v>
      </c>
      <c r="AE30" s="2">
        <v>140</v>
      </c>
      <c r="AF30" s="2">
        <v>0</v>
      </c>
      <c r="AG30" s="2">
        <v>0</v>
      </c>
      <c r="AH30" s="2">
        <v>4650</v>
      </c>
      <c r="AI30" s="2">
        <v>1660</v>
      </c>
      <c r="AJ30" s="2">
        <v>75</v>
      </c>
      <c r="AK30" s="2">
        <v>50</v>
      </c>
      <c r="AL30" s="2">
        <v>0</v>
      </c>
    </row>
    <row r="31" spans="1:38" ht="18" customHeight="1">
      <c r="A31" s="3" t="s">
        <v>577</v>
      </c>
      <c r="B31" s="9" t="s">
        <v>14</v>
      </c>
      <c r="C31" s="2">
        <f t="shared" si="49"/>
        <v>1022</v>
      </c>
      <c r="D31" s="2">
        <v>94</v>
      </c>
      <c r="E31" s="2">
        <v>87</v>
      </c>
      <c r="F31" s="2">
        <v>354</v>
      </c>
      <c r="G31" s="2">
        <v>6</v>
      </c>
      <c r="H31" s="2">
        <v>0</v>
      </c>
      <c r="I31" s="2">
        <v>0</v>
      </c>
      <c r="J31" s="2">
        <v>8</v>
      </c>
      <c r="K31" s="2">
        <v>466</v>
      </c>
      <c r="L31" s="2">
        <v>4</v>
      </c>
      <c r="M31" s="2">
        <v>3</v>
      </c>
      <c r="N31" s="2">
        <v>0</v>
      </c>
      <c r="O31" s="2">
        <f t="shared" si="50"/>
        <v>1010</v>
      </c>
      <c r="P31" s="2">
        <v>140</v>
      </c>
      <c r="Q31" s="2">
        <v>105</v>
      </c>
      <c r="R31" s="2">
        <v>310</v>
      </c>
      <c r="S31" s="2">
        <v>0</v>
      </c>
      <c r="T31" s="2">
        <v>5</v>
      </c>
      <c r="U31" s="2">
        <v>0</v>
      </c>
      <c r="V31" s="2">
        <v>15</v>
      </c>
      <c r="W31" s="2">
        <v>430</v>
      </c>
      <c r="X31" s="2">
        <v>5</v>
      </c>
      <c r="Y31" s="2">
        <v>0</v>
      </c>
      <c r="Z31" s="2">
        <v>0</v>
      </c>
      <c r="AA31" s="2">
        <f t="shared" si="51"/>
        <v>990</v>
      </c>
      <c r="AB31" s="2">
        <v>120</v>
      </c>
      <c r="AC31" s="2">
        <v>60</v>
      </c>
      <c r="AD31" s="2">
        <v>330</v>
      </c>
      <c r="AE31" s="2">
        <v>10</v>
      </c>
      <c r="AF31" s="2">
        <v>0</v>
      </c>
      <c r="AG31" s="2">
        <v>0</v>
      </c>
      <c r="AH31" s="2">
        <v>10</v>
      </c>
      <c r="AI31" s="2">
        <v>455</v>
      </c>
      <c r="AJ31" s="2">
        <v>0</v>
      </c>
      <c r="AK31" s="2">
        <v>5</v>
      </c>
      <c r="AL31" s="2">
        <v>0</v>
      </c>
    </row>
    <row r="32" spans="1:38" ht="18" customHeight="1">
      <c r="A32" s="3" t="s">
        <v>578</v>
      </c>
      <c r="B32" s="9" t="s">
        <v>15</v>
      </c>
      <c r="C32" s="2">
        <f t="shared" si="49"/>
        <v>21640</v>
      </c>
      <c r="D32" s="2">
        <v>9017</v>
      </c>
      <c r="E32" s="2">
        <v>1559</v>
      </c>
      <c r="F32" s="2">
        <v>2879</v>
      </c>
      <c r="G32" s="2">
        <v>564</v>
      </c>
      <c r="H32" s="2">
        <v>200</v>
      </c>
      <c r="I32" s="2">
        <v>13</v>
      </c>
      <c r="J32" s="2">
        <v>518</v>
      </c>
      <c r="K32" s="2">
        <v>4038</v>
      </c>
      <c r="L32" s="2">
        <v>446</v>
      </c>
      <c r="M32" s="2">
        <v>2403</v>
      </c>
      <c r="N32" s="2">
        <v>3</v>
      </c>
      <c r="O32" s="2">
        <v>19110</v>
      </c>
      <c r="P32" s="2">
        <v>7500</v>
      </c>
      <c r="Q32" s="2">
        <v>1425</v>
      </c>
      <c r="R32" s="2">
        <v>2910</v>
      </c>
      <c r="S32" s="2">
        <v>485</v>
      </c>
      <c r="T32" s="2">
        <v>150</v>
      </c>
      <c r="U32" s="2">
        <v>5</v>
      </c>
      <c r="V32" s="2">
        <v>470</v>
      </c>
      <c r="W32" s="2">
        <v>3345</v>
      </c>
      <c r="X32" s="2">
        <v>340</v>
      </c>
      <c r="Y32" s="2">
        <v>2475</v>
      </c>
      <c r="Z32" s="2">
        <v>0</v>
      </c>
      <c r="AA32" s="2">
        <f t="shared" si="51"/>
        <v>15970</v>
      </c>
      <c r="AB32" s="2">
        <v>6205</v>
      </c>
      <c r="AC32" s="2">
        <v>1025</v>
      </c>
      <c r="AD32" s="2">
        <v>2170</v>
      </c>
      <c r="AE32" s="2">
        <v>325</v>
      </c>
      <c r="AF32" s="2">
        <v>120</v>
      </c>
      <c r="AG32" s="2">
        <v>5</v>
      </c>
      <c r="AH32" s="2">
        <v>470</v>
      </c>
      <c r="AI32" s="2">
        <v>3105</v>
      </c>
      <c r="AJ32" s="2">
        <v>180</v>
      </c>
      <c r="AK32" s="2">
        <v>2365</v>
      </c>
      <c r="AL32" s="2">
        <v>0</v>
      </c>
    </row>
    <row r="33" spans="1:38" ht="18" customHeight="1">
      <c r="A33" s="3" t="s">
        <v>579</v>
      </c>
      <c r="B33" s="9" t="s">
        <v>16</v>
      </c>
      <c r="C33" s="2">
        <f t="shared" si="49"/>
        <v>6338</v>
      </c>
      <c r="D33" s="2">
        <v>565</v>
      </c>
      <c r="E33" s="2">
        <v>434</v>
      </c>
      <c r="F33" s="2">
        <v>2741</v>
      </c>
      <c r="G33" s="2">
        <v>0</v>
      </c>
      <c r="H33" s="2">
        <v>14</v>
      </c>
      <c r="I33" s="2">
        <v>0</v>
      </c>
      <c r="J33" s="2">
        <v>136</v>
      </c>
      <c r="K33" s="2">
        <v>230</v>
      </c>
      <c r="L33" s="2">
        <v>2203</v>
      </c>
      <c r="M33" s="2">
        <v>13</v>
      </c>
      <c r="N33" s="2">
        <v>2</v>
      </c>
      <c r="O33" s="2">
        <v>6075</v>
      </c>
      <c r="P33" s="2">
        <v>645</v>
      </c>
      <c r="Q33" s="2">
        <v>470</v>
      </c>
      <c r="R33" s="2">
        <v>2610</v>
      </c>
      <c r="S33" s="2">
        <v>0</v>
      </c>
      <c r="T33" s="2">
        <v>0</v>
      </c>
      <c r="U33" s="2">
        <v>0</v>
      </c>
      <c r="V33" s="2">
        <v>160</v>
      </c>
      <c r="W33" s="2">
        <v>105</v>
      </c>
      <c r="X33" s="2">
        <v>2065</v>
      </c>
      <c r="Y33" s="2">
        <v>15</v>
      </c>
      <c r="Z33" s="2">
        <v>0</v>
      </c>
      <c r="AA33" s="2">
        <f t="shared" si="51"/>
        <v>5845</v>
      </c>
      <c r="AB33" s="2">
        <v>445</v>
      </c>
      <c r="AC33" s="2">
        <v>390</v>
      </c>
      <c r="AD33" s="2">
        <v>2590</v>
      </c>
      <c r="AE33" s="2">
        <v>0</v>
      </c>
      <c r="AF33" s="2">
        <v>5</v>
      </c>
      <c r="AG33" s="2">
        <v>0</v>
      </c>
      <c r="AH33" s="2">
        <v>140</v>
      </c>
      <c r="AI33" s="2">
        <v>315</v>
      </c>
      <c r="AJ33" s="2">
        <v>1935</v>
      </c>
      <c r="AK33" s="2">
        <v>25</v>
      </c>
      <c r="AL33" s="2">
        <v>0</v>
      </c>
    </row>
    <row r="34" spans="1:38" ht="18" customHeight="1">
      <c r="A34" s="3" t="s">
        <v>580</v>
      </c>
      <c r="B34" s="9" t="s">
        <v>17</v>
      </c>
      <c r="C34" s="2">
        <f t="shared" si="49"/>
        <v>35</v>
      </c>
      <c r="D34" s="2">
        <v>2</v>
      </c>
      <c r="E34" s="2">
        <v>0</v>
      </c>
      <c r="F34" s="2">
        <v>1</v>
      </c>
      <c r="G34" s="2">
        <v>0</v>
      </c>
      <c r="H34" s="2">
        <v>2</v>
      </c>
      <c r="I34" s="2">
        <v>0</v>
      </c>
      <c r="J34" s="2">
        <v>0</v>
      </c>
      <c r="K34" s="2">
        <v>0</v>
      </c>
      <c r="L34" s="2">
        <v>0</v>
      </c>
      <c r="M34" s="2">
        <v>0</v>
      </c>
      <c r="N34" s="2">
        <v>30</v>
      </c>
      <c r="O34" s="2">
        <f t="shared" si="50"/>
        <v>65</v>
      </c>
      <c r="P34" s="2">
        <v>0</v>
      </c>
      <c r="Q34" s="2">
        <v>0</v>
      </c>
      <c r="R34" s="2">
        <v>0</v>
      </c>
      <c r="S34" s="2">
        <v>0</v>
      </c>
      <c r="T34" s="2">
        <v>0</v>
      </c>
      <c r="U34" s="2">
        <v>0</v>
      </c>
      <c r="V34" s="2">
        <v>0</v>
      </c>
      <c r="W34" s="2">
        <v>0</v>
      </c>
      <c r="X34" s="2"/>
      <c r="Y34" s="2">
        <v>0</v>
      </c>
      <c r="Z34" s="2">
        <v>65</v>
      </c>
      <c r="AA34" s="2">
        <f t="shared" si="51"/>
        <v>5</v>
      </c>
      <c r="AB34" s="2">
        <v>0</v>
      </c>
      <c r="AC34" s="2">
        <v>0</v>
      </c>
      <c r="AD34" s="2">
        <v>0</v>
      </c>
      <c r="AE34" s="2">
        <v>0</v>
      </c>
      <c r="AF34" s="2">
        <v>0</v>
      </c>
      <c r="AG34" s="2">
        <v>0</v>
      </c>
      <c r="AH34" s="2">
        <v>0</v>
      </c>
      <c r="AI34" s="2">
        <v>0</v>
      </c>
      <c r="AJ34" s="2">
        <v>0</v>
      </c>
      <c r="AK34" s="2">
        <v>0</v>
      </c>
      <c r="AL34" s="2">
        <v>5</v>
      </c>
    </row>
    <row r="35" spans="1:38" s="4" customFormat="1" ht="18" customHeight="1">
      <c r="A35" s="7"/>
      <c r="B35" s="8" t="s">
        <v>32</v>
      </c>
      <c r="C35" s="1">
        <f aca="true" t="shared" si="52" ref="C35:N35">SUM(C36:C49)</f>
        <v>80762</v>
      </c>
      <c r="D35" s="1">
        <f t="shared" si="52"/>
        <v>10329</v>
      </c>
      <c r="E35" s="1">
        <f t="shared" si="52"/>
        <v>653</v>
      </c>
      <c r="F35" s="1">
        <f t="shared" si="52"/>
        <v>23084</v>
      </c>
      <c r="G35" s="1">
        <f t="shared" si="52"/>
        <v>13502</v>
      </c>
      <c r="H35" s="1">
        <f t="shared" si="52"/>
        <v>3696</v>
      </c>
      <c r="I35" s="1">
        <f t="shared" si="52"/>
        <v>1</v>
      </c>
      <c r="J35" s="1">
        <f t="shared" si="52"/>
        <v>594</v>
      </c>
      <c r="K35" s="1">
        <f t="shared" si="52"/>
        <v>17145</v>
      </c>
      <c r="L35" s="1">
        <f t="shared" si="52"/>
        <v>37</v>
      </c>
      <c r="M35" s="1">
        <f t="shared" si="52"/>
        <v>11678</v>
      </c>
      <c r="N35" s="1">
        <f t="shared" si="52"/>
        <v>43</v>
      </c>
      <c r="O35" s="1">
        <v>73615</v>
      </c>
      <c r="P35" s="1">
        <f>SUM(P36:P49)</f>
        <v>7765</v>
      </c>
      <c r="Q35" s="1">
        <f>SUM(Q36:Q49)</f>
        <v>425</v>
      </c>
      <c r="R35" s="1">
        <v>21940</v>
      </c>
      <c r="S35" s="1">
        <v>10685</v>
      </c>
      <c r="T35" s="1">
        <f>SUM(T36:T49)</f>
        <v>4610</v>
      </c>
      <c r="U35" s="1">
        <f>SUM(U36:U49)</f>
        <v>5</v>
      </c>
      <c r="V35" s="1">
        <f>SUM(V36:V49)</f>
        <v>680</v>
      </c>
      <c r="W35" s="1">
        <v>15765</v>
      </c>
      <c r="X35" s="1">
        <f aca="true" t="shared" si="53" ref="X35:AL35">SUM(X36:X49)</f>
        <v>30</v>
      </c>
      <c r="Y35" s="1">
        <f t="shared" si="53"/>
        <v>11535</v>
      </c>
      <c r="Z35" s="1">
        <f t="shared" si="53"/>
        <v>180</v>
      </c>
      <c r="AA35" s="1">
        <f t="shared" si="53"/>
        <v>74460</v>
      </c>
      <c r="AB35" s="1">
        <f t="shared" si="53"/>
        <v>5710</v>
      </c>
      <c r="AC35" s="1">
        <f t="shared" si="53"/>
        <v>360</v>
      </c>
      <c r="AD35" s="1">
        <f t="shared" si="53"/>
        <v>18140</v>
      </c>
      <c r="AE35" s="1">
        <f t="shared" si="53"/>
        <v>10880</v>
      </c>
      <c r="AF35" s="1">
        <f t="shared" si="53"/>
        <v>8690</v>
      </c>
      <c r="AG35" s="1">
        <f t="shared" si="53"/>
        <v>5</v>
      </c>
      <c r="AH35" s="1">
        <f t="shared" si="53"/>
        <v>690</v>
      </c>
      <c r="AI35" s="1">
        <f t="shared" si="53"/>
        <v>19065</v>
      </c>
      <c r="AJ35" s="1">
        <f t="shared" si="53"/>
        <v>25</v>
      </c>
      <c r="AK35" s="1">
        <f t="shared" si="53"/>
        <v>10890</v>
      </c>
      <c r="AL35" s="1">
        <f t="shared" si="53"/>
        <v>5</v>
      </c>
    </row>
    <row r="36" spans="1:38" ht="18" customHeight="1">
      <c r="A36" s="3" t="s">
        <v>567</v>
      </c>
      <c r="B36" s="9" t="s">
        <v>4</v>
      </c>
      <c r="C36" s="2">
        <f>SUM(D36:N36)</f>
        <v>3632</v>
      </c>
      <c r="D36" s="2">
        <v>4</v>
      </c>
      <c r="E36" s="2">
        <v>0</v>
      </c>
      <c r="F36" s="2">
        <v>34</v>
      </c>
      <c r="G36" s="2">
        <v>8</v>
      </c>
      <c r="H36" s="2">
        <v>3562</v>
      </c>
      <c r="I36" s="2">
        <v>0</v>
      </c>
      <c r="J36" s="2">
        <v>1</v>
      </c>
      <c r="K36" s="2">
        <v>23</v>
      </c>
      <c r="L36" s="2">
        <v>0</v>
      </c>
      <c r="M36" s="2">
        <v>0</v>
      </c>
      <c r="N36" s="2">
        <v>0</v>
      </c>
      <c r="O36" s="2">
        <f>SUM(P36:Z36)</f>
        <v>4510</v>
      </c>
      <c r="P36" s="2">
        <v>0</v>
      </c>
      <c r="Q36" s="2">
        <v>0</v>
      </c>
      <c r="R36" s="2">
        <v>25</v>
      </c>
      <c r="S36" s="2">
        <v>10</v>
      </c>
      <c r="T36" s="2">
        <v>4475</v>
      </c>
      <c r="U36" s="2">
        <v>0</v>
      </c>
      <c r="V36" s="2">
        <v>0</v>
      </c>
      <c r="W36" s="2">
        <v>0</v>
      </c>
      <c r="X36" s="2">
        <v>0</v>
      </c>
      <c r="Y36" s="2">
        <v>0</v>
      </c>
      <c r="Z36" s="2">
        <v>0</v>
      </c>
      <c r="AA36" s="2">
        <f>SUM(AB36:AL36)</f>
        <v>8650</v>
      </c>
      <c r="AB36" s="2">
        <v>0</v>
      </c>
      <c r="AC36" s="2">
        <v>0</v>
      </c>
      <c r="AD36" s="2">
        <v>10</v>
      </c>
      <c r="AE36" s="2">
        <v>5</v>
      </c>
      <c r="AF36" s="2">
        <v>8625</v>
      </c>
      <c r="AG36" s="2">
        <v>0</v>
      </c>
      <c r="AH36" s="2">
        <v>0</v>
      </c>
      <c r="AI36" s="2">
        <v>10</v>
      </c>
      <c r="AJ36" s="2">
        <v>0</v>
      </c>
      <c r="AK36" s="2">
        <v>0</v>
      </c>
      <c r="AL36" s="2">
        <v>0</v>
      </c>
    </row>
    <row r="37" spans="1:38" ht="18" customHeight="1">
      <c r="A37" s="3" t="s">
        <v>568</v>
      </c>
      <c r="B37" s="9" t="s">
        <v>5</v>
      </c>
      <c r="C37" s="2">
        <f aca="true" t="shared" si="54" ref="C37:C49">SUM(D37:N37)</f>
        <v>21</v>
      </c>
      <c r="D37" s="2">
        <v>1</v>
      </c>
      <c r="E37" s="2">
        <v>0</v>
      </c>
      <c r="F37" s="2">
        <v>7</v>
      </c>
      <c r="G37" s="2">
        <v>0</v>
      </c>
      <c r="H37" s="2">
        <v>11</v>
      </c>
      <c r="I37" s="2">
        <v>0</v>
      </c>
      <c r="J37" s="2">
        <v>0</v>
      </c>
      <c r="K37" s="2">
        <v>1</v>
      </c>
      <c r="L37" s="2">
        <v>0</v>
      </c>
      <c r="M37" s="2">
        <v>1</v>
      </c>
      <c r="N37" s="2">
        <v>0</v>
      </c>
      <c r="O37" s="2">
        <f aca="true" t="shared" si="55" ref="O37:O49">SUM(P37:Z37)</f>
        <v>25</v>
      </c>
      <c r="P37" s="2">
        <v>0</v>
      </c>
      <c r="Q37" s="2">
        <v>0</v>
      </c>
      <c r="R37" s="2">
        <v>10</v>
      </c>
      <c r="S37" s="2">
        <v>0</v>
      </c>
      <c r="T37" s="2">
        <v>15</v>
      </c>
      <c r="U37" s="2">
        <v>0</v>
      </c>
      <c r="V37" s="2">
        <v>0</v>
      </c>
      <c r="W37" s="2">
        <v>0</v>
      </c>
      <c r="X37" s="2">
        <v>0</v>
      </c>
      <c r="Y37" s="2">
        <v>0</v>
      </c>
      <c r="Z37" s="2">
        <v>0</v>
      </c>
      <c r="AA37" s="2">
        <f aca="true" t="shared" si="56" ref="AA37:AA49">SUM(AB37:AL37)</f>
        <v>20</v>
      </c>
      <c r="AB37" s="2">
        <v>0</v>
      </c>
      <c r="AC37" s="2">
        <v>0</v>
      </c>
      <c r="AD37" s="2">
        <v>10</v>
      </c>
      <c r="AE37" s="2">
        <v>0</v>
      </c>
      <c r="AF37" s="2">
        <v>5</v>
      </c>
      <c r="AG37" s="2">
        <v>0</v>
      </c>
      <c r="AH37" s="2">
        <v>0</v>
      </c>
      <c r="AI37" s="2">
        <v>5</v>
      </c>
      <c r="AJ37" s="2">
        <v>0</v>
      </c>
      <c r="AK37" s="2">
        <v>0</v>
      </c>
      <c r="AL37" s="2">
        <v>0</v>
      </c>
    </row>
    <row r="38" spans="1:38" ht="18" customHeight="1">
      <c r="A38" s="3" t="s">
        <v>569</v>
      </c>
      <c r="B38" s="9" t="s">
        <v>6</v>
      </c>
      <c r="C38" s="2">
        <f t="shared" si="54"/>
        <v>34</v>
      </c>
      <c r="D38" s="2">
        <v>0</v>
      </c>
      <c r="E38" s="2">
        <v>2</v>
      </c>
      <c r="F38" s="2">
        <v>11</v>
      </c>
      <c r="G38" s="2">
        <v>0</v>
      </c>
      <c r="H38" s="2">
        <v>18</v>
      </c>
      <c r="I38" s="2">
        <v>0</v>
      </c>
      <c r="J38" s="2">
        <v>0</v>
      </c>
      <c r="K38" s="2">
        <v>3</v>
      </c>
      <c r="L38" s="2">
        <v>0</v>
      </c>
      <c r="M38" s="2">
        <v>0</v>
      </c>
      <c r="N38" s="2">
        <v>0</v>
      </c>
      <c r="O38" s="2">
        <f t="shared" si="55"/>
        <v>10</v>
      </c>
      <c r="P38" s="2">
        <v>0</v>
      </c>
      <c r="Q38" s="2">
        <v>0</v>
      </c>
      <c r="R38" s="2">
        <v>5</v>
      </c>
      <c r="S38" s="2">
        <v>0</v>
      </c>
      <c r="T38" s="2">
        <v>5</v>
      </c>
      <c r="U38" s="2">
        <v>0</v>
      </c>
      <c r="V38" s="2">
        <v>0</v>
      </c>
      <c r="W38" s="2">
        <v>0</v>
      </c>
      <c r="X38" s="2">
        <v>0</v>
      </c>
      <c r="Y38" s="2">
        <v>0</v>
      </c>
      <c r="Z38" s="2">
        <v>0</v>
      </c>
      <c r="AA38" s="2">
        <f t="shared" si="56"/>
        <v>25</v>
      </c>
      <c r="AB38" s="2">
        <v>0</v>
      </c>
      <c r="AC38" s="2">
        <v>0</v>
      </c>
      <c r="AD38" s="2">
        <v>0</v>
      </c>
      <c r="AE38" s="2">
        <v>0</v>
      </c>
      <c r="AF38" s="2">
        <v>25</v>
      </c>
      <c r="AG38" s="2">
        <v>0</v>
      </c>
      <c r="AH38" s="2">
        <v>0</v>
      </c>
      <c r="AI38" s="2">
        <v>0</v>
      </c>
      <c r="AJ38" s="2">
        <v>0</v>
      </c>
      <c r="AK38" s="2">
        <v>0</v>
      </c>
      <c r="AL38" s="2">
        <v>0</v>
      </c>
    </row>
    <row r="39" spans="1:38" ht="18" customHeight="1">
      <c r="A39" s="3" t="s">
        <v>570</v>
      </c>
      <c r="B39" s="9" t="s">
        <v>7</v>
      </c>
      <c r="C39" s="2">
        <f t="shared" si="54"/>
        <v>2</v>
      </c>
      <c r="D39" s="2">
        <v>0</v>
      </c>
      <c r="E39" s="2">
        <v>0</v>
      </c>
      <c r="F39" s="2">
        <v>2</v>
      </c>
      <c r="G39" s="2">
        <v>0</v>
      </c>
      <c r="H39" s="2">
        <v>0</v>
      </c>
      <c r="I39" s="2">
        <v>0</v>
      </c>
      <c r="J39" s="2">
        <v>0</v>
      </c>
      <c r="K39" s="2">
        <v>0</v>
      </c>
      <c r="L39" s="2">
        <v>0</v>
      </c>
      <c r="M39" s="2">
        <v>0</v>
      </c>
      <c r="N39" s="2">
        <v>0</v>
      </c>
      <c r="O39" s="2">
        <f t="shared" si="55"/>
        <v>5</v>
      </c>
      <c r="P39" s="2">
        <v>0</v>
      </c>
      <c r="Q39" s="2">
        <v>0</v>
      </c>
      <c r="R39" s="2">
        <v>5</v>
      </c>
      <c r="S39" s="2">
        <v>0</v>
      </c>
      <c r="T39" s="2">
        <v>0</v>
      </c>
      <c r="U39" s="2">
        <v>0</v>
      </c>
      <c r="V39" s="2">
        <v>0</v>
      </c>
      <c r="W39" s="2">
        <v>0</v>
      </c>
      <c r="X39" s="2">
        <v>0</v>
      </c>
      <c r="Y39" s="2">
        <v>0</v>
      </c>
      <c r="Z39" s="2">
        <v>0</v>
      </c>
      <c r="AA39" s="2">
        <f t="shared" si="56"/>
        <v>25</v>
      </c>
      <c r="AB39" s="2">
        <v>0</v>
      </c>
      <c r="AC39" s="2">
        <v>5</v>
      </c>
      <c r="AD39" s="2">
        <v>10</v>
      </c>
      <c r="AE39" s="2">
        <v>0</v>
      </c>
      <c r="AF39" s="2">
        <v>0</v>
      </c>
      <c r="AG39" s="2">
        <v>5</v>
      </c>
      <c r="AH39" s="2">
        <v>0</v>
      </c>
      <c r="AI39" s="2">
        <v>5</v>
      </c>
      <c r="AJ39" s="2">
        <v>0</v>
      </c>
      <c r="AK39" s="2">
        <v>0</v>
      </c>
      <c r="AL39" s="2">
        <v>0</v>
      </c>
    </row>
    <row r="40" spans="1:38" ht="18" customHeight="1">
      <c r="A40" s="3" t="s">
        <v>571</v>
      </c>
      <c r="B40" s="9" t="s">
        <v>8</v>
      </c>
      <c r="C40" s="2">
        <f t="shared" si="54"/>
        <v>2704</v>
      </c>
      <c r="D40" s="2">
        <v>14</v>
      </c>
      <c r="E40" s="2">
        <v>58</v>
      </c>
      <c r="F40" s="2">
        <v>1969</v>
      </c>
      <c r="G40" s="2">
        <v>29</v>
      </c>
      <c r="H40" s="2">
        <v>3</v>
      </c>
      <c r="I40" s="2">
        <v>0</v>
      </c>
      <c r="J40" s="2">
        <v>14</v>
      </c>
      <c r="K40" s="2">
        <v>528</v>
      </c>
      <c r="L40" s="2">
        <v>0</v>
      </c>
      <c r="M40" s="2">
        <v>89</v>
      </c>
      <c r="N40" s="2">
        <v>0</v>
      </c>
      <c r="O40" s="2">
        <f t="shared" si="55"/>
        <v>2315</v>
      </c>
      <c r="P40" s="2">
        <v>20</v>
      </c>
      <c r="Q40" s="2">
        <v>20</v>
      </c>
      <c r="R40" s="2">
        <v>1795</v>
      </c>
      <c r="S40" s="2">
        <v>10</v>
      </c>
      <c r="T40" s="2">
        <v>10</v>
      </c>
      <c r="U40" s="2">
        <v>5</v>
      </c>
      <c r="V40" s="2">
        <v>15</v>
      </c>
      <c r="W40" s="2">
        <v>315</v>
      </c>
      <c r="X40" s="2">
        <v>0</v>
      </c>
      <c r="Y40" s="2">
        <v>125</v>
      </c>
      <c r="Z40" s="2">
        <v>0</v>
      </c>
      <c r="AA40" s="2">
        <f t="shared" si="56"/>
        <v>1790</v>
      </c>
      <c r="AB40" s="2">
        <v>5</v>
      </c>
      <c r="AC40" s="2">
        <v>15</v>
      </c>
      <c r="AD40" s="2">
        <v>1255</v>
      </c>
      <c r="AE40" s="2">
        <v>20</v>
      </c>
      <c r="AF40" s="2">
        <v>5</v>
      </c>
      <c r="AG40" s="2">
        <v>0</v>
      </c>
      <c r="AH40" s="2">
        <v>10</v>
      </c>
      <c r="AI40" s="2">
        <v>355</v>
      </c>
      <c r="AJ40" s="2">
        <v>0</v>
      </c>
      <c r="AK40" s="2">
        <v>125</v>
      </c>
      <c r="AL40" s="2">
        <v>0</v>
      </c>
    </row>
    <row r="41" spans="1:38" ht="18" customHeight="1">
      <c r="A41" s="3" t="s">
        <v>572</v>
      </c>
      <c r="B41" s="9" t="s">
        <v>9</v>
      </c>
      <c r="C41" s="2">
        <f t="shared" si="54"/>
        <v>14377</v>
      </c>
      <c r="D41" s="2">
        <v>96</v>
      </c>
      <c r="E41" s="2">
        <v>137</v>
      </c>
      <c r="F41" s="2">
        <v>2769</v>
      </c>
      <c r="G41" s="2">
        <v>292</v>
      </c>
      <c r="H41" s="2">
        <v>1</v>
      </c>
      <c r="I41" s="2">
        <v>0</v>
      </c>
      <c r="J41" s="2">
        <v>38</v>
      </c>
      <c r="K41" s="2">
        <v>10909</v>
      </c>
      <c r="L41" s="2">
        <v>0</v>
      </c>
      <c r="M41" s="2">
        <v>129</v>
      </c>
      <c r="N41" s="2">
        <v>6</v>
      </c>
      <c r="O41" s="2">
        <f t="shared" si="55"/>
        <v>14390</v>
      </c>
      <c r="P41" s="2">
        <v>115</v>
      </c>
      <c r="Q41" s="2">
        <v>110</v>
      </c>
      <c r="R41" s="2">
        <v>2865</v>
      </c>
      <c r="S41" s="2">
        <v>295</v>
      </c>
      <c r="T41" s="2">
        <v>0</v>
      </c>
      <c r="U41" s="2">
        <v>0</v>
      </c>
      <c r="V41" s="2">
        <v>75</v>
      </c>
      <c r="W41" s="2">
        <v>10760</v>
      </c>
      <c r="X41" s="2">
        <v>5</v>
      </c>
      <c r="Y41" s="2">
        <v>165</v>
      </c>
      <c r="Z41" s="2">
        <v>0</v>
      </c>
      <c r="AA41" s="2">
        <f t="shared" si="56"/>
        <v>17235</v>
      </c>
      <c r="AB41" s="2">
        <v>70</v>
      </c>
      <c r="AC41" s="2">
        <v>85</v>
      </c>
      <c r="AD41" s="2">
        <v>3025</v>
      </c>
      <c r="AE41" s="2">
        <v>320</v>
      </c>
      <c r="AF41" s="2">
        <v>0</v>
      </c>
      <c r="AG41" s="2">
        <v>0</v>
      </c>
      <c r="AH41" s="2">
        <v>40</v>
      </c>
      <c r="AI41" s="2">
        <v>13415</v>
      </c>
      <c r="AJ41" s="2">
        <v>0</v>
      </c>
      <c r="AK41" s="2">
        <v>280</v>
      </c>
      <c r="AL41" s="2">
        <v>0</v>
      </c>
    </row>
    <row r="42" spans="1:38" ht="18" customHeight="1">
      <c r="A42" s="3" t="s">
        <v>573</v>
      </c>
      <c r="B42" s="9" t="s">
        <v>10</v>
      </c>
      <c r="C42" s="2">
        <f t="shared" si="54"/>
        <v>28127</v>
      </c>
      <c r="D42" s="2">
        <v>241</v>
      </c>
      <c r="E42" s="2">
        <v>276</v>
      </c>
      <c r="F42" s="2">
        <v>7426</v>
      </c>
      <c r="G42" s="2">
        <v>11544</v>
      </c>
      <c r="H42" s="2">
        <v>8</v>
      </c>
      <c r="I42" s="2">
        <v>0</v>
      </c>
      <c r="J42" s="2">
        <v>56</v>
      </c>
      <c r="K42" s="2">
        <v>2555</v>
      </c>
      <c r="L42" s="2">
        <v>0</v>
      </c>
      <c r="M42" s="2">
        <v>6019</v>
      </c>
      <c r="N42" s="2">
        <v>2</v>
      </c>
      <c r="O42" s="2">
        <v>23955</v>
      </c>
      <c r="P42" s="2">
        <v>125</v>
      </c>
      <c r="Q42" s="2">
        <v>170</v>
      </c>
      <c r="R42" s="2">
        <v>7205</v>
      </c>
      <c r="S42" s="2">
        <v>8910</v>
      </c>
      <c r="T42" s="2">
        <v>0</v>
      </c>
      <c r="U42" s="2">
        <v>0</v>
      </c>
      <c r="V42" s="2">
        <v>65</v>
      </c>
      <c r="W42" s="2">
        <v>2040</v>
      </c>
      <c r="X42" s="2">
        <v>0</v>
      </c>
      <c r="Y42" s="2">
        <v>5435</v>
      </c>
      <c r="Z42" s="2">
        <v>0</v>
      </c>
      <c r="AA42" s="2">
        <f t="shared" si="56"/>
        <v>22210</v>
      </c>
      <c r="AB42" s="2">
        <v>100</v>
      </c>
      <c r="AC42" s="2">
        <v>185</v>
      </c>
      <c r="AD42" s="2">
        <v>5955</v>
      </c>
      <c r="AE42" s="2">
        <v>9530</v>
      </c>
      <c r="AF42" s="2">
        <v>10</v>
      </c>
      <c r="AG42" s="2">
        <v>0</v>
      </c>
      <c r="AH42" s="2">
        <v>80</v>
      </c>
      <c r="AI42" s="2">
        <v>1725</v>
      </c>
      <c r="AJ42" s="2">
        <v>5</v>
      </c>
      <c r="AK42" s="2">
        <v>4620</v>
      </c>
      <c r="AL42" s="2">
        <v>0</v>
      </c>
    </row>
    <row r="43" spans="1:38" ht="18" customHeight="1">
      <c r="A43" s="3" t="s">
        <v>574</v>
      </c>
      <c r="B43" s="9" t="s">
        <v>11</v>
      </c>
      <c r="C43" s="2">
        <f t="shared" si="54"/>
        <v>4020</v>
      </c>
      <c r="D43" s="2">
        <v>23</v>
      </c>
      <c r="E43" s="2">
        <v>14</v>
      </c>
      <c r="F43" s="2">
        <v>2657</v>
      </c>
      <c r="G43" s="2">
        <v>1231</v>
      </c>
      <c r="H43" s="2">
        <v>0</v>
      </c>
      <c r="I43" s="2">
        <v>0</v>
      </c>
      <c r="J43" s="2">
        <v>16</v>
      </c>
      <c r="K43" s="2">
        <v>19</v>
      </c>
      <c r="L43" s="2">
        <v>0</v>
      </c>
      <c r="M43" s="2">
        <v>60</v>
      </c>
      <c r="N43" s="2">
        <v>0</v>
      </c>
      <c r="O43" s="2">
        <v>3865</v>
      </c>
      <c r="P43" s="2">
        <v>5</v>
      </c>
      <c r="Q43" s="2">
        <v>5</v>
      </c>
      <c r="R43" s="2">
        <v>2670</v>
      </c>
      <c r="S43" s="2">
        <v>1090</v>
      </c>
      <c r="T43" s="2">
        <v>0</v>
      </c>
      <c r="U43" s="2">
        <v>0</v>
      </c>
      <c r="V43" s="2">
        <v>30</v>
      </c>
      <c r="W43" s="2">
        <v>20</v>
      </c>
      <c r="X43" s="2">
        <v>0</v>
      </c>
      <c r="Y43" s="2">
        <v>40</v>
      </c>
      <c r="Z43" s="2">
        <v>0</v>
      </c>
      <c r="AA43" s="2">
        <f t="shared" si="56"/>
        <v>3090</v>
      </c>
      <c r="AB43" s="2">
        <v>5</v>
      </c>
      <c r="AC43" s="2">
        <v>5</v>
      </c>
      <c r="AD43" s="2">
        <v>2210</v>
      </c>
      <c r="AE43" s="2">
        <v>725</v>
      </c>
      <c r="AF43" s="2">
        <v>0</v>
      </c>
      <c r="AG43" s="2">
        <v>0</v>
      </c>
      <c r="AH43" s="2">
        <v>40</v>
      </c>
      <c r="AI43" s="2">
        <v>40</v>
      </c>
      <c r="AJ43" s="2">
        <v>0</v>
      </c>
      <c r="AK43" s="2">
        <v>65</v>
      </c>
      <c r="AL43" s="2">
        <v>0</v>
      </c>
    </row>
    <row r="44" spans="1:38" ht="18" customHeight="1">
      <c r="A44" s="3" t="s">
        <v>575</v>
      </c>
      <c r="B44" s="9" t="s">
        <v>12</v>
      </c>
      <c r="C44" s="2">
        <f t="shared" si="54"/>
        <v>560</v>
      </c>
      <c r="D44" s="2">
        <v>0</v>
      </c>
      <c r="E44" s="2">
        <v>32</v>
      </c>
      <c r="F44" s="2">
        <v>325</v>
      </c>
      <c r="G44" s="2">
        <v>136</v>
      </c>
      <c r="H44" s="2">
        <v>0</v>
      </c>
      <c r="I44" s="2">
        <v>0</v>
      </c>
      <c r="J44" s="2">
        <v>5</v>
      </c>
      <c r="K44" s="2">
        <v>21</v>
      </c>
      <c r="L44" s="2">
        <v>0</v>
      </c>
      <c r="M44" s="2">
        <v>41</v>
      </c>
      <c r="N44" s="2">
        <v>0</v>
      </c>
      <c r="O44" s="2">
        <f t="shared" si="55"/>
        <v>540</v>
      </c>
      <c r="P44" s="2">
        <v>0</v>
      </c>
      <c r="Q44" s="2">
        <v>25</v>
      </c>
      <c r="R44" s="2">
        <v>355</v>
      </c>
      <c r="S44" s="2">
        <v>105</v>
      </c>
      <c r="T44" s="2">
        <v>0</v>
      </c>
      <c r="U44" s="2">
        <v>0</v>
      </c>
      <c r="V44" s="2">
        <v>5</v>
      </c>
      <c r="W44" s="2">
        <v>20</v>
      </c>
      <c r="X44" s="2">
        <v>0</v>
      </c>
      <c r="Y44" s="2">
        <v>30</v>
      </c>
      <c r="Z44" s="2">
        <v>0</v>
      </c>
      <c r="AA44" s="2">
        <f t="shared" si="56"/>
        <v>260</v>
      </c>
      <c r="AB44" s="2">
        <v>0</v>
      </c>
      <c r="AC44" s="2">
        <v>20</v>
      </c>
      <c r="AD44" s="2">
        <v>155</v>
      </c>
      <c r="AE44" s="2">
        <v>55</v>
      </c>
      <c r="AF44" s="2">
        <v>0</v>
      </c>
      <c r="AG44" s="2">
        <v>0</v>
      </c>
      <c r="AH44" s="2">
        <v>5</v>
      </c>
      <c r="AI44" s="2">
        <v>10</v>
      </c>
      <c r="AJ44" s="2">
        <v>0</v>
      </c>
      <c r="AK44" s="2">
        <v>15</v>
      </c>
      <c r="AL44" s="2">
        <v>0</v>
      </c>
    </row>
    <row r="45" spans="1:38" ht="18" customHeight="1">
      <c r="A45" s="3" t="s">
        <v>576</v>
      </c>
      <c r="B45" s="9" t="s">
        <v>13</v>
      </c>
      <c r="C45" s="2">
        <f t="shared" si="54"/>
        <v>1685</v>
      </c>
      <c r="D45" s="2">
        <v>16</v>
      </c>
      <c r="E45" s="2">
        <v>23</v>
      </c>
      <c r="F45" s="2">
        <v>1079</v>
      </c>
      <c r="G45" s="2">
        <v>17</v>
      </c>
      <c r="H45" s="2">
        <v>0</v>
      </c>
      <c r="I45" s="2">
        <v>0</v>
      </c>
      <c r="J45" s="2">
        <v>336</v>
      </c>
      <c r="K45" s="2">
        <v>174</v>
      </c>
      <c r="L45" s="2">
        <v>1</v>
      </c>
      <c r="M45" s="2">
        <v>38</v>
      </c>
      <c r="N45" s="2">
        <v>1</v>
      </c>
      <c r="O45" s="2">
        <f t="shared" si="55"/>
        <v>1635</v>
      </c>
      <c r="P45" s="2">
        <v>10</v>
      </c>
      <c r="Q45" s="2">
        <v>20</v>
      </c>
      <c r="R45" s="2">
        <v>1070</v>
      </c>
      <c r="S45" s="2">
        <v>15</v>
      </c>
      <c r="T45" s="2">
        <v>0</v>
      </c>
      <c r="U45" s="2">
        <v>0</v>
      </c>
      <c r="V45" s="2">
        <v>335</v>
      </c>
      <c r="W45" s="2">
        <v>145</v>
      </c>
      <c r="X45" s="2">
        <v>0</v>
      </c>
      <c r="Y45" s="2">
        <v>40</v>
      </c>
      <c r="Z45" s="2">
        <v>0</v>
      </c>
      <c r="AA45" s="2">
        <f t="shared" si="56"/>
        <v>1655</v>
      </c>
      <c r="AB45" s="2">
        <v>5</v>
      </c>
      <c r="AC45" s="2">
        <v>0</v>
      </c>
      <c r="AD45" s="2">
        <v>955</v>
      </c>
      <c r="AE45" s="2">
        <v>10</v>
      </c>
      <c r="AF45" s="2">
        <v>0</v>
      </c>
      <c r="AG45" s="2">
        <v>0</v>
      </c>
      <c r="AH45" s="2">
        <v>385</v>
      </c>
      <c r="AI45" s="2">
        <v>230</v>
      </c>
      <c r="AJ45" s="2">
        <v>0</v>
      </c>
      <c r="AK45" s="2">
        <v>70</v>
      </c>
      <c r="AL45" s="2">
        <v>0</v>
      </c>
    </row>
    <row r="46" spans="1:38" ht="18" customHeight="1">
      <c r="A46" s="3" t="s">
        <v>577</v>
      </c>
      <c r="B46" s="9" t="s">
        <v>14</v>
      </c>
      <c r="C46" s="2">
        <f t="shared" si="54"/>
        <v>130</v>
      </c>
      <c r="D46" s="2">
        <v>4</v>
      </c>
      <c r="E46" s="2">
        <v>0</v>
      </c>
      <c r="F46" s="2">
        <v>101</v>
      </c>
      <c r="G46" s="2">
        <v>0</v>
      </c>
      <c r="H46" s="2">
        <v>0</v>
      </c>
      <c r="I46" s="2">
        <v>0</v>
      </c>
      <c r="J46" s="2">
        <v>5</v>
      </c>
      <c r="K46" s="2">
        <v>4</v>
      </c>
      <c r="L46" s="2">
        <v>0</v>
      </c>
      <c r="M46" s="2">
        <v>16</v>
      </c>
      <c r="N46" s="2">
        <v>0</v>
      </c>
      <c r="O46" s="2">
        <f t="shared" si="55"/>
        <v>135</v>
      </c>
      <c r="P46" s="2">
        <v>0</v>
      </c>
      <c r="Q46" s="2">
        <v>0</v>
      </c>
      <c r="R46" s="2">
        <v>115</v>
      </c>
      <c r="S46" s="2">
        <v>0</v>
      </c>
      <c r="T46" s="2">
        <v>0</v>
      </c>
      <c r="U46" s="2">
        <v>0</v>
      </c>
      <c r="V46" s="2">
        <v>0</v>
      </c>
      <c r="W46" s="2">
        <v>5</v>
      </c>
      <c r="X46" s="2">
        <v>0</v>
      </c>
      <c r="Y46" s="2">
        <v>15</v>
      </c>
      <c r="Z46" s="2">
        <v>0</v>
      </c>
      <c r="AA46" s="2">
        <f t="shared" si="56"/>
        <v>160</v>
      </c>
      <c r="AB46" s="2">
        <v>0</v>
      </c>
      <c r="AC46" s="2">
        <v>0</v>
      </c>
      <c r="AD46" s="2">
        <v>150</v>
      </c>
      <c r="AE46" s="2">
        <v>0</v>
      </c>
      <c r="AF46" s="2">
        <v>0</v>
      </c>
      <c r="AG46" s="2">
        <v>0</v>
      </c>
      <c r="AH46" s="2">
        <v>5</v>
      </c>
      <c r="AI46" s="2">
        <v>0</v>
      </c>
      <c r="AJ46" s="2">
        <v>0</v>
      </c>
      <c r="AK46" s="2">
        <v>5</v>
      </c>
      <c r="AL46" s="2">
        <v>0</v>
      </c>
    </row>
    <row r="47" spans="1:38" ht="18" customHeight="1">
      <c r="A47" s="3" t="s">
        <v>578</v>
      </c>
      <c r="B47" s="9" t="s">
        <v>15</v>
      </c>
      <c r="C47" s="2">
        <f t="shared" si="54"/>
        <v>23902</v>
      </c>
      <c r="D47" s="2">
        <v>9860</v>
      </c>
      <c r="E47" s="2">
        <v>106</v>
      </c>
      <c r="F47" s="2">
        <v>5403</v>
      </c>
      <c r="G47" s="2">
        <v>243</v>
      </c>
      <c r="H47" s="2">
        <v>90</v>
      </c>
      <c r="I47" s="2">
        <v>1</v>
      </c>
      <c r="J47" s="2">
        <v>91</v>
      </c>
      <c r="K47" s="2">
        <v>2853</v>
      </c>
      <c r="L47" s="2">
        <v>16</v>
      </c>
      <c r="M47" s="2">
        <v>5238</v>
      </c>
      <c r="N47" s="2">
        <v>1</v>
      </c>
      <c r="O47" s="2">
        <f t="shared" si="55"/>
        <v>20895</v>
      </c>
      <c r="P47" s="2">
        <v>7440</v>
      </c>
      <c r="Q47" s="2">
        <v>75</v>
      </c>
      <c r="R47" s="2">
        <v>4855</v>
      </c>
      <c r="S47" s="2">
        <v>245</v>
      </c>
      <c r="T47" s="2">
        <v>105</v>
      </c>
      <c r="U47" s="2">
        <v>0</v>
      </c>
      <c r="V47" s="2">
        <v>100</v>
      </c>
      <c r="W47" s="2">
        <v>2405</v>
      </c>
      <c r="X47" s="2">
        <v>0</v>
      </c>
      <c r="Y47" s="2">
        <v>5670</v>
      </c>
      <c r="Z47" s="2">
        <v>0</v>
      </c>
      <c r="AA47" s="2">
        <f t="shared" si="56"/>
        <v>18330</v>
      </c>
      <c r="AB47" s="2">
        <v>5490</v>
      </c>
      <c r="AC47" s="2">
        <v>45</v>
      </c>
      <c r="AD47" s="2">
        <v>3570</v>
      </c>
      <c r="AE47" s="2">
        <v>215</v>
      </c>
      <c r="AF47" s="2">
        <v>20</v>
      </c>
      <c r="AG47" s="2">
        <v>0</v>
      </c>
      <c r="AH47" s="2">
        <v>80</v>
      </c>
      <c r="AI47" s="2">
        <v>3220</v>
      </c>
      <c r="AJ47" s="2">
        <v>5</v>
      </c>
      <c r="AK47" s="2">
        <v>5685</v>
      </c>
      <c r="AL47" s="2">
        <v>0</v>
      </c>
    </row>
    <row r="48" spans="1:38" ht="18" customHeight="1">
      <c r="A48" s="3" t="s">
        <v>579</v>
      </c>
      <c r="B48" s="9" t="s">
        <v>16</v>
      </c>
      <c r="C48" s="2">
        <f t="shared" si="54"/>
        <v>1527</v>
      </c>
      <c r="D48" s="2">
        <v>69</v>
      </c>
      <c r="E48" s="2">
        <v>5</v>
      </c>
      <c r="F48" s="2">
        <v>1300</v>
      </c>
      <c r="G48" s="2">
        <v>0</v>
      </c>
      <c r="H48" s="2">
        <v>0</v>
      </c>
      <c r="I48" s="2">
        <v>0</v>
      </c>
      <c r="J48" s="2">
        <v>32</v>
      </c>
      <c r="K48" s="2">
        <v>54</v>
      </c>
      <c r="L48" s="2">
        <v>20</v>
      </c>
      <c r="M48" s="2">
        <v>47</v>
      </c>
      <c r="N48" s="2">
        <v>0</v>
      </c>
      <c r="O48" s="2">
        <f t="shared" si="55"/>
        <v>1150</v>
      </c>
      <c r="P48" s="2">
        <v>50</v>
      </c>
      <c r="Q48" s="2">
        <v>0</v>
      </c>
      <c r="R48" s="2">
        <v>955</v>
      </c>
      <c r="S48" s="2">
        <v>0</v>
      </c>
      <c r="T48" s="2">
        <v>0</v>
      </c>
      <c r="U48" s="2">
        <v>0</v>
      </c>
      <c r="V48" s="2">
        <v>55</v>
      </c>
      <c r="W48" s="2">
        <v>50</v>
      </c>
      <c r="X48" s="2">
        <v>25</v>
      </c>
      <c r="Y48" s="2">
        <v>15</v>
      </c>
      <c r="Z48" s="2">
        <v>0</v>
      </c>
      <c r="AA48" s="2">
        <f t="shared" si="56"/>
        <v>1005</v>
      </c>
      <c r="AB48" s="2">
        <v>35</v>
      </c>
      <c r="AC48" s="2">
        <v>0</v>
      </c>
      <c r="AD48" s="2">
        <v>835</v>
      </c>
      <c r="AE48" s="2">
        <v>0</v>
      </c>
      <c r="AF48" s="2">
        <v>0</v>
      </c>
      <c r="AG48" s="2">
        <v>0</v>
      </c>
      <c r="AH48" s="2">
        <v>45</v>
      </c>
      <c r="AI48" s="2">
        <v>50</v>
      </c>
      <c r="AJ48" s="2">
        <v>15</v>
      </c>
      <c r="AK48" s="2">
        <v>25</v>
      </c>
      <c r="AL48" s="2">
        <v>0</v>
      </c>
    </row>
    <row r="49" spans="1:38" ht="18" customHeight="1">
      <c r="A49" s="10" t="s">
        <v>580</v>
      </c>
      <c r="B49" s="11" t="s">
        <v>17</v>
      </c>
      <c r="C49" s="12">
        <f t="shared" si="54"/>
        <v>41</v>
      </c>
      <c r="D49" s="12">
        <v>1</v>
      </c>
      <c r="E49" s="12">
        <v>0</v>
      </c>
      <c r="F49" s="12">
        <v>1</v>
      </c>
      <c r="G49" s="12">
        <v>2</v>
      </c>
      <c r="H49" s="12">
        <v>3</v>
      </c>
      <c r="I49" s="12">
        <v>0</v>
      </c>
      <c r="J49" s="12">
        <v>0</v>
      </c>
      <c r="K49" s="12">
        <v>1</v>
      </c>
      <c r="L49" s="12">
        <v>0</v>
      </c>
      <c r="M49" s="12">
        <v>0</v>
      </c>
      <c r="N49" s="12">
        <v>33</v>
      </c>
      <c r="O49" s="12">
        <f t="shared" si="55"/>
        <v>180</v>
      </c>
      <c r="P49" s="12">
        <v>0</v>
      </c>
      <c r="Q49" s="12">
        <v>0</v>
      </c>
      <c r="R49" s="12">
        <v>0</v>
      </c>
      <c r="S49" s="12">
        <v>0</v>
      </c>
      <c r="T49" s="12">
        <v>0</v>
      </c>
      <c r="U49" s="12">
        <v>0</v>
      </c>
      <c r="V49" s="12">
        <v>0</v>
      </c>
      <c r="W49" s="12">
        <v>0</v>
      </c>
      <c r="X49" s="12">
        <v>0</v>
      </c>
      <c r="Y49" s="12">
        <v>0</v>
      </c>
      <c r="Z49" s="12">
        <v>180</v>
      </c>
      <c r="AA49" s="12">
        <f t="shared" si="56"/>
        <v>5</v>
      </c>
      <c r="AB49" s="12">
        <v>0</v>
      </c>
      <c r="AC49" s="12">
        <v>0</v>
      </c>
      <c r="AD49" s="12">
        <v>0</v>
      </c>
      <c r="AE49" s="12">
        <v>0</v>
      </c>
      <c r="AF49" s="12">
        <v>0</v>
      </c>
      <c r="AG49" s="12">
        <v>0</v>
      </c>
      <c r="AH49" s="12">
        <v>0</v>
      </c>
      <c r="AI49" s="12">
        <v>0</v>
      </c>
      <c r="AJ49" s="12">
        <v>0</v>
      </c>
      <c r="AK49" s="12">
        <v>0</v>
      </c>
      <c r="AL49" s="12">
        <v>5</v>
      </c>
    </row>
  </sheetData>
  <mergeCells count="4">
    <mergeCell ref="AA3:AL3"/>
    <mergeCell ref="B3:B4"/>
    <mergeCell ref="C3:N3"/>
    <mergeCell ref="O3:Z3"/>
  </mergeCells>
  <printOptions/>
  <pageMargins left="0.75" right="0.75" top="1" bottom="1" header="0.512" footer="0.51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I32"/>
  <sheetViews>
    <sheetView workbookViewId="0" topLeftCell="A1">
      <selection activeCell="A1" sqref="A1"/>
    </sheetView>
  </sheetViews>
  <sheetFormatPr defaultColWidth="9.00390625" defaultRowHeight="18" customHeight="1"/>
  <cols>
    <col min="1" max="1" width="35.625" style="3" customWidth="1"/>
    <col min="2" max="9" width="11.125" style="5" customWidth="1"/>
    <col min="10" max="16384" width="9.00390625" style="5" customWidth="1"/>
  </cols>
  <sheetData>
    <row r="1" ht="18" customHeight="1">
      <c r="A1" s="4" t="s">
        <v>147</v>
      </c>
    </row>
    <row r="2" spans="1:9" s="35" customFormat="1" ht="18" customHeight="1">
      <c r="A2" s="38" t="s">
        <v>101</v>
      </c>
      <c r="B2" s="68" t="s">
        <v>3</v>
      </c>
      <c r="C2" s="68" t="s">
        <v>148</v>
      </c>
      <c r="D2" s="68" t="s">
        <v>149</v>
      </c>
      <c r="E2" s="61" t="s">
        <v>153</v>
      </c>
      <c r="F2" s="62"/>
      <c r="G2" s="62"/>
      <c r="H2" s="63"/>
      <c r="I2" s="59" t="s">
        <v>152</v>
      </c>
    </row>
    <row r="3" spans="1:9" s="35" customFormat="1" ht="18" customHeight="1">
      <c r="A3" s="41"/>
      <c r="B3" s="68"/>
      <c r="C3" s="68"/>
      <c r="D3" s="68"/>
      <c r="E3" s="42" t="s">
        <v>3</v>
      </c>
      <c r="F3" s="42" t="s">
        <v>150</v>
      </c>
      <c r="G3" s="42" t="s">
        <v>598</v>
      </c>
      <c r="H3" s="42" t="s">
        <v>151</v>
      </c>
      <c r="I3" s="64"/>
    </row>
    <row r="4" spans="1:9" s="4" customFormat="1" ht="18" customHeight="1">
      <c r="A4" s="8" t="s">
        <v>94</v>
      </c>
      <c r="B4" s="1">
        <f aca="true" t="shared" si="0" ref="B4:I4">B5+B32</f>
        <v>122762</v>
      </c>
      <c r="C4" s="1">
        <f t="shared" si="0"/>
        <v>85982</v>
      </c>
      <c r="D4" s="1">
        <f t="shared" si="0"/>
        <v>6226</v>
      </c>
      <c r="E4" s="1">
        <f t="shared" si="0"/>
        <v>30005</v>
      </c>
      <c r="F4" s="1">
        <f t="shared" si="0"/>
        <v>15871</v>
      </c>
      <c r="G4" s="1">
        <f t="shared" si="0"/>
        <v>11312</v>
      </c>
      <c r="H4" s="1">
        <f t="shared" si="0"/>
        <v>2822</v>
      </c>
      <c r="I4" s="1">
        <f t="shared" si="0"/>
        <v>549</v>
      </c>
    </row>
    <row r="5" spans="1:9" s="4" customFormat="1" ht="18" customHeight="1">
      <c r="A5" s="22" t="s">
        <v>108</v>
      </c>
      <c r="B5" s="1">
        <f aca="true" t="shared" si="1" ref="B5:I5">B6+B31</f>
        <v>119852</v>
      </c>
      <c r="C5" s="1">
        <f t="shared" si="1"/>
        <v>83460</v>
      </c>
      <c r="D5" s="1">
        <f t="shared" si="1"/>
        <v>6203</v>
      </c>
      <c r="E5" s="1">
        <f t="shared" si="1"/>
        <v>29716</v>
      </c>
      <c r="F5" s="1">
        <f t="shared" si="1"/>
        <v>15651</v>
      </c>
      <c r="G5" s="1">
        <f t="shared" si="1"/>
        <v>11266</v>
      </c>
      <c r="H5" s="1">
        <f t="shared" si="1"/>
        <v>2799</v>
      </c>
      <c r="I5" s="1">
        <f t="shared" si="1"/>
        <v>473</v>
      </c>
    </row>
    <row r="6" spans="1:9" ht="18" customHeight="1">
      <c r="A6" s="9" t="s">
        <v>109</v>
      </c>
      <c r="B6" s="2">
        <f aca="true" t="shared" si="2" ref="B6:I6">B7+B16+B23</f>
        <v>113007</v>
      </c>
      <c r="C6" s="2">
        <f t="shared" si="2"/>
        <v>77120</v>
      </c>
      <c r="D6" s="2">
        <f t="shared" si="2"/>
        <v>6052</v>
      </c>
      <c r="E6" s="2">
        <f t="shared" si="2"/>
        <v>29401</v>
      </c>
      <c r="F6" s="2">
        <f t="shared" si="2"/>
        <v>15403</v>
      </c>
      <c r="G6" s="2">
        <f t="shared" si="2"/>
        <v>11199</v>
      </c>
      <c r="H6" s="2">
        <f t="shared" si="2"/>
        <v>2799</v>
      </c>
      <c r="I6" s="2">
        <f t="shared" si="2"/>
        <v>434</v>
      </c>
    </row>
    <row r="7" spans="1:9" ht="18" customHeight="1">
      <c r="A7" s="9" t="s">
        <v>118</v>
      </c>
      <c r="B7" s="2">
        <f aca="true" t="shared" si="3" ref="B7:I7">B8+B13</f>
        <v>17729</v>
      </c>
      <c r="C7" s="2">
        <f t="shared" si="3"/>
        <v>11744</v>
      </c>
      <c r="D7" s="2">
        <f t="shared" si="3"/>
        <v>1225</v>
      </c>
      <c r="E7" s="2">
        <f t="shared" si="3"/>
        <v>4651</v>
      </c>
      <c r="F7" s="2">
        <f t="shared" si="3"/>
        <v>3291</v>
      </c>
      <c r="G7" s="2">
        <f t="shared" si="3"/>
        <v>915</v>
      </c>
      <c r="H7" s="2">
        <f t="shared" si="3"/>
        <v>445</v>
      </c>
      <c r="I7" s="2">
        <f t="shared" si="3"/>
        <v>109</v>
      </c>
    </row>
    <row r="8" spans="1:9" ht="18" customHeight="1">
      <c r="A8" s="9" t="s">
        <v>110</v>
      </c>
      <c r="B8" s="2">
        <f aca="true" t="shared" si="4" ref="B8:I8">SUM(B9:B12)</f>
        <v>3053</v>
      </c>
      <c r="C8" s="2">
        <f t="shared" si="4"/>
        <v>2443</v>
      </c>
      <c r="D8" s="2">
        <f t="shared" si="4"/>
        <v>112</v>
      </c>
      <c r="E8" s="2">
        <f t="shared" si="4"/>
        <v>458</v>
      </c>
      <c r="F8" s="2">
        <f t="shared" si="4"/>
        <v>289</v>
      </c>
      <c r="G8" s="2">
        <f t="shared" si="4"/>
        <v>81</v>
      </c>
      <c r="H8" s="2">
        <f t="shared" si="4"/>
        <v>88</v>
      </c>
      <c r="I8" s="2">
        <f t="shared" si="4"/>
        <v>40</v>
      </c>
    </row>
    <row r="9" spans="1:9" ht="18" customHeight="1">
      <c r="A9" s="9" t="s">
        <v>111</v>
      </c>
      <c r="B9" s="2">
        <f>SUM(C9:E9)+I9</f>
        <v>37</v>
      </c>
      <c r="C9" s="2">
        <v>37</v>
      </c>
      <c r="D9" s="2">
        <v>0</v>
      </c>
      <c r="E9" s="2">
        <f>SUM(F9:H9)</f>
        <v>0</v>
      </c>
      <c r="F9" s="2">
        <v>0</v>
      </c>
      <c r="G9" s="2">
        <v>0</v>
      </c>
      <c r="H9" s="2">
        <v>0</v>
      </c>
      <c r="I9" s="2">
        <v>0</v>
      </c>
    </row>
    <row r="10" spans="1:9" ht="18" customHeight="1">
      <c r="A10" s="9" t="s">
        <v>112</v>
      </c>
      <c r="B10" s="2">
        <f>SUM(C10:E10)+I10</f>
        <v>460</v>
      </c>
      <c r="C10" s="2">
        <v>438</v>
      </c>
      <c r="D10" s="2">
        <v>2</v>
      </c>
      <c r="E10" s="2">
        <f>SUM(F10:H10)</f>
        <v>16</v>
      </c>
      <c r="F10" s="2">
        <v>14</v>
      </c>
      <c r="G10" s="2">
        <v>2</v>
      </c>
      <c r="H10" s="2">
        <v>0</v>
      </c>
      <c r="I10" s="2">
        <v>4</v>
      </c>
    </row>
    <row r="11" spans="1:9" ht="18" customHeight="1">
      <c r="A11" s="9" t="s">
        <v>113</v>
      </c>
      <c r="B11" s="2">
        <f>SUM(C11:E11)+I11</f>
        <v>972</v>
      </c>
      <c r="C11" s="2">
        <v>711</v>
      </c>
      <c r="D11" s="2">
        <v>54</v>
      </c>
      <c r="E11" s="2">
        <f>SUM(F11:H11)</f>
        <v>198</v>
      </c>
      <c r="F11" s="2">
        <v>70</v>
      </c>
      <c r="G11" s="2">
        <v>40</v>
      </c>
      <c r="H11" s="2">
        <v>88</v>
      </c>
      <c r="I11" s="2">
        <v>9</v>
      </c>
    </row>
    <row r="12" spans="1:9" ht="18" customHeight="1">
      <c r="A12" s="9" t="s">
        <v>114</v>
      </c>
      <c r="B12" s="2">
        <f>SUM(C12:E12)+I12</f>
        <v>1584</v>
      </c>
      <c r="C12" s="2">
        <v>1257</v>
      </c>
      <c r="D12" s="2">
        <v>56</v>
      </c>
      <c r="E12" s="2">
        <f>SUM(F12:H12)</f>
        <v>244</v>
      </c>
      <c r="F12" s="2">
        <v>205</v>
      </c>
      <c r="G12" s="2">
        <v>39</v>
      </c>
      <c r="H12" s="2">
        <v>0</v>
      </c>
      <c r="I12" s="2">
        <v>27</v>
      </c>
    </row>
    <row r="13" spans="1:9" ht="18" customHeight="1">
      <c r="A13" s="9" t="s">
        <v>115</v>
      </c>
      <c r="B13" s="2">
        <f aca="true" t="shared" si="5" ref="B13:I13">SUM(B14:B15)</f>
        <v>14676</v>
      </c>
      <c r="C13" s="2">
        <f t="shared" si="5"/>
        <v>9301</v>
      </c>
      <c r="D13" s="2">
        <f t="shared" si="5"/>
        <v>1113</v>
      </c>
      <c r="E13" s="2">
        <f t="shared" si="5"/>
        <v>4193</v>
      </c>
      <c r="F13" s="2">
        <f t="shared" si="5"/>
        <v>3002</v>
      </c>
      <c r="G13" s="2">
        <f t="shared" si="5"/>
        <v>834</v>
      </c>
      <c r="H13" s="2">
        <f t="shared" si="5"/>
        <v>357</v>
      </c>
      <c r="I13" s="2">
        <f t="shared" si="5"/>
        <v>69</v>
      </c>
    </row>
    <row r="14" spans="1:9" ht="18" customHeight="1">
      <c r="A14" s="9" t="s">
        <v>116</v>
      </c>
      <c r="B14" s="2">
        <f>SUM(C14:E14)+I14</f>
        <v>7897</v>
      </c>
      <c r="C14" s="2">
        <v>4398</v>
      </c>
      <c r="D14" s="2">
        <v>657</v>
      </c>
      <c r="E14" s="2">
        <f>SUM(F14:H14)</f>
        <v>2812</v>
      </c>
      <c r="F14" s="2">
        <v>2024</v>
      </c>
      <c r="G14" s="2">
        <v>530</v>
      </c>
      <c r="H14" s="2">
        <v>258</v>
      </c>
      <c r="I14" s="2">
        <v>30</v>
      </c>
    </row>
    <row r="15" spans="1:9" ht="18" customHeight="1">
      <c r="A15" s="9" t="s">
        <v>117</v>
      </c>
      <c r="B15" s="2">
        <f>SUM(C15:E15)+I15</f>
        <v>6779</v>
      </c>
      <c r="C15" s="2">
        <v>4903</v>
      </c>
      <c r="D15" s="2">
        <v>456</v>
      </c>
      <c r="E15" s="2">
        <f>SUM(F15:H15)</f>
        <v>1381</v>
      </c>
      <c r="F15" s="2">
        <v>978</v>
      </c>
      <c r="G15" s="2">
        <v>304</v>
      </c>
      <c r="H15" s="2">
        <v>99</v>
      </c>
      <c r="I15" s="2">
        <v>39</v>
      </c>
    </row>
    <row r="16" spans="1:9" ht="18" customHeight="1">
      <c r="A16" s="9" t="s">
        <v>119</v>
      </c>
      <c r="B16" s="2">
        <f aca="true" t="shared" si="6" ref="B16:I16">B17+B20</f>
        <v>24707</v>
      </c>
      <c r="C16" s="2">
        <f t="shared" si="6"/>
        <v>17333</v>
      </c>
      <c r="D16" s="2">
        <f t="shared" si="6"/>
        <v>1509</v>
      </c>
      <c r="E16" s="2">
        <f t="shared" si="6"/>
        <v>5693</v>
      </c>
      <c r="F16" s="2">
        <f t="shared" si="6"/>
        <v>3010</v>
      </c>
      <c r="G16" s="2">
        <f t="shared" si="6"/>
        <v>2095</v>
      </c>
      <c r="H16" s="2">
        <f t="shared" si="6"/>
        <v>588</v>
      </c>
      <c r="I16" s="2">
        <f t="shared" si="6"/>
        <v>172</v>
      </c>
    </row>
    <row r="17" spans="1:9" ht="18" customHeight="1">
      <c r="A17" s="9" t="s">
        <v>120</v>
      </c>
      <c r="B17" s="2">
        <f aca="true" t="shared" si="7" ref="B17:I17">SUM(B18:B19)</f>
        <v>10587</v>
      </c>
      <c r="C17" s="2">
        <f t="shared" si="7"/>
        <v>7154</v>
      </c>
      <c r="D17" s="2">
        <f t="shared" si="7"/>
        <v>722</v>
      </c>
      <c r="E17" s="2">
        <f t="shared" si="7"/>
        <v>2593</v>
      </c>
      <c r="F17" s="2">
        <f t="shared" si="7"/>
        <v>1258</v>
      </c>
      <c r="G17" s="2">
        <f t="shared" si="7"/>
        <v>880</v>
      </c>
      <c r="H17" s="2">
        <f t="shared" si="7"/>
        <v>455</v>
      </c>
      <c r="I17" s="2">
        <f t="shared" si="7"/>
        <v>118</v>
      </c>
    </row>
    <row r="18" spans="1:9" ht="18" customHeight="1">
      <c r="A18" s="9" t="s">
        <v>121</v>
      </c>
      <c r="B18" s="2">
        <f>SUM(C18:E18)+I18</f>
        <v>5750</v>
      </c>
      <c r="C18" s="2">
        <v>3892</v>
      </c>
      <c r="D18" s="2">
        <v>401</v>
      </c>
      <c r="E18" s="2">
        <f>SUM(F18:H18)</f>
        <v>1364</v>
      </c>
      <c r="F18" s="2">
        <v>592</v>
      </c>
      <c r="G18" s="2">
        <v>546</v>
      </c>
      <c r="H18" s="2">
        <v>226</v>
      </c>
      <c r="I18" s="2">
        <v>93</v>
      </c>
    </row>
    <row r="19" spans="1:9" ht="18" customHeight="1">
      <c r="A19" s="9" t="s">
        <v>122</v>
      </c>
      <c r="B19" s="2">
        <f>SUM(C19:E19)+I19</f>
        <v>4837</v>
      </c>
      <c r="C19" s="2">
        <v>3262</v>
      </c>
      <c r="D19" s="2">
        <v>321</v>
      </c>
      <c r="E19" s="2">
        <f>SUM(F19:H19)</f>
        <v>1229</v>
      </c>
      <c r="F19" s="2">
        <v>666</v>
      </c>
      <c r="G19" s="2">
        <v>334</v>
      </c>
      <c r="H19" s="2">
        <v>229</v>
      </c>
      <c r="I19" s="2">
        <v>25</v>
      </c>
    </row>
    <row r="20" spans="1:9" ht="18" customHeight="1">
      <c r="A20" s="9" t="s">
        <v>123</v>
      </c>
      <c r="B20" s="2">
        <f aca="true" t="shared" si="8" ref="B20:I20">SUM(B21:B22)</f>
        <v>14120</v>
      </c>
      <c r="C20" s="2">
        <f t="shared" si="8"/>
        <v>10179</v>
      </c>
      <c r="D20" s="2">
        <f t="shared" si="8"/>
        <v>787</v>
      </c>
      <c r="E20" s="2">
        <f t="shared" si="8"/>
        <v>3100</v>
      </c>
      <c r="F20" s="2">
        <f t="shared" si="8"/>
        <v>1752</v>
      </c>
      <c r="G20" s="2">
        <f t="shared" si="8"/>
        <v>1215</v>
      </c>
      <c r="H20" s="2">
        <f t="shared" si="8"/>
        <v>133</v>
      </c>
      <c r="I20" s="2">
        <f t="shared" si="8"/>
        <v>54</v>
      </c>
    </row>
    <row r="21" spans="1:9" ht="18" customHeight="1">
      <c r="A21" s="9" t="s">
        <v>124</v>
      </c>
      <c r="B21" s="2">
        <f>SUM(C21:E21)+I21</f>
        <v>2234</v>
      </c>
      <c r="C21" s="2">
        <v>1554</v>
      </c>
      <c r="D21" s="2">
        <v>173</v>
      </c>
      <c r="E21" s="2">
        <f>SUM(F21:H21)</f>
        <v>496</v>
      </c>
      <c r="F21" s="2">
        <v>299</v>
      </c>
      <c r="G21" s="2">
        <v>178</v>
      </c>
      <c r="H21" s="2">
        <v>19</v>
      </c>
      <c r="I21" s="2">
        <v>11</v>
      </c>
    </row>
    <row r="22" spans="1:9" ht="18" customHeight="1">
      <c r="A22" s="9" t="s">
        <v>125</v>
      </c>
      <c r="B22" s="2">
        <f>SUM(C22:E22)+I22</f>
        <v>11886</v>
      </c>
      <c r="C22" s="2">
        <v>8625</v>
      </c>
      <c r="D22" s="2">
        <v>614</v>
      </c>
      <c r="E22" s="2">
        <f>SUM(F22:H22)</f>
        <v>2604</v>
      </c>
      <c r="F22" s="2">
        <v>1453</v>
      </c>
      <c r="G22" s="2">
        <v>1037</v>
      </c>
      <c r="H22" s="2">
        <v>114</v>
      </c>
      <c r="I22" s="2">
        <v>43</v>
      </c>
    </row>
    <row r="23" spans="1:9" ht="18" customHeight="1">
      <c r="A23" s="9" t="s">
        <v>126</v>
      </c>
      <c r="B23" s="2">
        <f aca="true" t="shared" si="9" ref="B23:I23">B24+B27</f>
        <v>70571</v>
      </c>
      <c r="C23" s="2">
        <f t="shared" si="9"/>
        <v>48043</v>
      </c>
      <c r="D23" s="2">
        <f t="shared" si="9"/>
        <v>3318</v>
      </c>
      <c r="E23" s="2">
        <f t="shared" si="9"/>
        <v>19057</v>
      </c>
      <c r="F23" s="2">
        <f t="shared" si="9"/>
        <v>9102</v>
      </c>
      <c r="G23" s="2">
        <f t="shared" si="9"/>
        <v>8189</v>
      </c>
      <c r="H23" s="2">
        <f t="shared" si="9"/>
        <v>1766</v>
      </c>
      <c r="I23" s="2">
        <f t="shared" si="9"/>
        <v>153</v>
      </c>
    </row>
    <row r="24" spans="1:9" ht="18" customHeight="1">
      <c r="A24" s="9" t="s">
        <v>127</v>
      </c>
      <c r="B24" s="2">
        <f aca="true" t="shared" si="10" ref="B24:I24">SUM(B25:B26)</f>
        <v>45854</v>
      </c>
      <c r="C24" s="2">
        <f t="shared" si="10"/>
        <v>32414</v>
      </c>
      <c r="D24" s="2">
        <f t="shared" si="10"/>
        <v>2021</v>
      </c>
      <c r="E24" s="2">
        <f t="shared" si="10"/>
        <v>11289</v>
      </c>
      <c r="F24" s="2">
        <f t="shared" si="10"/>
        <v>6645</v>
      </c>
      <c r="G24" s="2">
        <f t="shared" si="10"/>
        <v>3575</v>
      </c>
      <c r="H24" s="2">
        <f t="shared" si="10"/>
        <v>1069</v>
      </c>
      <c r="I24" s="2">
        <f t="shared" si="10"/>
        <v>130</v>
      </c>
    </row>
    <row r="25" spans="1:9" ht="18" customHeight="1">
      <c r="A25" s="9" t="s">
        <v>128</v>
      </c>
      <c r="B25" s="2">
        <f>SUM(C25:E25)+I25</f>
        <v>34936</v>
      </c>
      <c r="C25" s="2">
        <v>24891</v>
      </c>
      <c r="D25" s="2">
        <v>1624</v>
      </c>
      <c r="E25" s="2">
        <f>SUM(F25:H25)</f>
        <v>8309</v>
      </c>
      <c r="F25" s="2">
        <v>5187</v>
      </c>
      <c r="G25" s="2">
        <v>2514</v>
      </c>
      <c r="H25" s="2">
        <v>608</v>
      </c>
      <c r="I25" s="2">
        <v>112</v>
      </c>
    </row>
    <row r="26" spans="1:9" ht="18" customHeight="1">
      <c r="A26" s="9" t="s">
        <v>129</v>
      </c>
      <c r="B26" s="2">
        <f>SUM(C26:E26)+I26</f>
        <v>10918</v>
      </c>
      <c r="C26" s="2">
        <v>7523</v>
      </c>
      <c r="D26" s="2">
        <v>397</v>
      </c>
      <c r="E26" s="2">
        <f>SUM(F26:H26)</f>
        <v>2980</v>
      </c>
      <c r="F26" s="2">
        <v>1458</v>
      </c>
      <c r="G26" s="2">
        <v>1061</v>
      </c>
      <c r="H26" s="2">
        <v>461</v>
      </c>
      <c r="I26" s="2">
        <v>18</v>
      </c>
    </row>
    <row r="27" spans="1:9" ht="18" customHeight="1">
      <c r="A27" s="9" t="s">
        <v>130</v>
      </c>
      <c r="B27" s="2">
        <f aca="true" t="shared" si="11" ref="B27:I27">SUM(B28:B30)</f>
        <v>24717</v>
      </c>
      <c r="C27" s="2">
        <f t="shared" si="11"/>
        <v>15629</v>
      </c>
      <c r="D27" s="2">
        <f t="shared" si="11"/>
        <v>1297</v>
      </c>
      <c r="E27" s="2">
        <f t="shared" si="11"/>
        <v>7768</v>
      </c>
      <c r="F27" s="2">
        <f t="shared" si="11"/>
        <v>2457</v>
      </c>
      <c r="G27" s="2">
        <f t="shared" si="11"/>
        <v>4614</v>
      </c>
      <c r="H27" s="2">
        <f t="shared" si="11"/>
        <v>697</v>
      </c>
      <c r="I27" s="2">
        <f t="shared" si="11"/>
        <v>23</v>
      </c>
    </row>
    <row r="28" spans="1:9" ht="18" customHeight="1">
      <c r="A28" s="9" t="s">
        <v>131</v>
      </c>
      <c r="B28" s="2">
        <f>SUM(C28:E28)+I28</f>
        <v>14997</v>
      </c>
      <c r="C28" s="2">
        <v>7776</v>
      </c>
      <c r="D28" s="2">
        <v>1081</v>
      </c>
      <c r="E28" s="2">
        <f>SUM(F28:H28)</f>
        <v>6130</v>
      </c>
      <c r="F28" s="2">
        <v>1567</v>
      </c>
      <c r="G28" s="2">
        <v>3919</v>
      </c>
      <c r="H28" s="2">
        <v>644</v>
      </c>
      <c r="I28" s="2">
        <v>10</v>
      </c>
    </row>
    <row r="29" spans="1:9" ht="18" customHeight="1">
      <c r="A29" s="9" t="s">
        <v>132</v>
      </c>
      <c r="B29" s="2">
        <f>SUM(C29:E29)+I29</f>
        <v>1432</v>
      </c>
      <c r="C29" s="2">
        <v>1115</v>
      </c>
      <c r="D29" s="2">
        <v>75</v>
      </c>
      <c r="E29" s="2">
        <f>SUM(F29:H29)</f>
        <v>236</v>
      </c>
      <c r="F29" s="2">
        <v>148</v>
      </c>
      <c r="G29" s="2">
        <v>88</v>
      </c>
      <c r="H29" s="2">
        <v>0</v>
      </c>
      <c r="I29" s="2">
        <v>6</v>
      </c>
    </row>
    <row r="30" spans="1:9" ht="18" customHeight="1">
      <c r="A30" s="9" t="s">
        <v>133</v>
      </c>
      <c r="B30" s="2">
        <f>SUM(C30:E30)+I30</f>
        <v>8288</v>
      </c>
      <c r="C30" s="2">
        <v>6738</v>
      </c>
      <c r="D30" s="2">
        <v>141</v>
      </c>
      <c r="E30" s="2">
        <f>SUM(F30:H30)</f>
        <v>1402</v>
      </c>
      <c r="F30" s="2">
        <v>742</v>
      </c>
      <c r="G30" s="2">
        <v>607</v>
      </c>
      <c r="H30" s="2">
        <v>53</v>
      </c>
      <c r="I30" s="2">
        <v>7</v>
      </c>
    </row>
    <row r="31" spans="1:9" ht="18" customHeight="1">
      <c r="A31" s="9" t="s">
        <v>134</v>
      </c>
      <c r="B31" s="2">
        <f>SUM(C31:E31)+I31</f>
        <v>6845</v>
      </c>
      <c r="C31" s="2">
        <v>6340</v>
      </c>
      <c r="D31" s="2">
        <v>151</v>
      </c>
      <c r="E31" s="2">
        <f>SUM(F31:H31)</f>
        <v>315</v>
      </c>
      <c r="F31" s="2">
        <v>248</v>
      </c>
      <c r="G31" s="2">
        <v>67</v>
      </c>
      <c r="H31" s="2">
        <v>0</v>
      </c>
      <c r="I31" s="2">
        <v>39</v>
      </c>
    </row>
    <row r="32" spans="1:9" s="4" customFormat="1" ht="18" customHeight="1">
      <c r="A32" s="23" t="s">
        <v>135</v>
      </c>
      <c r="B32" s="24">
        <f>SUM(C32:E32)+I32</f>
        <v>2910</v>
      </c>
      <c r="C32" s="24">
        <v>2522</v>
      </c>
      <c r="D32" s="24">
        <v>23</v>
      </c>
      <c r="E32" s="24">
        <f>SUM(F32:H32)</f>
        <v>289</v>
      </c>
      <c r="F32" s="24">
        <v>220</v>
      </c>
      <c r="G32" s="24">
        <v>46</v>
      </c>
      <c r="H32" s="24">
        <v>23</v>
      </c>
      <c r="I32" s="24">
        <v>76</v>
      </c>
    </row>
  </sheetData>
  <mergeCells count="6">
    <mergeCell ref="I2:I3"/>
    <mergeCell ref="E2:H2"/>
    <mergeCell ref="A2:A3"/>
    <mergeCell ref="B2:B3"/>
    <mergeCell ref="C2:C3"/>
    <mergeCell ref="D2:D3"/>
  </mergeCells>
  <printOptions/>
  <pageMargins left="0.75" right="0.75" top="1" bottom="1" header="0.512" footer="0.512"/>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T48"/>
  <sheetViews>
    <sheetView workbookViewId="0" topLeftCell="A1">
      <selection activeCell="A1" sqref="A1"/>
    </sheetView>
  </sheetViews>
  <sheetFormatPr defaultColWidth="9.00390625" defaultRowHeight="18" customHeight="1"/>
  <cols>
    <col min="1" max="1" width="30.625" style="3" customWidth="1"/>
    <col min="2" max="20" width="11.125" style="5" customWidth="1"/>
    <col min="21" max="16384" width="9.00390625" style="5" customWidth="1"/>
  </cols>
  <sheetData>
    <row r="1" ht="18" customHeight="1">
      <c r="A1" s="4" t="s">
        <v>154</v>
      </c>
    </row>
    <row r="2" ht="18" customHeight="1">
      <c r="B2" s="5" t="s">
        <v>599</v>
      </c>
    </row>
    <row r="3" ht="18" customHeight="1">
      <c r="B3" s="5" t="s">
        <v>600</v>
      </c>
    </row>
    <row r="4" ht="18" customHeight="1">
      <c r="B4" s="5" t="s">
        <v>601</v>
      </c>
    </row>
    <row r="5" spans="1:20" s="35" customFormat="1" ht="18" customHeight="1">
      <c r="A5" s="38" t="s">
        <v>155</v>
      </c>
      <c r="B5" s="61" t="s">
        <v>176</v>
      </c>
      <c r="C5" s="62"/>
      <c r="D5" s="62"/>
      <c r="E5" s="62"/>
      <c r="F5" s="62"/>
      <c r="G5" s="62"/>
      <c r="H5" s="62"/>
      <c r="I5" s="62"/>
      <c r="J5" s="62"/>
      <c r="K5" s="62"/>
      <c r="L5" s="62"/>
      <c r="M5" s="63"/>
      <c r="N5" s="61" t="s">
        <v>177</v>
      </c>
      <c r="O5" s="62"/>
      <c r="P5" s="62"/>
      <c r="Q5" s="62"/>
      <c r="R5" s="63"/>
      <c r="S5" s="61" t="s">
        <v>181</v>
      </c>
      <c r="T5" s="62"/>
    </row>
    <row r="6" spans="1:20" s="35" customFormat="1" ht="34.5" customHeight="1">
      <c r="A6" s="45"/>
      <c r="B6" s="69" t="s">
        <v>31</v>
      </c>
      <c r="C6" s="54" t="s">
        <v>160</v>
      </c>
      <c r="D6" s="61" t="s">
        <v>165</v>
      </c>
      <c r="E6" s="62"/>
      <c r="F6" s="62"/>
      <c r="G6" s="62"/>
      <c r="H6" s="63"/>
      <c r="I6" s="61" t="s">
        <v>169</v>
      </c>
      <c r="J6" s="62"/>
      <c r="K6" s="62"/>
      <c r="L6" s="63"/>
      <c r="M6" s="54" t="s">
        <v>170</v>
      </c>
      <c r="N6" s="54" t="s">
        <v>171</v>
      </c>
      <c r="O6" s="61" t="s">
        <v>178</v>
      </c>
      <c r="P6" s="70"/>
      <c r="Q6" s="61" t="s">
        <v>179</v>
      </c>
      <c r="R6" s="70"/>
      <c r="S6" s="54" t="s">
        <v>180</v>
      </c>
      <c r="T6" s="54" t="s">
        <v>182</v>
      </c>
    </row>
    <row r="7" spans="1:20" s="35" customFormat="1" ht="36" customHeight="1">
      <c r="A7" s="41"/>
      <c r="B7" s="67"/>
      <c r="C7" s="67"/>
      <c r="D7" s="71" t="s">
        <v>3</v>
      </c>
      <c r="E7" s="71" t="s">
        <v>161</v>
      </c>
      <c r="F7" s="71" t="s">
        <v>162</v>
      </c>
      <c r="G7" s="71" t="s">
        <v>163</v>
      </c>
      <c r="H7" s="71" t="s">
        <v>164</v>
      </c>
      <c r="I7" s="42" t="s">
        <v>3</v>
      </c>
      <c r="J7" s="42" t="s">
        <v>166</v>
      </c>
      <c r="K7" s="42" t="s">
        <v>167</v>
      </c>
      <c r="L7" s="42" t="s">
        <v>168</v>
      </c>
      <c r="M7" s="67"/>
      <c r="N7" s="67"/>
      <c r="O7" s="42" t="s">
        <v>172</v>
      </c>
      <c r="P7" s="42" t="s">
        <v>173</v>
      </c>
      <c r="Q7" s="42" t="s">
        <v>174</v>
      </c>
      <c r="R7" s="42" t="s">
        <v>175</v>
      </c>
      <c r="S7" s="67"/>
      <c r="T7" s="58"/>
    </row>
    <row r="8" spans="1:20" s="4" customFormat="1" ht="18" customHeight="1">
      <c r="A8" s="8" t="s">
        <v>29</v>
      </c>
      <c r="B8" s="1">
        <f>SUM(B9:B19)</f>
        <v>417684</v>
      </c>
      <c r="C8" s="1">
        <f>SUM(C9:C19)</f>
        <v>129192</v>
      </c>
      <c r="D8" s="1">
        <f aca="true" t="shared" si="0" ref="D8:T8">SUM(D9:D19)</f>
        <v>200967</v>
      </c>
      <c r="E8" s="1">
        <f t="shared" si="0"/>
        <v>42469</v>
      </c>
      <c r="F8" s="1">
        <f t="shared" si="0"/>
        <v>145606</v>
      </c>
      <c r="G8" s="1">
        <f t="shared" si="0"/>
        <v>11808</v>
      </c>
      <c r="H8" s="1">
        <f t="shared" si="0"/>
        <v>1084</v>
      </c>
      <c r="I8" s="1">
        <f t="shared" si="0"/>
        <v>86531</v>
      </c>
      <c r="J8" s="1">
        <f t="shared" si="0"/>
        <v>83809</v>
      </c>
      <c r="K8" s="1">
        <f t="shared" si="0"/>
        <v>2535</v>
      </c>
      <c r="L8" s="1">
        <f t="shared" si="0"/>
        <v>187</v>
      </c>
      <c r="M8" s="1">
        <f t="shared" si="0"/>
        <v>994</v>
      </c>
      <c r="N8" s="1">
        <f t="shared" si="0"/>
        <v>450347</v>
      </c>
      <c r="O8" s="1">
        <f t="shared" si="0"/>
        <v>34972</v>
      </c>
      <c r="P8" s="1">
        <f t="shared" si="0"/>
        <v>4041</v>
      </c>
      <c r="Q8" s="1">
        <f t="shared" si="0"/>
        <v>8026</v>
      </c>
      <c r="R8" s="1">
        <f t="shared" si="0"/>
        <v>1238</v>
      </c>
      <c r="S8" s="1">
        <f t="shared" si="0"/>
        <v>15614</v>
      </c>
      <c r="T8" s="1">
        <f t="shared" si="0"/>
        <v>48277</v>
      </c>
    </row>
    <row r="9" spans="1:20" ht="18" customHeight="1">
      <c r="A9" s="15" t="s">
        <v>156</v>
      </c>
      <c r="B9" s="2">
        <f>C9+D9+I9+M9</f>
        <v>98111</v>
      </c>
      <c r="C9" s="2">
        <f>C22+C35</f>
        <v>43108</v>
      </c>
      <c r="D9" s="2">
        <f>SUM(E9:H9)</f>
        <v>0</v>
      </c>
      <c r="E9" s="2">
        <f aca="true" t="shared" si="1" ref="E9:H17">E22+E35</f>
        <v>0</v>
      </c>
      <c r="F9" s="2">
        <f t="shared" si="1"/>
        <v>0</v>
      </c>
      <c r="G9" s="2">
        <f t="shared" si="1"/>
        <v>0</v>
      </c>
      <c r="H9" s="2">
        <f t="shared" si="1"/>
        <v>0</v>
      </c>
      <c r="I9" s="2">
        <f>SUM(J9:L9)</f>
        <v>55003</v>
      </c>
      <c r="J9" s="2">
        <f aca="true" t="shared" si="2" ref="J9:M17">J22+J35</f>
        <v>54919</v>
      </c>
      <c r="K9" s="2">
        <f t="shared" si="2"/>
        <v>82</v>
      </c>
      <c r="L9" s="2">
        <f t="shared" si="2"/>
        <v>2</v>
      </c>
      <c r="M9" s="2">
        <f t="shared" si="2"/>
        <v>0</v>
      </c>
      <c r="N9" s="2">
        <f>B9-S9+T9</f>
        <v>98176</v>
      </c>
      <c r="O9" s="2">
        <f aca="true" t="shared" si="3" ref="O9:R17">O22+O35</f>
        <v>0</v>
      </c>
      <c r="P9" s="2">
        <f t="shared" si="3"/>
        <v>0</v>
      </c>
      <c r="Q9" s="2">
        <f t="shared" si="3"/>
        <v>145</v>
      </c>
      <c r="R9" s="2">
        <f t="shared" si="3"/>
        <v>4</v>
      </c>
      <c r="S9" s="2">
        <f>G9+H9+K9+L9</f>
        <v>84</v>
      </c>
      <c r="T9" s="2">
        <f>O9+P9+Q9+R9</f>
        <v>149</v>
      </c>
    </row>
    <row r="10" spans="1:20" ht="18" customHeight="1">
      <c r="A10" s="15" t="s">
        <v>63</v>
      </c>
      <c r="B10" s="2">
        <f aca="true" t="shared" si="4" ref="B10:B19">C10+D10+I10+M10</f>
        <v>29958</v>
      </c>
      <c r="C10" s="2">
        <f aca="true" t="shared" si="5" ref="C10:C19">C23+C36</f>
        <v>621</v>
      </c>
      <c r="D10" s="2">
        <f aca="true" t="shared" si="6" ref="D10:D19">SUM(E10:H10)</f>
        <v>5825</v>
      </c>
      <c r="E10" s="2">
        <f t="shared" si="1"/>
        <v>320</v>
      </c>
      <c r="F10" s="2">
        <f t="shared" si="1"/>
        <v>5215</v>
      </c>
      <c r="G10" s="2">
        <f t="shared" si="1"/>
        <v>268</v>
      </c>
      <c r="H10" s="2">
        <f t="shared" si="1"/>
        <v>22</v>
      </c>
      <c r="I10" s="2">
        <f aca="true" t="shared" si="7" ref="I10:I19">SUM(J10:L10)</f>
        <v>23454</v>
      </c>
      <c r="J10" s="2">
        <f t="shared" si="2"/>
        <v>21971</v>
      </c>
      <c r="K10" s="2">
        <f t="shared" si="2"/>
        <v>1416</v>
      </c>
      <c r="L10" s="2">
        <f t="shared" si="2"/>
        <v>67</v>
      </c>
      <c r="M10" s="2">
        <f t="shared" si="2"/>
        <v>58</v>
      </c>
      <c r="N10" s="2">
        <f aca="true" t="shared" si="8" ref="N10:N19">B10-S10+T10</f>
        <v>36695</v>
      </c>
      <c r="O10" s="2">
        <f t="shared" si="3"/>
        <v>1283</v>
      </c>
      <c r="P10" s="2">
        <f t="shared" si="3"/>
        <v>95</v>
      </c>
      <c r="Q10" s="2">
        <f t="shared" si="3"/>
        <v>6564</v>
      </c>
      <c r="R10" s="2">
        <f t="shared" si="3"/>
        <v>568</v>
      </c>
      <c r="S10" s="2">
        <f aca="true" t="shared" si="9" ref="S10:S19">G10+H10+K10+L10</f>
        <v>1773</v>
      </c>
      <c r="T10" s="2">
        <f aca="true" t="shared" si="10" ref="T10:T19">O10+P10+Q10+R10</f>
        <v>8510</v>
      </c>
    </row>
    <row r="11" spans="1:20" ht="18" customHeight="1">
      <c r="A11" s="15" t="s">
        <v>602</v>
      </c>
      <c r="B11" s="2">
        <f t="shared" si="4"/>
        <v>32808</v>
      </c>
      <c r="C11" s="2">
        <f t="shared" si="5"/>
        <v>3280</v>
      </c>
      <c r="D11" s="2">
        <f t="shared" si="6"/>
        <v>21926</v>
      </c>
      <c r="E11" s="2">
        <f t="shared" si="1"/>
        <v>1237</v>
      </c>
      <c r="F11" s="2">
        <f t="shared" si="1"/>
        <v>19283</v>
      </c>
      <c r="G11" s="2">
        <f t="shared" si="1"/>
        <v>1307</v>
      </c>
      <c r="H11" s="2">
        <f t="shared" si="1"/>
        <v>99</v>
      </c>
      <c r="I11" s="2">
        <f t="shared" si="7"/>
        <v>7559</v>
      </c>
      <c r="J11" s="2">
        <f t="shared" si="2"/>
        <v>6498</v>
      </c>
      <c r="K11" s="2">
        <f t="shared" si="2"/>
        <v>955</v>
      </c>
      <c r="L11" s="2">
        <f t="shared" si="2"/>
        <v>106</v>
      </c>
      <c r="M11" s="2">
        <f t="shared" si="2"/>
        <v>43</v>
      </c>
      <c r="N11" s="2">
        <f t="shared" si="8"/>
        <v>37957</v>
      </c>
      <c r="O11" s="2">
        <f t="shared" si="3"/>
        <v>5181</v>
      </c>
      <c r="P11" s="2">
        <f t="shared" si="3"/>
        <v>543</v>
      </c>
      <c r="Q11" s="2">
        <f t="shared" si="3"/>
        <v>1247</v>
      </c>
      <c r="R11" s="2">
        <f t="shared" si="3"/>
        <v>645</v>
      </c>
      <c r="S11" s="2">
        <f t="shared" si="9"/>
        <v>2467</v>
      </c>
      <c r="T11" s="2">
        <f t="shared" si="10"/>
        <v>7616</v>
      </c>
    </row>
    <row r="12" spans="1:20" ht="18" customHeight="1">
      <c r="A12" s="15" t="s">
        <v>603</v>
      </c>
      <c r="B12" s="2">
        <f t="shared" si="4"/>
        <v>32569</v>
      </c>
      <c r="C12" s="2">
        <f t="shared" si="5"/>
        <v>8403</v>
      </c>
      <c r="D12" s="2">
        <f t="shared" si="6"/>
        <v>23709</v>
      </c>
      <c r="E12" s="2">
        <f t="shared" si="1"/>
        <v>2502</v>
      </c>
      <c r="F12" s="2">
        <f t="shared" si="1"/>
        <v>19372</v>
      </c>
      <c r="G12" s="2">
        <f t="shared" si="1"/>
        <v>1705</v>
      </c>
      <c r="H12" s="2">
        <f t="shared" si="1"/>
        <v>130</v>
      </c>
      <c r="I12" s="2">
        <f t="shared" si="7"/>
        <v>405</v>
      </c>
      <c r="J12" s="2">
        <f t="shared" si="2"/>
        <v>326</v>
      </c>
      <c r="K12" s="2">
        <f t="shared" si="2"/>
        <v>68</v>
      </c>
      <c r="L12" s="2">
        <f t="shared" si="2"/>
        <v>11</v>
      </c>
      <c r="M12" s="2">
        <f t="shared" si="2"/>
        <v>52</v>
      </c>
      <c r="N12" s="2">
        <f t="shared" si="8"/>
        <v>36705</v>
      </c>
      <c r="O12" s="2">
        <f t="shared" si="3"/>
        <v>5377</v>
      </c>
      <c r="P12" s="2">
        <f t="shared" si="3"/>
        <v>618</v>
      </c>
      <c r="Q12" s="2">
        <f t="shared" si="3"/>
        <v>43</v>
      </c>
      <c r="R12" s="2">
        <f t="shared" si="3"/>
        <v>12</v>
      </c>
      <c r="S12" s="2">
        <f t="shared" si="9"/>
        <v>1914</v>
      </c>
      <c r="T12" s="2">
        <f t="shared" si="10"/>
        <v>6050</v>
      </c>
    </row>
    <row r="13" spans="1:20" ht="18" customHeight="1">
      <c r="A13" s="15" t="s">
        <v>604</v>
      </c>
      <c r="B13" s="2">
        <f t="shared" si="4"/>
        <v>42292</v>
      </c>
      <c r="C13" s="2">
        <f t="shared" si="5"/>
        <v>10275</v>
      </c>
      <c r="D13" s="2">
        <f t="shared" si="6"/>
        <v>31915</v>
      </c>
      <c r="E13" s="2">
        <f t="shared" si="1"/>
        <v>5404</v>
      </c>
      <c r="F13" s="2">
        <f t="shared" si="1"/>
        <v>24303</v>
      </c>
      <c r="G13" s="2">
        <f t="shared" si="1"/>
        <v>2078</v>
      </c>
      <c r="H13" s="2">
        <f t="shared" si="1"/>
        <v>130</v>
      </c>
      <c r="I13" s="2">
        <f t="shared" si="7"/>
        <v>60</v>
      </c>
      <c r="J13" s="2">
        <f t="shared" si="2"/>
        <v>48</v>
      </c>
      <c r="K13" s="2">
        <f t="shared" si="2"/>
        <v>12</v>
      </c>
      <c r="L13" s="2">
        <f t="shared" si="2"/>
        <v>0</v>
      </c>
      <c r="M13" s="2">
        <f t="shared" si="2"/>
        <v>42</v>
      </c>
      <c r="N13" s="2">
        <f t="shared" si="8"/>
        <v>47515</v>
      </c>
      <c r="O13" s="2">
        <f t="shared" si="3"/>
        <v>6669</v>
      </c>
      <c r="P13" s="2">
        <f t="shared" si="3"/>
        <v>754</v>
      </c>
      <c r="Q13" s="2">
        <f t="shared" si="3"/>
        <v>12</v>
      </c>
      <c r="R13" s="2">
        <f t="shared" si="3"/>
        <v>8</v>
      </c>
      <c r="S13" s="2">
        <f t="shared" si="9"/>
        <v>2220</v>
      </c>
      <c r="T13" s="2">
        <f t="shared" si="10"/>
        <v>7443</v>
      </c>
    </row>
    <row r="14" spans="1:20" ht="18" customHeight="1">
      <c r="A14" s="15" t="s">
        <v>605</v>
      </c>
      <c r="B14" s="2">
        <f t="shared" si="4"/>
        <v>59099</v>
      </c>
      <c r="C14" s="2">
        <f t="shared" si="5"/>
        <v>11220</v>
      </c>
      <c r="D14" s="2">
        <f t="shared" si="6"/>
        <v>47817</v>
      </c>
      <c r="E14" s="2">
        <f t="shared" si="1"/>
        <v>9874</v>
      </c>
      <c r="F14" s="2">
        <f t="shared" si="1"/>
        <v>34724</v>
      </c>
      <c r="G14" s="2">
        <f t="shared" si="1"/>
        <v>2899</v>
      </c>
      <c r="H14" s="2">
        <f t="shared" si="1"/>
        <v>320</v>
      </c>
      <c r="I14" s="2">
        <f t="shared" si="7"/>
        <v>22</v>
      </c>
      <c r="J14" s="2">
        <f t="shared" si="2"/>
        <v>20</v>
      </c>
      <c r="K14" s="2">
        <f t="shared" si="2"/>
        <v>1</v>
      </c>
      <c r="L14" s="2">
        <f t="shared" si="2"/>
        <v>1</v>
      </c>
      <c r="M14" s="2">
        <f t="shared" si="2"/>
        <v>40</v>
      </c>
      <c r="N14" s="2">
        <f t="shared" si="8"/>
        <v>65117</v>
      </c>
      <c r="O14" s="2">
        <f t="shared" si="3"/>
        <v>8269</v>
      </c>
      <c r="P14" s="2">
        <f t="shared" si="3"/>
        <v>963</v>
      </c>
      <c r="Q14" s="2">
        <f t="shared" si="3"/>
        <v>6</v>
      </c>
      <c r="R14" s="2">
        <f t="shared" si="3"/>
        <v>1</v>
      </c>
      <c r="S14" s="2">
        <f t="shared" si="9"/>
        <v>3221</v>
      </c>
      <c r="T14" s="2">
        <f t="shared" si="10"/>
        <v>9239</v>
      </c>
    </row>
    <row r="15" spans="1:20" ht="18" customHeight="1">
      <c r="A15" s="15" t="s">
        <v>606</v>
      </c>
      <c r="B15" s="2">
        <f t="shared" si="4"/>
        <v>49763</v>
      </c>
      <c r="C15" s="2">
        <f t="shared" si="5"/>
        <v>10857</v>
      </c>
      <c r="D15" s="2">
        <f t="shared" si="6"/>
        <v>38857</v>
      </c>
      <c r="E15" s="2">
        <f t="shared" si="1"/>
        <v>9826</v>
      </c>
      <c r="F15" s="2">
        <f t="shared" si="1"/>
        <v>26444</v>
      </c>
      <c r="G15" s="2">
        <f t="shared" si="1"/>
        <v>2310</v>
      </c>
      <c r="H15" s="2">
        <f t="shared" si="1"/>
        <v>277</v>
      </c>
      <c r="I15" s="2">
        <f t="shared" si="7"/>
        <v>9</v>
      </c>
      <c r="J15" s="2">
        <f t="shared" si="2"/>
        <v>9</v>
      </c>
      <c r="K15" s="2">
        <f t="shared" si="2"/>
        <v>0</v>
      </c>
      <c r="L15" s="2">
        <f t="shared" si="2"/>
        <v>0</v>
      </c>
      <c r="M15" s="2">
        <f t="shared" si="2"/>
        <v>40</v>
      </c>
      <c r="N15" s="2">
        <f t="shared" si="8"/>
        <v>53316</v>
      </c>
      <c r="O15" s="2">
        <f t="shared" si="3"/>
        <v>5413</v>
      </c>
      <c r="P15" s="2">
        <f t="shared" si="3"/>
        <v>724</v>
      </c>
      <c r="Q15" s="2">
        <f t="shared" si="3"/>
        <v>3</v>
      </c>
      <c r="R15" s="2">
        <f t="shared" si="3"/>
        <v>0</v>
      </c>
      <c r="S15" s="2">
        <f t="shared" si="9"/>
        <v>2587</v>
      </c>
      <c r="T15" s="2">
        <f t="shared" si="10"/>
        <v>6140</v>
      </c>
    </row>
    <row r="16" spans="1:20" ht="18" customHeight="1">
      <c r="A16" s="15" t="s">
        <v>607</v>
      </c>
      <c r="B16" s="2">
        <f t="shared" si="4"/>
        <v>34734</v>
      </c>
      <c r="C16" s="2">
        <f t="shared" si="5"/>
        <v>13786</v>
      </c>
      <c r="D16" s="2">
        <f t="shared" si="6"/>
        <v>20893</v>
      </c>
      <c r="E16" s="2">
        <f t="shared" si="1"/>
        <v>7648</v>
      </c>
      <c r="F16" s="2">
        <f t="shared" si="1"/>
        <v>12212</v>
      </c>
      <c r="G16" s="2">
        <f t="shared" si="1"/>
        <v>959</v>
      </c>
      <c r="H16" s="2">
        <f t="shared" si="1"/>
        <v>74</v>
      </c>
      <c r="I16" s="2">
        <f t="shared" si="7"/>
        <v>9</v>
      </c>
      <c r="J16" s="2">
        <f t="shared" si="2"/>
        <v>9</v>
      </c>
      <c r="K16" s="2">
        <f t="shared" si="2"/>
        <v>0</v>
      </c>
      <c r="L16" s="2">
        <f t="shared" si="2"/>
        <v>0</v>
      </c>
      <c r="M16" s="2">
        <f t="shared" si="2"/>
        <v>46</v>
      </c>
      <c r="N16" s="2">
        <f t="shared" si="8"/>
        <v>36374</v>
      </c>
      <c r="O16" s="2">
        <f t="shared" si="3"/>
        <v>2376</v>
      </c>
      <c r="P16" s="2">
        <f t="shared" si="3"/>
        <v>291</v>
      </c>
      <c r="Q16" s="2">
        <f t="shared" si="3"/>
        <v>6</v>
      </c>
      <c r="R16" s="2">
        <f t="shared" si="3"/>
        <v>0</v>
      </c>
      <c r="S16" s="2">
        <f t="shared" si="9"/>
        <v>1033</v>
      </c>
      <c r="T16" s="2">
        <f t="shared" si="10"/>
        <v>2673</v>
      </c>
    </row>
    <row r="17" spans="1:20" ht="18" customHeight="1">
      <c r="A17" s="15" t="s">
        <v>608</v>
      </c>
      <c r="B17" s="2">
        <f t="shared" si="4"/>
        <v>25715</v>
      </c>
      <c r="C17" s="2">
        <f t="shared" si="5"/>
        <v>17091</v>
      </c>
      <c r="D17" s="2">
        <f t="shared" si="6"/>
        <v>8574</v>
      </c>
      <c r="E17" s="2">
        <f t="shared" si="1"/>
        <v>4648</v>
      </c>
      <c r="F17" s="2">
        <f t="shared" si="1"/>
        <v>3641</v>
      </c>
      <c r="G17" s="2">
        <f t="shared" si="1"/>
        <v>256</v>
      </c>
      <c r="H17" s="2">
        <f t="shared" si="1"/>
        <v>29</v>
      </c>
      <c r="I17" s="2">
        <f t="shared" si="7"/>
        <v>6</v>
      </c>
      <c r="J17" s="2">
        <f t="shared" si="2"/>
        <v>6</v>
      </c>
      <c r="K17" s="2">
        <f t="shared" si="2"/>
        <v>0</v>
      </c>
      <c r="L17" s="2">
        <f t="shared" si="2"/>
        <v>0</v>
      </c>
      <c r="M17" s="2">
        <f t="shared" si="2"/>
        <v>44</v>
      </c>
      <c r="N17" s="2">
        <f t="shared" si="8"/>
        <v>25858</v>
      </c>
      <c r="O17" s="2">
        <f t="shared" si="3"/>
        <v>382</v>
      </c>
      <c r="P17" s="2">
        <f t="shared" si="3"/>
        <v>46</v>
      </c>
      <c r="Q17" s="2">
        <f t="shared" si="3"/>
        <v>0</v>
      </c>
      <c r="R17" s="2">
        <f t="shared" si="3"/>
        <v>0</v>
      </c>
      <c r="S17" s="2">
        <f t="shared" si="9"/>
        <v>285</v>
      </c>
      <c r="T17" s="2">
        <f t="shared" si="10"/>
        <v>428</v>
      </c>
    </row>
    <row r="18" spans="1:20" ht="18" customHeight="1">
      <c r="A18" s="15" t="s">
        <v>157</v>
      </c>
      <c r="B18" s="2">
        <f t="shared" si="4"/>
        <v>12066</v>
      </c>
      <c r="C18" s="2">
        <f t="shared" si="5"/>
        <v>10551</v>
      </c>
      <c r="D18" s="2">
        <f t="shared" si="6"/>
        <v>1451</v>
      </c>
      <c r="E18" s="2">
        <f aca="true" t="shared" si="11" ref="E18:H19">E31+E44</f>
        <v>1010</v>
      </c>
      <c r="F18" s="2">
        <f t="shared" si="11"/>
        <v>412</v>
      </c>
      <c r="G18" s="2">
        <f t="shared" si="11"/>
        <v>26</v>
      </c>
      <c r="H18" s="2">
        <f t="shared" si="11"/>
        <v>3</v>
      </c>
      <c r="I18" s="2">
        <f t="shared" si="7"/>
        <v>4</v>
      </c>
      <c r="J18" s="2">
        <f aca="true" t="shared" si="12" ref="J18:M19">J31+J44</f>
        <v>3</v>
      </c>
      <c r="K18" s="2">
        <f t="shared" si="12"/>
        <v>1</v>
      </c>
      <c r="L18" s="2">
        <f t="shared" si="12"/>
        <v>0</v>
      </c>
      <c r="M18" s="2">
        <f t="shared" si="12"/>
        <v>60</v>
      </c>
      <c r="N18" s="2">
        <f t="shared" si="8"/>
        <v>12065</v>
      </c>
      <c r="O18" s="2">
        <f aca="true" t="shared" si="13" ref="O18:R19">O31+O44</f>
        <v>22</v>
      </c>
      <c r="P18" s="2">
        <f t="shared" si="13"/>
        <v>7</v>
      </c>
      <c r="Q18" s="2">
        <f t="shared" si="13"/>
        <v>0</v>
      </c>
      <c r="R18" s="2">
        <f t="shared" si="13"/>
        <v>0</v>
      </c>
      <c r="S18" s="2">
        <f t="shared" si="9"/>
        <v>30</v>
      </c>
      <c r="T18" s="2">
        <f t="shared" si="10"/>
        <v>29</v>
      </c>
    </row>
    <row r="19" spans="1:20" ht="18" customHeight="1">
      <c r="A19" s="15" t="s">
        <v>158</v>
      </c>
      <c r="B19" s="2">
        <f t="shared" si="4"/>
        <v>569</v>
      </c>
      <c r="C19" s="2">
        <f t="shared" si="5"/>
        <v>0</v>
      </c>
      <c r="D19" s="2">
        <f t="shared" si="6"/>
        <v>0</v>
      </c>
      <c r="E19" s="2">
        <f t="shared" si="11"/>
        <v>0</v>
      </c>
      <c r="F19" s="2">
        <f t="shared" si="11"/>
        <v>0</v>
      </c>
      <c r="G19" s="2">
        <f t="shared" si="11"/>
        <v>0</v>
      </c>
      <c r="H19" s="2">
        <f t="shared" si="11"/>
        <v>0</v>
      </c>
      <c r="I19" s="2">
        <f t="shared" si="7"/>
        <v>0</v>
      </c>
      <c r="J19" s="2">
        <f t="shared" si="12"/>
        <v>0</v>
      </c>
      <c r="K19" s="2">
        <f t="shared" si="12"/>
        <v>0</v>
      </c>
      <c r="L19" s="2">
        <f t="shared" si="12"/>
        <v>0</v>
      </c>
      <c r="M19" s="2">
        <f t="shared" si="12"/>
        <v>569</v>
      </c>
      <c r="N19" s="2">
        <f t="shared" si="8"/>
        <v>569</v>
      </c>
      <c r="O19" s="2">
        <f t="shared" si="13"/>
        <v>0</v>
      </c>
      <c r="P19" s="2">
        <f t="shared" si="13"/>
        <v>0</v>
      </c>
      <c r="Q19" s="2">
        <f t="shared" si="13"/>
        <v>0</v>
      </c>
      <c r="R19" s="2">
        <f t="shared" si="13"/>
        <v>0</v>
      </c>
      <c r="S19" s="2">
        <f t="shared" si="9"/>
        <v>0</v>
      </c>
      <c r="T19" s="2">
        <f t="shared" si="10"/>
        <v>0</v>
      </c>
    </row>
    <row r="20" spans="1:20" ht="18" customHeight="1">
      <c r="A20" s="15" t="s">
        <v>159</v>
      </c>
      <c r="B20" s="2">
        <f>SUM(B10:B18)</f>
        <v>319004</v>
      </c>
      <c r="C20" s="2">
        <f>SUM(C10:C18)</f>
        <v>86084</v>
      </c>
      <c r="D20" s="2">
        <f aca="true" t="shared" si="14" ref="D20:T20">SUM(D10:D18)</f>
        <v>200967</v>
      </c>
      <c r="E20" s="2">
        <f t="shared" si="14"/>
        <v>42469</v>
      </c>
      <c r="F20" s="2">
        <f t="shared" si="14"/>
        <v>145606</v>
      </c>
      <c r="G20" s="2">
        <f t="shared" si="14"/>
        <v>11808</v>
      </c>
      <c r="H20" s="2">
        <f t="shared" si="14"/>
        <v>1084</v>
      </c>
      <c r="I20" s="2">
        <f t="shared" si="14"/>
        <v>31528</v>
      </c>
      <c r="J20" s="2">
        <f t="shared" si="14"/>
        <v>28890</v>
      </c>
      <c r="K20" s="2">
        <f t="shared" si="14"/>
        <v>2453</v>
      </c>
      <c r="L20" s="2">
        <f t="shared" si="14"/>
        <v>185</v>
      </c>
      <c r="M20" s="2">
        <f t="shared" si="14"/>
        <v>425</v>
      </c>
      <c r="N20" s="2">
        <f t="shared" si="14"/>
        <v>351602</v>
      </c>
      <c r="O20" s="2">
        <f t="shared" si="14"/>
        <v>34972</v>
      </c>
      <c r="P20" s="2">
        <f t="shared" si="14"/>
        <v>4041</v>
      </c>
      <c r="Q20" s="2">
        <f t="shared" si="14"/>
        <v>7881</v>
      </c>
      <c r="R20" s="2">
        <f t="shared" si="14"/>
        <v>1234</v>
      </c>
      <c r="S20" s="2">
        <f t="shared" si="14"/>
        <v>15530</v>
      </c>
      <c r="T20" s="2">
        <f t="shared" si="14"/>
        <v>48128</v>
      </c>
    </row>
    <row r="21" spans="1:20" s="4" customFormat="1" ht="18" customHeight="1">
      <c r="A21" s="8" t="s">
        <v>33</v>
      </c>
      <c r="B21" s="1">
        <f aca="true" t="shared" si="15" ref="B21:T21">SUM(B22:B32)</f>
        <v>204257</v>
      </c>
      <c r="C21" s="1">
        <f t="shared" si="15"/>
        <v>37032</v>
      </c>
      <c r="D21" s="1">
        <f t="shared" si="15"/>
        <v>120205</v>
      </c>
      <c r="E21" s="1">
        <f t="shared" si="15"/>
        <v>21283</v>
      </c>
      <c r="F21" s="1">
        <f t="shared" si="15"/>
        <v>88516</v>
      </c>
      <c r="G21" s="1">
        <f t="shared" si="15"/>
        <v>9397</v>
      </c>
      <c r="H21" s="1">
        <f t="shared" si="15"/>
        <v>1009</v>
      </c>
      <c r="I21" s="1">
        <f t="shared" si="15"/>
        <v>46453</v>
      </c>
      <c r="J21" s="1">
        <f t="shared" si="15"/>
        <v>44293</v>
      </c>
      <c r="K21" s="1">
        <f t="shared" si="15"/>
        <v>2007</v>
      </c>
      <c r="L21" s="1">
        <f t="shared" si="15"/>
        <v>153</v>
      </c>
      <c r="M21" s="1">
        <f t="shared" si="15"/>
        <v>567</v>
      </c>
      <c r="N21" s="1">
        <f t="shared" si="15"/>
        <v>225847</v>
      </c>
      <c r="O21" s="1">
        <f t="shared" si="15"/>
        <v>25923</v>
      </c>
      <c r="P21" s="1">
        <f t="shared" si="15"/>
        <v>3415</v>
      </c>
      <c r="Q21" s="1">
        <f t="shared" si="15"/>
        <v>4076</v>
      </c>
      <c r="R21" s="1">
        <f t="shared" si="15"/>
        <v>742</v>
      </c>
      <c r="S21" s="1">
        <f t="shared" si="15"/>
        <v>12566</v>
      </c>
      <c r="T21" s="1">
        <f t="shared" si="15"/>
        <v>34156</v>
      </c>
    </row>
    <row r="22" spans="1:20" ht="18" customHeight="1">
      <c r="A22" s="15" t="s">
        <v>156</v>
      </c>
      <c r="B22" s="2">
        <f>C22+D22+I22+M22</f>
        <v>50503</v>
      </c>
      <c r="C22" s="2">
        <v>22011</v>
      </c>
      <c r="D22" s="2">
        <f>SUM(E22:H22)</f>
        <v>0</v>
      </c>
      <c r="E22" s="2">
        <v>0</v>
      </c>
      <c r="F22" s="2">
        <v>0</v>
      </c>
      <c r="G22" s="2">
        <v>0</v>
      </c>
      <c r="H22" s="2">
        <v>0</v>
      </c>
      <c r="I22" s="2">
        <f>SUM(J22:L22)</f>
        <v>28492</v>
      </c>
      <c r="J22" s="2">
        <v>28433</v>
      </c>
      <c r="K22" s="2">
        <v>57</v>
      </c>
      <c r="L22" s="2">
        <v>2</v>
      </c>
      <c r="M22" s="2">
        <v>0</v>
      </c>
      <c r="N22" s="2">
        <f>B22-S22+T22</f>
        <v>50516</v>
      </c>
      <c r="O22" s="2">
        <v>0</v>
      </c>
      <c r="P22" s="2">
        <v>0</v>
      </c>
      <c r="Q22" s="2">
        <v>72</v>
      </c>
      <c r="R22" s="2">
        <v>0</v>
      </c>
      <c r="S22" s="2">
        <f>G22+H22+K22+L22</f>
        <v>59</v>
      </c>
      <c r="T22" s="2">
        <f>O22+P22+Q22+R22</f>
        <v>72</v>
      </c>
    </row>
    <row r="23" spans="1:20" ht="18" customHeight="1">
      <c r="A23" s="15" t="s">
        <v>63</v>
      </c>
      <c r="B23" s="2">
        <f aca="true" t="shared" si="16" ref="B23:B32">C23+D23+I23+M23</f>
        <v>15089</v>
      </c>
      <c r="C23" s="2">
        <v>293</v>
      </c>
      <c r="D23" s="2">
        <f aca="true" t="shared" si="17" ref="D23:D32">SUM(E23:H23)</f>
        <v>2652</v>
      </c>
      <c r="E23" s="2">
        <v>214</v>
      </c>
      <c r="F23" s="2">
        <v>2245</v>
      </c>
      <c r="G23" s="2">
        <v>175</v>
      </c>
      <c r="H23" s="2">
        <v>18</v>
      </c>
      <c r="I23" s="2">
        <f aca="true" t="shared" si="18" ref="I23:I32">SUM(J23:L23)</f>
        <v>12116</v>
      </c>
      <c r="J23" s="2">
        <v>11074</v>
      </c>
      <c r="K23" s="2">
        <v>990</v>
      </c>
      <c r="L23" s="2">
        <v>52</v>
      </c>
      <c r="M23" s="2">
        <v>28</v>
      </c>
      <c r="N23" s="2">
        <f aca="true" t="shared" si="19" ref="N23:N32">B23-S23+T23</f>
        <v>17940</v>
      </c>
      <c r="O23" s="2">
        <v>570</v>
      </c>
      <c r="P23" s="2">
        <v>47</v>
      </c>
      <c r="Q23" s="2">
        <v>3188</v>
      </c>
      <c r="R23" s="2">
        <v>281</v>
      </c>
      <c r="S23" s="2">
        <f aca="true" t="shared" si="20" ref="S23:S32">G23+H23+K23+L23</f>
        <v>1235</v>
      </c>
      <c r="T23" s="2">
        <f aca="true" t="shared" si="21" ref="T23:T32">O23+P23+Q23+R23</f>
        <v>4086</v>
      </c>
    </row>
    <row r="24" spans="1:20" ht="18" customHeight="1">
      <c r="A24" s="15" t="s">
        <v>602</v>
      </c>
      <c r="B24" s="2">
        <f t="shared" si="16"/>
        <v>16516</v>
      </c>
      <c r="C24" s="2">
        <v>467</v>
      </c>
      <c r="D24" s="2">
        <f t="shared" si="17"/>
        <v>10612</v>
      </c>
      <c r="E24" s="2">
        <v>709</v>
      </c>
      <c r="F24" s="2">
        <v>8944</v>
      </c>
      <c r="G24" s="2">
        <v>878</v>
      </c>
      <c r="H24" s="2">
        <v>81</v>
      </c>
      <c r="I24" s="2">
        <f t="shared" si="18"/>
        <v>5409</v>
      </c>
      <c r="J24" s="2">
        <v>4437</v>
      </c>
      <c r="K24" s="2">
        <v>883</v>
      </c>
      <c r="L24" s="2">
        <v>89</v>
      </c>
      <c r="M24" s="2">
        <v>28</v>
      </c>
      <c r="N24" s="2">
        <f t="shared" si="19"/>
        <v>18486</v>
      </c>
      <c r="O24" s="2">
        <v>2398</v>
      </c>
      <c r="P24" s="2">
        <v>290</v>
      </c>
      <c r="Q24" s="2">
        <v>768</v>
      </c>
      <c r="R24" s="2">
        <v>445</v>
      </c>
      <c r="S24" s="2">
        <f t="shared" si="20"/>
        <v>1931</v>
      </c>
      <c r="T24" s="2">
        <f t="shared" si="21"/>
        <v>3901</v>
      </c>
    </row>
    <row r="25" spans="1:20" ht="18" customHeight="1">
      <c r="A25" s="15" t="s">
        <v>603</v>
      </c>
      <c r="B25" s="2">
        <f t="shared" si="16"/>
        <v>16245</v>
      </c>
      <c r="C25" s="2">
        <v>666</v>
      </c>
      <c r="D25" s="2">
        <f t="shared" si="17"/>
        <v>15192</v>
      </c>
      <c r="E25" s="2">
        <v>1222</v>
      </c>
      <c r="F25" s="2">
        <v>12506</v>
      </c>
      <c r="G25" s="2">
        <v>1345</v>
      </c>
      <c r="H25" s="2">
        <v>119</v>
      </c>
      <c r="I25" s="2">
        <f t="shared" si="18"/>
        <v>362</v>
      </c>
      <c r="J25" s="2">
        <v>288</v>
      </c>
      <c r="K25" s="2">
        <v>65</v>
      </c>
      <c r="L25" s="2">
        <v>9</v>
      </c>
      <c r="M25" s="2">
        <v>25</v>
      </c>
      <c r="N25" s="2">
        <f t="shared" si="19"/>
        <v>19156</v>
      </c>
      <c r="O25" s="2">
        <v>3899</v>
      </c>
      <c r="P25" s="2">
        <v>514</v>
      </c>
      <c r="Q25" s="2">
        <v>27</v>
      </c>
      <c r="R25" s="2">
        <v>9</v>
      </c>
      <c r="S25" s="2">
        <f t="shared" si="20"/>
        <v>1538</v>
      </c>
      <c r="T25" s="2">
        <f t="shared" si="21"/>
        <v>4449</v>
      </c>
    </row>
    <row r="26" spans="1:20" ht="18" customHeight="1">
      <c r="A26" s="15" t="s">
        <v>604</v>
      </c>
      <c r="B26" s="2">
        <f t="shared" si="16"/>
        <v>21135</v>
      </c>
      <c r="C26" s="2">
        <v>846</v>
      </c>
      <c r="D26" s="2">
        <f t="shared" si="17"/>
        <v>20223</v>
      </c>
      <c r="E26" s="2">
        <v>2409</v>
      </c>
      <c r="F26" s="2">
        <v>15956</v>
      </c>
      <c r="G26" s="2">
        <v>1735</v>
      </c>
      <c r="H26" s="2">
        <v>123</v>
      </c>
      <c r="I26" s="2">
        <f t="shared" si="18"/>
        <v>45</v>
      </c>
      <c r="J26" s="2">
        <v>35</v>
      </c>
      <c r="K26" s="2">
        <v>10</v>
      </c>
      <c r="L26" s="2">
        <v>0</v>
      </c>
      <c r="M26" s="2">
        <v>21</v>
      </c>
      <c r="N26" s="2">
        <f t="shared" si="19"/>
        <v>25455</v>
      </c>
      <c r="O26" s="2">
        <v>5480</v>
      </c>
      <c r="P26" s="2">
        <v>695</v>
      </c>
      <c r="Q26" s="2">
        <v>7</v>
      </c>
      <c r="R26" s="2">
        <v>6</v>
      </c>
      <c r="S26" s="2">
        <f t="shared" si="20"/>
        <v>1868</v>
      </c>
      <c r="T26" s="2">
        <f t="shared" si="21"/>
        <v>6188</v>
      </c>
    </row>
    <row r="27" spans="1:20" ht="18" customHeight="1">
      <c r="A27" s="15" t="s">
        <v>605</v>
      </c>
      <c r="B27" s="2">
        <f t="shared" si="16"/>
        <v>29125</v>
      </c>
      <c r="C27" s="2">
        <v>927</v>
      </c>
      <c r="D27" s="2">
        <f t="shared" si="17"/>
        <v>28172</v>
      </c>
      <c r="E27" s="2">
        <v>4504</v>
      </c>
      <c r="F27" s="2">
        <v>21025</v>
      </c>
      <c r="G27" s="2">
        <v>2340</v>
      </c>
      <c r="H27" s="2">
        <v>303</v>
      </c>
      <c r="I27" s="2">
        <f t="shared" si="18"/>
        <v>12</v>
      </c>
      <c r="J27" s="2">
        <v>10</v>
      </c>
      <c r="K27" s="2">
        <v>1</v>
      </c>
      <c r="L27" s="2">
        <v>1</v>
      </c>
      <c r="M27" s="2">
        <v>14</v>
      </c>
      <c r="N27" s="2">
        <f t="shared" si="19"/>
        <v>34170</v>
      </c>
      <c r="O27" s="2">
        <v>6806</v>
      </c>
      <c r="P27" s="2">
        <v>878</v>
      </c>
      <c r="Q27" s="2">
        <v>5</v>
      </c>
      <c r="R27" s="2">
        <v>1</v>
      </c>
      <c r="S27" s="2">
        <f t="shared" si="20"/>
        <v>2645</v>
      </c>
      <c r="T27" s="2">
        <f t="shared" si="21"/>
        <v>7690</v>
      </c>
    </row>
    <row r="28" spans="1:20" ht="18" customHeight="1">
      <c r="A28" s="15" t="s">
        <v>606</v>
      </c>
      <c r="B28" s="2">
        <f t="shared" si="16"/>
        <v>24184</v>
      </c>
      <c r="C28" s="2">
        <v>952</v>
      </c>
      <c r="D28" s="2">
        <f t="shared" si="17"/>
        <v>23216</v>
      </c>
      <c r="E28" s="2">
        <v>4807</v>
      </c>
      <c r="F28" s="2">
        <v>16297</v>
      </c>
      <c r="G28" s="2">
        <v>1845</v>
      </c>
      <c r="H28" s="2">
        <v>267</v>
      </c>
      <c r="I28" s="2">
        <f t="shared" si="18"/>
        <v>6</v>
      </c>
      <c r="J28" s="2">
        <v>6</v>
      </c>
      <c r="K28" s="2">
        <v>0</v>
      </c>
      <c r="L28" s="2">
        <v>0</v>
      </c>
      <c r="M28" s="2">
        <v>10</v>
      </c>
      <c r="N28" s="2">
        <f t="shared" si="19"/>
        <v>27131</v>
      </c>
      <c r="O28" s="2">
        <v>4385</v>
      </c>
      <c r="P28" s="2">
        <v>671</v>
      </c>
      <c r="Q28" s="2">
        <v>3</v>
      </c>
      <c r="R28" s="2">
        <v>0</v>
      </c>
      <c r="S28" s="2">
        <f t="shared" si="20"/>
        <v>2112</v>
      </c>
      <c r="T28" s="2">
        <f t="shared" si="21"/>
        <v>5059</v>
      </c>
    </row>
    <row r="29" spans="1:20" ht="18" customHeight="1">
      <c r="A29" s="15" t="s">
        <v>607</v>
      </c>
      <c r="B29" s="2">
        <f t="shared" si="16"/>
        <v>15343</v>
      </c>
      <c r="C29" s="2">
        <v>2235</v>
      </c>
      <c r="D29" s="2">
        <f t="shared" si="17"/>
        <v>13091</v>
      </c>
      <c r="E29" s="2">
        <v>3826</v>
      </c>
      <c r="F29" s="2">
        <v>8380</v>
      </c>
      <c r="G29" s="2">
        <v>818</v>
      </c>
      <c r="H29" s="2">
        <v>67</v>
      </c>
      <c r="I29" s="2">
        <f t="shared" si="18"/>
        <v>8</v>
      </c>
      <c r="J29" s="2">
        <v>8</v>
      </c>
      <c r="K29" s="2">
        <v>0</v>
      </c>
      <c r="L29" s="2">
        <v>0</v>
      </c>
      <c r="M29" s="2">
        <v>9</v>
      </c>
      <c r="N29" s="2">
        <f t="shared" si="19"/>
        <v>16755</v>
      </c>
      <c r="O29" s="2">
        <v>2024</v>
      </c>
      <c r="P29" s="2">
        <v>267</v>
      </c>
      <c r="Q29" s="2">
        <v>6</v>
      </c>
      <c r="R29" s="2">
        <v>0</v>
      </c>
      <c r="S29" s="2">
        <f t="shared" si="20"/>
        <v>885</v>
      </c>
      <c r="T29" s="2">
        <f t="shared" si="21"/>
        <v>2297</v>
      </c>
    </row>
    <row r="30" spans="1:20" ht="18" customHeight="1">
      <c r="A30" s="15" t="s">
        <v>608</v>
      </c>
      <c r="B30" s="2">
        <f t="shared" si="16"/>
        <v>11125</v>
      </c>
      <c r="C30" s="2">
        <v>5148</v>
      </c>
      <c r="D30" s="2">
        <f t="shared" si="17"/>
        <v>5965</v>
      </c>
      <c r="E30" s="2">
        <v>2883</v>
      </c>
      <c r="F30" s="2">
        <v>2818</v>
      </c>
      <c r="G30" s="2">
        <v>236</v>
      </c>
      <c r="H30" s="2">
        <v>28</v>
      </c>
      <c r="I30" s="2">
        <f t="shared" si="18"/>
        <v>1</v>
      </c>
      <c r="J30" s="2">
        <v>1</v>
      </c>
      <c r="K30" s="2">
        <v>0</v>
      </c>
      <c r="L30" s="2">
        <v>0</v>
      </c>
      <c r="M30" s="2">
        <v>11</v>
      </c>
      <c r="N30" s="2">
        <f t="shared" si="19"/>
        <v>11248</v>
      </c>
      <c r="O30" s="2">
        <v>341</v>
      </c>
      <c r="P30" s="2">
        <v>46</v>
      </c>
      <c r="Q30" s="2">
        <v>0</v>
      </c>
      <c r="R30" s="2">
        <v>0</v>
      </c>
      <c r="S30" s="2">
        <f t="shared" si="20"/>
        <v>264</v>
      </c>
      <c r="T30" s="2">
        <f t="shared" si="21"/>
        <v>387</v>
      </c>
    </row>
    <row r="31" spans="1:20" ht="18" customHeight="1">
      <c r="A31" s="15" t="s">
        <v>157</v>
      </c>
      <c r="B31" s="2">
        <f t="shared" si="16"/>
        <v>4586</v>
      </c>
      <c r="C31" s="2">
        <v>3487</v>
      </c>
      <c r="D31" s="2">
        <f t="shared" si="17"/>
        <v>1082</v>
      </c>
      <c r="E31" s="2">
        <v>709</v>
      </c>
      <c r="F31" s="2">
        <v>345</v>
      </c>
      <c r="G31" s="2">
        <v>25</v>
      </c>
      <c r="H31" s="2">
        <v>3</v>
      </c>
      <c r="I31" s="2">
        <f t="shared" si="18"/>
        <v>2</v>
      </c>
      <c r="J31" s="2">
        <v>1</v>
      </c>
      <c r="K31" s="2">
        <v>1</v>
      </c>
      <c r="L31" s="2">
        <v>0</v>
      </c>
      <c r="M31" s="2">
        <v>15</v>
      </c>
      <c r="N31" s="2">
        <f t="shared" si="19"/>
        <v>4584</v>
      </c>
      <c r="O31" s="2">
        <v>20</v>
      </c>
      <c r="P31" s="2">
        <v>7</v>
      </c>
      <c r="Q31" s="2">
        <v>0</v>
      </c>
      <c r="R31" s="2">
        <v>0</v>
      </c>
      <c r="S31" s="2">
        <f t="shared" si="20"/>
        <v>29</v>
      </c>
      <c r="T31" s="2">
        <f t="shared" si="21"/>
        <v>27</v>
      </c>
    </row>
    <row r="32" spans="1:20" ht="18" customHeight="1">
      <c r="A32" s="15" t="s">
        <v>158</v>
      </c>
      <c r="B32" s="2">
        <f t="shared" si="16"/>
        <v>406</v>
      </c>
      <c r="C32" s="2">
        <v>0</v>
      </c>
      <c r="D32" s="2">
        <f t="shared" si="17"/>
        <v>0</v>
      </c>
      <c r="E32" s="2">
        <v>0</v>
      </c>
      <c r="F32" s="2">
        <v>0</v>
      </c>
      <c r="G32" s="2">
        <v>0</v>
      </c>
      <c r="H32" s="2">
        <v>0</v>
      </c>
      <c r="I32" s="2">
        <f t="shared" si="18"/>
        <v>0</v>
      </c>
      <c r="J32" s="2">
        <v>0</v>
      </c>
      <c r="K32" s="2">
        <v>0</v>
      </c>
      <c r="L32" s="2">
        <v>0</v>
      </c>
      <c r="M32" s="2">
        <v>406</v>
      </c>
      <c r="N32" s="2">
        <f t="shared" si="19"/>
        <v>406</v>
      </c>
      <c r="O32" s="2">
        <v>0</v>
      </c>
      <c r="P32" s="2">
        <v>0</v>
      </c>
      <c r="Q32" s="2">
        <v>0</v>
      </c>
      <c r="R32" s="2">
        <v>0</v>
      </c>
      <c r="S32" s="2">
        <f t="shared" si="20"/>
        <v>0</v>
      </c>
      <c r="T32" s="2">
        <f t="shared" si="21"/>
        <v>0</v>
      </c>
    </row>
    <row r="33" spans="1:20" ht="18" customHeight="1">
      <c r="A33" s="15" t="s">
        <v>159</v>
      </c>
      <c r="B33" s="2">
        <f>SUM(B23:B31)</f>
        <v>153348</v>
      </c>
      <c r="C33" s="2">
        <f>SUM(C23:C31)</f>
        <v>15021</v>
      </c>
      <c r="D33" s="2">
        <f aca="true" t="shared" si="22" ref="D33:T33">SUM(D23:D31)</f>
        <v>120205</v>
      </c>
      <c r="E33" s="2">
        <f t="shared" si="22"/>
        <v>21283</v>
      </c>
      <c r="F33" s="2">
        <f t="shared" si="22"/>
        <v>88516</v>
      </c>
      <c r="G33" s="2">
        <f t="shared" si="22"/>
        <v>9397</v>
      </c>
      <c r="H33" s="2">
        <f t="shared" si="22"/>
        <v>1009</v>
      </c>
      <c r="I33" s="2">
        <f t="shared" si="22"/>
        <v>17961</v>
      </c>
      <c r="J33" s="2">
        <f t="shared" si="22"/>
        <v>15860</v>
      </c>
      <c r="K33" s="2">
        <f t="shared" si="22"/>
        <v>1950</v>
      </c>
      <c r="L33" s="2">
        <f t="shared" si="22"/>
        <v>151</v>
      </c>
      <c r="M33" s="2">
        <f t="shared" si="22"/>
        <v>161</v>
      </c>
      <c r="N33" s="2">
        <f t="shared" si="22"/>
        <v>174925</v>
      </c>
      <c r="O33" s="2">
        <f t="shared" si="22"/>
        <v>25923</v>
      </c>
      <c r="P33" s="2">
        <f t="shared" si="22"/>
        <v>3415</v>
      </c>
      <c r="Q33" s="2">
        <f t="shared" si="22"/>
        <v>4004</v>
      </c>
      <c r="R33" s="2">
        <f t="shared" si="22"/>
        <v>742</v>
      </c>
      <c r="S33" s="2">
        <f t="shared" si="22"/>
        <v>12507</v>
      </c>
      <c r="T33" s="2">
        <f t="shared" si="22"/>
        <v>34084</v>
      </c>
    </row>
    <row r="34" spans="1:20" s="4" customFormat="1" ht="18" customHeight="1">
      <c r="A34" s="8" t="s">
        <v>32</v>
      </c>
      <c r="B34" s="1">
        <f aca="true" t="shared" si="23" ref="B34:T34">SUM(B35:B45)</f>
        <v>213427</v>
      </c>
      <c r="C34" s="1">
        <f t="shared" si="23"/>
        <v>92160</v>
      </c>
      <c r="D34" s="1">
        <f t="shared" si="23"/>
        <v>80762</v>
      </c>
      <c r="E34" s="1">
        <f t="shared" si="23"/>
        <v>21186</v>
      </c>
      <c r="F34" s="1">
        <f t="shared" si="23"/>
        <v>57090</v>
      </c>
      <c r="G34" s="1">
        <f t="shared" si="23"/>
        <v>2411</v>
      </c>
      <c r="H34" s="1">
        <f t="shared" si="23"/>
        <v>75</v>
      </c>
      <c r="I34" s="1">
        <f t="shared" si="23"/>
        <v>40078</v>
      </c>
      <c r="J34" s="1">
        <f t="shared" si="23"/>
        <v>39516</v>
      </c>
      <c r="K34" s="1">
        <f t="shared" si="23"/>
        <v>528</v>
      </c>
      <c r="L34" s="1">
        <f t="shared" si="23"/>
        <v>34</v>
      </c>
      <c r="M34" s="1">
        <f t="shared" si="23"/>
        <v>427</v>
      </c>
      <c r="N34" s="1">
        <f t="shared" si="23"/>
        <v>224500</v>
      </c>
      <c r="O34" s="1">
        <f t="shared" si="23"/>
        <v>9049</v>
      </c>
      <c r="P34" s="1">
        <f t="shared" si="23"/>
        <v>626</v>
      </c>
      <c r="Q34" s="1">
        <f t="shared" si="23"/>
        <v>3950</v>
      </c>
      <c r="R34" s="1">
        <f t="shared" si="23"/>
        <v>496</v>
      </c>
      <c r="S34" s="1">
        <f t="shared" si="23"/>
        <v>3048</v>
      </c>
      <c r="T34" s="1">
        <f t="shared" si="23"/>
        <v>14121</v>
      </c>
    </row>
    <row r="35" spans="1:20" ht="18" customHeight="1">
      <c r="A35" s="15" t="s">
        <v>156</v>
      </c>
      <c r="B35" s="2">
        <f>C35+D35+I35+M35</f>
        <v>47608</v>
      </c>
      <c r="C35" s="2">
        <v>21097</v>
      </c>
      <c r="D35" s="2">
        <f>SUM(E35:H35)</f>
        <v>0</v>
      </c>
      <c r="E35" s="2">
        <v>0</v>
      </c>
      <c r="F35" s="2">
        <v>0</v>
      </c>
      <c r="G35" s="2">
        <v>0</v>
      </c>
      <c r="H35" s="2">
        <v>0</v>
      </c>
      <c r="I35" s="2">
        <f>SUM(J35:L35)</f>
        <v>26511</v>
      </c>
      <c r="J35" s="2">
        <v>26486</v>
      </c>
      <c r="K35" s="2">
        <v>25</v>
      </c>
      <c r="L35" s="2">
        <v>0</v>
      </c>
      <c r="M35" s="2">
        <v>0</v>
      </c>
      <c r="N35" s="2">
        <f>B35-S35+T35</f>
        <v>47660</v>
      </c>
      <c r="O35" s="2">
        <v>0</v>
      </c>
      <c r="P35" s="2">
        <v>0</v>
      </c>
      <c r="Q35" s="2">
        <v>73</v>
      </c>
      <c r="R35" s="2">
        <v>4</v>
      </c>
      <c r="S35" s="2">
        <f>G35+H35+K35+L35</f>
        <v>25</v>
      </c>
      <c r="T35" s="2">
        <f>O35+P35+Q35+R35</f>
        <v>77</v>
      </c>
    </row>
    <row r="36" spans="1:20" ht="18" customHeight="1">
      <c r="A36" s="15" t="s">
        <v>63</v>
      </c>
      <c r="B36" s="2">
        <f aca="true" t="shared" si="24" ref="B36:B45">C36+D36+I36+M36</f>
        <v>14869</v>
      </c>
      <c r="C36" s="2">
        <v>328</v>
      </c>
      <c r="D36" s="2">
        <f aca="true" t="shared" si="25" ref="D36:D45">SUM(E36:H36)</f>
        <v>3173</v>
      </c>
      <c r="E36" s="2">
        <v>106</v>
      </c>
      <c r="F36" s="2">
        <v>2970</v>
      </c>
      <c r="G36" s="2">
        <v>93</v>
      </c>
      <c r="H36" s="2">
        <v>4</v>
      </c>
      <c r="I36" s="2">
        <f aca="true" t="shared" si="26" ref="I36:I45">SUM(J36:L36)</f>
        <v>11338</v>
      </c>
      <c r="J36" s="2">
        <v>10897</v>
      </c>
      <c r="K36" s="2">
        <v>426</v>
      </c>
      <c r="L36" s="2">
        <v>15</v>
      </c>
      <c r="M36" s="2">
        <v>30</v>
      </c>
      <c r="N36" s="2">
        <f aca="true" t="shared" si="27" ref="N36:N45">B36-S36+T36</f>
        <v>18755</v>
      </c>
      <c r="O36" s="2">
        <v>713</v>
      </c>
      <c r="P36" s="2">
        <v>48</v>
      </c>
      <c r="Q36" s="2">
        <v>3376</v>
      </c>
      <c r="R36" s="2">
        <v>287</v>
      </c>
      <c r="S36" s="2">
        <f aca="true" t="shared" si="28" ref="S36:S45">G36+H36+K36+L36</f>
        <v>538</v>
      </c>
      <c r="T36" s="2">
        <f aca="true" t="shared" si="29" ref="T36:T45">O36+P36+Q36+R36</f>
        <v>4424</v>
      </c>
    </row>
    <row r="37" spans="1:20" ht="18" customHeight="1">
      <c r="A37" s="15" t="s">
        <v>602</v>
      </c>
      <c r="B37" s="2">
        <f t="shared" si="24"/>
        <v>16292</v>
      </c>
      <c r="C37" s="2">
        <v>2813</v>
      </c>
      <c r="D37" s="2">
        <f t="shared" si="25"/>
        <v>11314</v>
      </c>
      <c r="E37" s="2">
        <v>528</v>
      </c>
      <c r="F37" s="2">
        <v>10339</v>
      </c>
      <c r="G37" s="2">
        <v>429</v>
      </c>
      <c r="H37" s="2">
        <v>18</v>
      </c>
      <c r="I37" s="2">
        <f t="shared" si="26"/>
        <v>2150</v>
      </c>
      <c r="J37" s="2">
        <v>2061</v>
      </c>
      <c r="K37" s="2">
        <v>72</v>
      </c>
      <c r="L37" s="2">
        <v>17</v>
      </c>
      <c r="M37" s="2">
        <v>15</v>
      </c>
      <c r="N37" s="2">
        <f t="shared" si="27"/>
        <v>19471</v>
      </c>
      <c r="O37" s="2">
        <v>2783</v>
      </c>
      <c r="P37" s="2">
        <v>253</v>
      </c>
      <c r="Q37" s="2">
        <v>479</v>
      </c>
      <c r="R37" s="2">
        <v>200</v>
      </c>
      <c r="S37" s="2">
        <f t="shared" si="28"/>
        <v>536</v>
      </c>
      <c r="T37" s="2">
        <f t="shared" si="29"/>
        <v>3715</v>
      </c>
    </row>
    <row r="38" spans="1:20" ht="18" customHeight="1">
      <c r="A38" s="15" t="s">
        <v>603</v>
      </c>
      <c r="B38" s="2">
        <f t="shared" si="24"/>
        <v>16324</v>
      </c>
      <c r="C38" s="2">
        <v>7737</v>
      </c>
      <c r="D38" s="2">
        <f t="shared" si="25"/>
        <v>8517</v>
      </c>
      <c r="E38" s="2">
        <v>1280</v>
      </c>
      <c r="F38" s="2">
        <v>6866</v>
      </c>
      <c r="G38" s="2">
        <v>360</v>
      </c>
      <c r="H38" s="2">
        <v>11</v>
      </c>
      <c r="I38" s="2">
        <f t="shared" si="26"/>
        <v>43</v>
      </c>
      <c r="J38" s="2">
        <v>38</v>
      </c>
      <c r="K38" s="2">
        <v>3</v>
      </c>
      <c r="L38" s="2">
        <v>2</v>
      </c>
      <c r="M38" s="2">
        <v>27</v>
      </c>
      <c r="N38" s="2">
        <f t="shared" si="27"/>
        <v>17549</v>
      </c>
      <c r="O38" s="2">
        <v>1478</v>
      </c>
      <c r="P38" s="2">
        <v>104</v>
      </c>
      <c r="Q38" s="2">
        <v>16</v>
      </c>
      <c r="R38" s="2">
        <v>3</v>
      </c>
      <c r="S38" s="2">
        <f t="shared" si="28"/>
        <v>376</v>
      </c>
      <c r="T38" s="2">
        <f t="shared" si="29"/>
        <v>1601</v>
      </c>
    </row>
    <row r="39" spans="1:20" ht="18" customHeight="1">
      <c r="A39" s="15" t="s">
        <v>604</v>
      </c>
      <c r="B39" s="2">
        <f t="shared" si="24"/>
        <v>21157</v>
      </c>
      <c r="C39" s="2">
        <v>9429</v>
      </c>
      <c r="D39" s="2">
        <f t="shared" si="25"/>
        <v>11692</v>
      </c>
      <c r="E39" s="2">
        <v>2995</v>
      </c>
      <c r="F39" s="2">
        <v>8347</v>
      </c>
      <c r="G39" s="2">
        <v>343</v>
      </c>
      <c r="H39" s="2">
        <v>7</v>
      </c>
      <c r="I39" s="2">
        <f t="shared" si="26"/>
        <v>15</v>
      </c>
      <c r="J39" s="2">
        <v>13</v>
      </c>
      <c r="K39" s="2">
        <v>2</v>
      </c>
      <c r="L39" s="2">
        <v>0</v>
      </c>
      <c r="M39" s="2">
        <v>21</v>
      </c>
      <c r="N39" s="2">
        <f t="shared" si="27"/>
        <v>22060</v>
      </c>
      <c r="O39" s="2">
        <v>1189</v>
      </c>
      <c r="P39" s="2">
        <v>59</v>
      </c>
      <c r="Q39" s="2">
        <v>5</v>
      </c>
      <c r="R39" s="2">
        <v>2</v>
      </c>
      <c r="S39" s="2">
        <f t="shared" si="28"/>
        <v>352</v>
      </c>
      <c r="T39" s="2">
        <f t="shared" si="29"/>
        <v>1255</v>
      </c>
    </row>
    <row r="40" spans="1:20" ht="18" customHeight="1">
      <c r="A40" s="15" t="s">
        <v>605</v>
      </c>
      <c r="B40" s="2">
        <f t="shared" si="24"/>
        <v>29974</v>
      </c>
      <c r="C40" s="2">
        <v>10293</v>
      </c>
      <c r="D40" s="2">
        <f t="shared" si="25"/>
        <v>19645</v>
      </c>
      <c r="E40" s="2">
        <v>5370</v>
      </c>
      <c r="F40" s="2">
        <v>13699</v>
      </c>
      <c r="G40" s="2">
        <v>559</v>
      </c>
      <c r="H40" s="2">
        <v>17</v>
      </c>
      <c r="I40" s="2">
        <f t="shared" si="26"/>
        <v>10</v>
      </c>
      <c r="J40" s="2">
        <v>10</v>
      </c>
      <c r="K40" s="2">
        <v>0</v>
      </c>
      <c r="L40" s="2">
        <v>0</v>
      </c>
      <c r="M40" s="2">
        <v>26</v>
      </c>
      <c r="N40" s="2">
        <f t="shared" si="27"/>
        <v>30947</v>
      </c>
      <c r="O40" s="2">
        <v>1463</v>
      </c>
      <c r="P40" s="2">
        <v>85</v>
      </c>
      <c r="Q40" s="2">
        <v>1</v>
      </c>
      <c r="R40" s="2">
        <v>0</v>
      </c>
      <c r="S40" s="2">
        <f t="shared" si="28"/>
        <v>576</v>
      </c>
      <c r="T40" s="2">
        <f t="shared" si="29"/>
        <v>1549</v>
      </c>
    </row>
    <row r="41" spans="1:20" ht="18" customHeight="1">
      <c r="A41" s="15" t="s">
        <v>606</v>
      </c>
      <c r="B41" s="2">
        <f t="shared" si="24"/>
        <v>25579</v>
      </c>
      <c r="C41" s="2">
        <v>9905</v>
      </c>
      <c r="D41" s="2">
        <f t="shared" si="25"/>
        <v>15641</v>
      </c>
      <c r="E41" s="2">
        <v>5019</v>
      </c>
      <c r="F41" s="2">
        <v>10147</v>
      </c>
      <c r="G41" s="2">
        <v>465</v>
      </c>
      <c r="H41" s="2">
        <v>10</v>
      </c>
      <c r="I41" s="2">
        <f t="shared" si="26"/>
        <v>3</v>
      </c>
      <c r="J41" s="2">
        <v>3</v>
      </c>
      <c r="K41" s="2">
        <v>0</v>
      </c>
      <c r="L41" s="2">
        <v>0</v>
      </c>
      <c r="M41" s="2">
        <v>30</v>
      </c>
      <c r="N41" s="2">
        <f t="shared" si="27"/>
        <v>26185</v>
      </c>
      <c r="O41" s="2">
        <v>1028</v>
      </c>
      <c r="P41" s="2">
        <v>53</v>
      </c>
      <c r="Q41" s="2">
        <v>0</v>
      </c>
      <c r="R41" s="2">
        <v>0</v>
      </c>
      <c r="S41" s="2">
        <f t="shared" si="28"/>
        <v>475</v>
      </c>
      <c r="T41" s="2">
        <f t="shared" si="29"/>
        <v>1081</v>
      </c>
    </row>
    <row r="42" spans="1:20" ht="18" customHeight="1">
      <c r="A42" s="15" t="s">
        <v>607</v>
      </c>
      <c r="B42" s="2">
        <f t="shared" si="24"/>
        <v>19391</v>
      </c>
      <c r="C42" s="2">
        <v>11551</v>
      </c>
      <c r="D42" s="2">
        <f t="shared" si="25"/>
        <v>7802</v>
      </c>
      <c r="E42" s="2">
        <v>3822</v>
      </c>
      <c r="F42" s="2">
        <v>3832</v>
      </c>
      <c r="G42" s="2">
        <v>141</v>
      </c>
      <c r="H42" s="2">
        <v>7</v>
      </c>
      <c r="I42" s="2">
        <f t="shared" si="26"/>
        <v>1</v>
      </c>
      <c r="J42" s="2">
        <v>1</v>
      </c>
      <c r="K42" s="2">
        <v>0</v>
      </c>
      <c r="L42" s="2">
        <v>0</v>
      </c>
      <c r="M42" s="2">
        <v>37</v>
      </c>
      <c r="N42" s="2">
        <f t="shared" si="27"/>
        <v>19619</v>
      </c>
      <c r="O42" s="2">
        <v>352</v>
      </c>
      <c r="P42" s="2">
        <v>24</v>
      </c>
      <c r="Q42" s="2">
        <v>0</v>
      </c>
      <c r="R42" s="2">
        <v>0</v>
      </c>
      <c r="S42" s="2">
        <f t="shared" si="28"/>
        <v>148</v>
      </c>
      <c r="T42" s="2">
        <f t="shared" si="29"/>
        <v>376</v>
      </c>
    </row>
    <row r="43" spans="1:20" ht="18" customHeight="1">
      <c r="A43" s="15" t="s">
        <v>608</v>
      </c>
      <c r="B43" s="2">
        <f t="shared" si="24"/>
        <v>14590</v>
      </c>
      <c r="C43" s="2">
        <v>11943</v>
      </c>
      <c r="D43" s="2">
        <f t="shared" si="25"/>
        <v>2609</v>
      </c>
      <c r="E43" s="2">
        <v>1765</v>
      </c>
      <c r="F43" s="2">
        <v>823</v>
      </c>
      <c r="G43" s="2">
        <v>20</v>
      </c>
      <c r="H43" s="2">
        <v>1</v>
      </c>
      <c r="I43" s="2">
        <f t="shared" si="26"/>
        <v>5</v>
      </c>
      <c r="J43" s="2">
        <v>5</v>
      </c>
      <c r="K43" s="2">
        <v>0</v>
      </c>
      <c r="L43" s="2">
        <v>0</v>
      </c>
      <c r="M43" s="2">
        <v>33</v>
      </c>
      <c r="N43" s="2">
        <f t="shared" si="27"/>
        <v>14610</v>
      </c>
      <c r="O43" s="2">
        <v>41</v>
      </c>
      <c r="P43" s="2">
        <v>0</v>
      </c>
      <c r="Q43" s="2">
        <v>0</v>
      </c>
      <c r="R43" s="2">
        <v>0</v>
      </c>
      <c r="S43" s="2">
        <f t="shared" si="28"/>
        <v>21</v>
      </c>
      <c r="T43" s="2">
        <f t="shared" si="29"/>
        <v>41</v>
      </c>
    </row>
    <row r="44" spans="1:20" ht="18" customHeight="1">
      <c r="A44" s="15" t="s">
        <v>157</v>
      </c>
      <c r="B44" s="2">
        <f t="shared" si="24"/>
        <v>7480</v>
      </c>
      <c r="C44" s="2">
        <v>7064</v>
      </c>
      <c r="D44" s="2">
        <f t="shared" si="25"/>
        <v>369</v>
      </c>
      <c r="E44" s="2">
        <v>301</v>
      </c>
      <c r="F44" s="2">
        <v>67</v>
      </c>
      <c r="G44" s="2">
        <v>1</v>
      </c>
      <c r="H44" s="2">
        <v>0</v>
      </c>
      <c r="I44" s="2">
        <f t="shared" si="26"/>
        <v>2</v>
      </c>
      <c r="J44" s="2">
        <v>2</v>
      </c>
      <c r="K44" s="2">
        <v>0</v>
      </c>
      <c r="L44" s="2">
        <v>0</v>
      </c>
      <c r="M44" s="2">
        <v>45</v>
      </c>
      <c r="N44" s="2">
        <f t="shared" si="27"/>
        <v>7481</v>
      </c>
      <c r="O44" s="2">
        <v>2</v>
      </c>
      <c r="P44" s="2">
        <v>0</v>
      </c>
      <c r="Q44" s="2">
        <v>0</v>
      </c>
      <c r="R44" s="2">
        <v>0</v>
      </c>
      <c r="S44" s="2">
        <f t="shared" si="28"/>
        <v>1</v>
      </c>
      <c r="T44" s="2">
        <f t="shared" si="29"/>
        <v>2</v>
      </c>
    </row>
    <row r="45" spans="1:20" ht="18" customHeight="1">
      <c r="A45" s="15" t="s">
        <v>158</v>
      </c>
      <c r="B45" s="2">
        <f t="shared" si="24"/>
        <v>163</v>
      </c>
      <c r="C45" s="2">
        <v>0</v>
      </c>
      <c r="D45" s="2">
        <f t="shared" si="25"/>
        <v>0</v>
      </c>
      <c r="E45" s="2">
        <v>0</v>
      </c>
      <c r="F45" s="2">
        <v>0</v>
      </c>
      <c r="G45" s="2">
        <v>0</v>
      </c>
      <c r="H45" s="2">
        <v>0</v>
      </c>
      <c r="I45" s="2">
        <f t="shared" si="26"/>
        <v>0</v>
      </c>
      <c r="J45" s="2">
        <v>0</v>
      </c>
      <c r="K45" s="2">
        <v>0</v>
      </c>
      <c r="L45" s="2">
        <v>0</v>
      </c>
      <c r="M45" s="2">
        <v>163</v>
      </c>
      <c r="N45" s="2">
        <f t="shared" si="27"/>
        <v>163</v>
      </c>
      <c r="O45" s="2">
        <v>0</v>
      </c>
      <c r="P45" s="2">
        <v>0</v>
      </c>
      <c r="Q45" s="2">
        <v>0</v>
      </c>
      <c r="R45" s="2">
        <v>0</v>
      </c>
      <c r="S45" s="2">
        <f t="shared" si="28"/>
        <v>0</v>
      </c>
      <c r="T45" s="2">
        <f t="shared" si="29"/>
        <v>0</v>
      </c>
    </row>
    <row r="46" spans="1:20" ht="18" customHeight="1">
      <c r="A46" s="15" t="s">
        <v>159</v>
      </c>
      <c r="B46" s="27">
        <f>SUM(B36:B44)</f>
        <v>165656</v>
      </c>
      <c r="C46" s="27">
        <f>SUM(C36:C44)</f>
        <v>71063</v>
      </c>
      <c r="D46" s="27">
        <f aca="true" t="shared" si="30" ref="D46:T46">SUM(D36:D44)</f>
        <v>80762</v>
      </c>
      <c r="E46" s="27">
        <f t="shared" si="30"/>
        <v>21186</v>
      </c>
      <c r="F46" s="27">
        <f t="shared" si="30"/>
        <v>57090</v>
      </c>
      <c r="G46" s="27">
        <f t="shared" si="30"/>
        <v>2411</v>
      </c>
      <c r="H46" s="27">
        <f t="shared" si="30"/>
        <v>75</v>
      </c>
      <c r="I46" s="27">
        <f t="shared" si="30"/>
        <v>13567</v>
      </c>
      <c r="J46" s="27">
        <f t="shared" si="30"/>
        <v>13030</v>
      </c>
      <c r="K46" s="27">
        <f t="shared" si="30"/>
        <v>503</v>
      </c>
      <c r="L46" s="27">
        <f t="shared" si="30"/>
        <v>34</v>
      </c>
      <c r="M46" s="27">
        <f t="shared" si="30"/>
        <v>264</v>
      </c>
      <c r="N46" s="27">
        <f t="shared" si="30"/>
        <v>176677</v>
      </c>
      <c r="O46" s="27">
        <f t="shared" si="30"/>
        <v>9049</v>
      </c>
      <c r="P46" s="27">
        <f t="shared" si="30"/>
        <v>626</v>
      </c>
      <c r="Q46" s="27">
        <f t="shared" si="30"/>
        <v>3877</v>
      </c>
      <c r="R46" s="27">
        <f t="shared" si="30"/>
        <v>492</v>
      </c>
      <c r="S46" s="27">
        <f t="shared" si="30"/>
        <v>3023</v>
      </c>
      <c r="T46" s="27">
        <f t="shared" si="30"/>
        <v>14044</v>
      </c>
    </row>
    <row r="47" spans="1:20" ht="18" customHeight="1">
      <c r="A47" s="15" t="s">
        <v>30</v>
      </c>
      <c r="B47" s="2">
        <f>C47+D47+I47+M47</f>
        <v>395268</v>
      </c>
      <c r="C47" s="2">
        <v>131482</v>
      </c>
      <c r="D47" s="2">
        <f>SUM(E47:H47)</f>
        <v>188957</v>
      </c>
      <c r="E47" s="2">
        <v>46154</v>
      </c>
      <c r="F47" s="2">
        <v>133077</v>
      </c>
      <c r="G47" s="2">
        <v>8944</v>
      </c>
      <c r="H47" s="2">
        <v>782</v>
      </c>
      <c r="I47" s="2">
        <f>SUM(J47:L47)</f>
        <v>74598</v>
      </c>
      <c r="J47" s="2">
        <v>71431</v>
      </c>
      <c r="K47" s="36">
        <v>3167</v>
      </c>
      <c r="L47" s="36"/>
      <c r="M47" s="2">
        <v>231</v>
      </c>
      <c r="N47" s="2">
        <f>B47-S47+T47</f>
        <v>422798</v>
      </c>
      <c r="O47" s="2">
        <v>28989</v>
      </c>
      <c r="P47" s="2">
        <v>3218</v>
      </c>
      <c r="Q47" s="36">
        <v>8216</v>
      </c>
      <c r="R47" s="36"/>
      <c r="S47" s="2">
        <f>G47+H47+K47+L47</f>
        <v>12893</v>
      </c>
      <c r="T47" s="2">
        <f>O47+P47+Q47+R47</f>
        <v>40423</v>
      </c>
    </row>
    <row r="48" spans="1:20" ht="18" customHeight="1">
      <c r="A48" s="16" t="s">
        <v>34</v>
      </c>
      <c r="B48" s="12">
        <v>361379</v>
      </c>
      <c r="C48" s="12">
        <v>0</v>
      </c>
      <c r="D48" s="12">
        <f>SUM(E48:H48)</f>
        <v>184355</v>
      </c>
      <c r="E48" s="12">
        <v>56140</v>
      </c>
      <c r="F48" s="12">
        <v>121183</v>
      </c>
      <c r="G48" s="12">
        <v>6335</v>
      </c>
      <c r="H48" s="12">
        <v>697</v>
      </c>
      <c r="I48" s="28" t="s">
        <v>609</v>
      </c>
      <c r="J48" s="28" t="s">
        <v>609</v>
      </c>
      <c r="K48" s="37">
        <v>2097</v>
      </c>
      <c r="L48" s="37"/>
      <c r="M48" s="28" t="s">
        <v>609</v>
      </c>
      <c r="N48" s="12">
        <f>B48-S48+T48</f>
        <v>384775</v>
      </c>
      <c r="O48" s="12">
        <v>22140</v>
      </c>
      <c r="P48" s="12">
        <v>2380</v>
      </c>
      <c r="Q48" s="37">
        <v>8005</v>
      </c>
      <c r="R48" s="37"/>
      <c r="S48" s="12">
        <f>G48+H48+K48+L48</f>
        <v>9129</v>
      </c>
      <c r="T48" s="12">
        <f>O48+P48+Q48+R48</f>
        <v>32525</v>
      </c>
    </row>
  </sheetData>
  <mergeCells count="18">
    <mergeCell ref="S6:S7"/>
    <mergeCell ref="T6:T7"/>
    <mergeCell ref="N5:R5"/>
    <mergeCell ref="S5:T5"/>
    <mergeCell ref="M6:M7"/>
    <mergeCell ref="N6:N7"/>
    <mergeCell ref="O6:P6"/>
    <mergeCell ref="Q6:R6"/>
    <mergeCell ref="Q47:R47"/>
    <mergeCell ref="Q48:R48"/>
    <mergeCell ref="B5:M5"/>
    <mergeCell ref="A5:A7"/>
    <mergeCell ref="K47:L47"/>
    <mergeCell ref="K48:L48"/>
    <mergeCell ref="B6:B7"/>
    <mergeCell ref="C6:C7"/>
    <mergeCell ref="D6:H6"/>
    <mergeCell ref="I6:L6"/>
  </mergeCells>
  <printOptions/>
  <pageMargins left="0.75" right="0.75" top="1" bottom="1" header="0.512" footer="0.512"/>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A1:G105"/>
  <sheetViews>
    <sheetView workbookViewId="0" topLeftCell="A1">
      <selection activeCell="A1" sqref="A1"/>
    </sheetView>
  </sheetViews>
  <sheetFormatPr defaultColWidth="9.00390625" defaultRowHeight="18" customHeight="1"/>
  <cols>
    <col min="1" max="1" width="18.625" style="29" customWidth="1"/>
    <col min="2" max="4" width="11.125" style="5" customWidth="1"/>
    <col min="5" max="5" width="9.875" style="5" customWidth="1"/>
    <col min="6" max="6" width="11.125" style="5" customWidth="1"/>
    <col min="7" max="7" width="9.875" style="5" customWidth="1"/>
    <col min="8" max="16384" width="9.00390625" style="5" customWidth="1"/>
  </cols>
  <sheetData>
    <row r="1" ht="18" customHeight="1">
      <c r="A1" s="4" t="s">
        <v>183</v>
      </c>
    </row>
    <row r="2" spans="1:2" ht="18" customHeight="1">
      <c r="A2" s="5"/>
      <c r="B2" s="5" t="s">
        <v>184</v>
      </c>
    </row>
    <row r="3" spans="1:2" ht="18" customHeight="1">
      <c r="A3" s="5"/>
      <c r="B3" s="5" t="s">
        <v>185</v>
      </c>
    </row>
    <row r="4" spans="1:7" s="35" customFormat="1" ht="18" customHeight="1">
      <c r="A4" s="38" t="s">
        <v>186</v>
      </c>
      <c r="B4" s="61" t="s">
        <v>188</v>
      </c>
      <c r="C4" s="62"/>
      <c r="D4" s="63"/>
      <c r="E4" s="61" t="s">
        <v>282</v>
      </c>
      <c r="F4" s="62"/>
      <c r="G4" s="62"/>
    </row>
    <row r="5" spans="1:7" s="35" customFormat="1" ht="18" customHeight="1">
      <c r="A5" s="41"/>
      <c r="B5" s="42" t="s">
        <v>3</v>
      </c>
      <c r="C5" s="42" t="s">
        <v>187</v>
      </c>
      <c r="D5" s="42" t="s">
        <v>169</v>
      </c>
      <c r="E5" s="42" t="s">
        <v>3</v>
      </c>
      <c r="F5" s="42" t="s">
        <v>187</v>
      </c>
      <c r="G5" s="43" t="s">
        <v>169</v>
      </c>
    </row>
    <row r="6" spans="1:7" s="4" customFormat="1" ht="18" customHeight="1">
      <c r="A6" s="31" t="s">
        <v>3</v>
      </c>
      <c r="B6" s="1">
        <f>SUM(C6:D6)</f>
        <v>48128</v>
      </c>
      <c r="C6" s="1">
        <f>C7+C48</f>
        <v>39013</v>
      </c>
      <c r="D6" s="1">
        <f>D7+D48</f>
        <v>9115</v>
      </c>
      <c r="E6" s="1">
        <f>SUM(F6:G6)</f>
        <v>15530</v>
      </c>
      <c r="F6" s="1">
        <f>F7+F48</f>
        <v>12892</v>
      </c>
      <c r="G6" s="1">
        <f>G7+G48</f>
        <v>2638</v>
      </c>
    </row>
    <row r="7" spans="1:7" s="4" customFormat="1" ht="18" customHeight="1">
      <c r="A7" s="22" t="s">
        <v>189</v>
      </c>
      <c r="B7" s="1">
        <f>SUM(C7:D7)</f>
        <v>42853</v>
      </c>
      <c r="C7" s="1">
        <f>SUM(C8:C47)</f>
        <v>34972</v>
      </c>
      <c r="D7" s="1">
        <f>SUM(D8:D47)</f>
        <v>7881</v>
      </c>
      <c r="E7" s="1">
        <f>SUM(F7:G7)</f>
        <v>14261</v>
      </c>
      <c r="F7" s="1">
        <f>SUM(F8:F47)</f>
        <v>11808</v>
      </c>
      <c r="G7" s="1">
        <v>2453</v>
      </c>
    </row>
    <row r="8" spans="1:7" ht="18" customHeight="1">
      <c r="A8" s="17" t="s">
        <v>190</v>
      </c>
      <c r="B8" s="2">
        <f>SUM(C8:D8)</f>
        <v>483</v>
      </c>
      <c r="C8" s="2">
        <v>344</v>
      </c>
      <c r="D8" s="2">
        <v>139</v>
      </c>
      <c r="E8" s="2">
        <f>SUM(F8:G8)</f>
        <v>186</v>
      </c>
      <c r="F8" s="2">
        <v>183</v>
      </c>
      <c r="G8" s="2">
        <v>3</v>
      </c>
    </row>
    <row r="9" spans="1:7" ht="18" customHeight="1">
      <c r="A9" s="17" t="s">
        <v>191</v>
      </c>
      <c r="B9" s="2">
        <f aca="true" t="shared" si="0" ref="B9:B45">SUM(C9:D9)</f>
        <v>2501</v>
      </c>
      <c r="C9" s="2">
        <v>1680</v>
      </c>
      <c r="D9" s="2">
        <v>821</v>
      </c>
      <c r="E9" s="2">
        <f aca="true" t="shared" si="1" ref="E9:E44">SUM(F9:G9)</f>
        <v>908</v>
      </c>
      <c r="F9" s="2">
        <v>892</v>
      </c>
      <c r="G9" s="2">
        <v>16</v>
      </c>
    </row>
    <row r="10" spans="1:7" ht="18" customHeight="1">
      <c r="A10" s="17" t="s">
        <v>192</v>
      </c>
      <c r="B10" s="2">
        <f t="shared" si="0"/>
        <v>41</v>
      </c>
      <c r="C10" s="2">
        <v>41</v>
      </c>
      <c r="D10" s="2">
        <v>0</v>
      </c>
      <c r="E10" s="2">
        <f t="shared" si="1"/>
        <v>33</v>
      </c>
      <c r="F10" s="2">
        <v>33</v>
      </c>
      <c r="G10" s="2">
        <v>0</v>
      </c>
    </row>
    <row r="11" spans="1:7" ht="18" customHeight="1">
      <c r="A11" s="17" t="s">
        <v>193</v>
      </c>
      <c r="B11" s="2">
        <f t="shared" si="0"/>
        <v>47</v>
      </c>
      <c r="C11" s="2">
        <v>47</v>
      </c>
      <c r="D11" s="2">
        <v>0</v>
      </c>
      <c r="E11" s="2">
        <f t="shared" si="1"/>
        <v>19</v>
      </c>
      <c r="F11" s="2">
        <v>19</v>
      </c>
      <c r="G11" s="2">
        <v>0</v>
      </c>
    </row>
    <row r="12" spans="1:7" ht="18" customHeight="1">
      <c r="A12" s="17" t="s">
        <v>194</v>
      </c>
      <c r="B12" s="2">
        <f t="shared" si="0"/>
        <v>859</v>
      </c>
      <c r="C12" s="2">
        <v>513</v>
      </c>
      <c r="D12" s="2">
        <v>346</v>
      </c>
      <c r="E12" s="2">
        <f t="shared" si="1"/>
        <v>203</v>
      </c>
      <c r="F12" s="2">
        <v>202</v>
      </c>
      <c r="G12" s="2">
        <v>1</v>
      </c>
    </row>
    <row r="13" spans="1:7" ht="18" customHeight="1">
      <c r="A13" s="17" t="s">
        <v>195</v>
      </c>
      <c r="B13" s="2">
        <f t="shared" si="0"/>
        <v>1349</v>
      </c>
      <c r="C13" s="2">
        <v>1156</v>
      </c>
      <c r="D13" s="2">
        <v>193</v>
      </c>
      <c r="E13" s="2">
        <f t="shared" si="1"/>
        <v>153</v>
      </c>
      <c r="F13" s="2">
        <v>149</v>
      </c>
      <c r="G13" s="2">
        <v>4</v>
      </c>
    </row>
    <row r="14" spans="1:7" ht="18" customHeight="1">
      <c r="A14" s="17" t="s">
        <v>196</v>
      </c>
      <c r="B14" s="2">
        <f t="shared" si="0"/>
        <v>6957</v>
      </c>
      <c r="C14" s="2">
        <v>5830</v>
      </c>
      <c r="D14" s="2">
        <v>1127</v>
      </c>
      <c r="E14" s="2">
        <f t="shared" si="1"/>
        <v>3614</v>
      </c>
      <c r="F14" s="2">
        <v>3224</v>
      </c>
      <c r="G14" s="2">
        <v>390</v>
      </c>
    </row>
    <row r="15" spans="1:7" ht="18" customHeight="1">
      <c r="A15" s="17" t="s">
        <v>197</v>
      </c>
      <c r="B15" s="2">
        <f t="shared" si="0"/>
        <v>87</v>
      </c>
      <c r="C15" s="2">
        <v>42</v>
      </c>
      <c r="D15" s="2">
        <v>45</v>
      </c>
      <c r="E15" s="2">
        <f t="shared" si="1"/>
        <v>41</v>
      </c>
      <c r="F15" s="2">
        <v>41</v>
      </c>
      <c r="G15" s="2">
        <v>0</v>
      </c>
    </row>
    <row r="16" spans="1:7" ht="18" customHeight="1">
      <c r="A16" s="17" t="s">
        <v>198</v>
      </c>
      <c r="B16" s="2">
        <f t="shared" si="0"/>
        <v>661</v>
      </c>
      <c r="C16" s="2">
        <v>439</v>
      </c>
      <c r="D16" s="2">
        <v>222</v>
      </c>
      <c r="E16" s="2">
        <f t="shared" si="1"/>
        <v>117</v>
      </c>
      <c r="F16" s="2">
        <v>117</v>
      </c>
      <c r="G16" s="2">
        <v>0</v>
      </c>
    </row>
    <row r="17" spans="1:7" ht="18" customHeight="1">
      <c r="A17" s="17" t="s">
        <v>199</v>
      </c>
      <c r="B17" s="2">
        <f t="shared" si="0"/>
        <v>676</v>
      </c>
      <c r="C17" s="2">
        <v>471</v>
      </c>
      <c r="D17" s="2">
        <v>205</v>
      </c>
      <c r="E17" s="2">
        <f t="shared" si="1"/>
        <v>78</v>
      </c>
      <c r="F17" s="2">
        <v>78</v>
      </c>
      <c r="G17" s="2">
        <v>0</v>
      </c>
    </row>
    <row r="18" spans="1:7" ht="18" customHeight="1">
      <c r="A18" s="17" t="s">
        <v>200</v>
      </c>
      <c r="B18" s="2">
        <f t="shared" si="0"/>
        <v>719</v>
      </c>
      <c r="C18" s="2">
        <v>533</v>
      </c>
      <c r="D18" s="2">
        <v>186</v>
      </c>
      <c r="E18" s="2">
        <f t="shared" si="1"/>
        <v>81</v>
      </c>
      <c r="F18" s="2">
        <v>81</v>
      </c>
      <c r="G18" s="2">
        <v>0</v>
      </c>
    </row>
    <row r="19" spans="1:7" ht="18" customHeight="1">
      <c r="A19" s="30" t="s">
        <v>201</v>
      </c>
      <c r="B19" s="2">
        <f t="shared" si="0"/>
        <v>382</v>
      </c>
      <c r="C19" s="2">
        <v>293</v>
      </c>
      <c r="D19" s="2">
        <v>89</v>
      </c>
      <c r="E19" s="2">
        <f t="shared" si="1"/>
        <v>58</v>
      </c>
      <c r="F19" s="2">
        <v>58</v>
      </c>
      <c r="G19" s="2">
        <v>0</v>
      </c>
    </row>
    <row r="20" spans="1:7" ht="18" customHeight="1">
      <c r="A20" s="17" t="s">
        <v>202</v>
      </c>
      <c r="B20" s="2">
        <f t="shared" si="0"/>
        <v>1375</v>
      </c>
      <c r="C20" s="2">
        <v>1025</v>
      </c>
      <c r="D20" s="2">
        <v>350</v>
      </c>
      <c r="E20" s="2">
        <f t="shared" si="1"/>
        <v>283</v>
      </c>
      <c r="F20" s="2">
        <v>283</v>
      </c>
      <c r="G20" s="2">
        <v>0</v>
      </c>
    </row>
    <row r="21" spans="1:7" ht="18" customHeight="1">
      <c r="A21" s="17" t="s">
        <v>203</v>
      </c>
      <c r="B21" s="2">
        <f t="shared" si="0"/>
        <v>2715</v>
      </c>
      <c r="C21" s="2">
        <v>2312</v>
      </c>
      <c r="D21" s="2">
        <v>403</v>
      </c>
      <c r="E21" s="2">
        <f t="shared" si="1"/>
        <v>643</v>
      </c>
      <c r="F21" s="2">
        <v>526</v>
      </c>
      <c r="G21" s="2">
        <v>117</v>
      </c>
    </row>
    <row r="22" spans="1:7" ht="18" customHeight="1">
      <c r="A22" s="17" t="s">
        <v>204</v>
      </c>
      <c r="B22" s="2">
        <f t="shared" si="0"/>
        <v>6848</v>
      </c>
      <c r="C22" s="2">
        <v>6010</v>
      </c>
      <c r="D22" s="2">
        <v>838</v>
      </c>
      <c r="E22" s="2">
        <f t="shared" si="1"/>
        <v>5062</v>
      </c>
      <c r="F22" s="2">
        <v>3710</v>
      </c>
      <c r="G22" s="2">
        <v>1352</v>
      </c>
    </row>
    <row r="23" spans="1:7" ht="18" customHeight="1">
      <c r="A23" s="17" t="s">
        <v>205</v>
      </c>
      <c r="B23" s="2">
        <f t="shared" si="0"/>
        <v>100</v>
      </c>
      <c r="C23" s="2">
        <v>77</v>
      </c>
      <c r="D23" s="2">
        <v>23</v>
      </c>
      <c r="E23" s="2">
        <f t="shared" si="1"/>
        <v>18</v>
      </c>
      <c r="F23" s="2">
        <v>18</v>
      </c>
      <c r="G23" s="2">
        <v>0</v>
      </c>
    </row>
    <row r="24" spans="1:7" ht="18" customHeight="1">
      <c r="A24" s="17" t="s">
        <v>206</v>
      </c>
      <c r="B24" s="2">
        <f t="shared" si="0"/>
        <v>103</v>
      </c>
      <c r="C24" s="2">
        <v>76</v>
      </c>
      <c r="D24" s="2">
        <v>27</v>
      </c>
      <c r="E24" s="2">
        <f t="shared" si="1"/>
        <v>33</v>
      </c>
      <c r="F24" s="2">
        <v>33</v>
      </c>
      <c r="G24" s="2">
        <v>0</v>
      </c>
    </row>
    <row r="25" spans="1:7" ht="18" customHeight="1">
      <c r="A25" s="17" t="s">
        <v>207</v>
      </c>
      <c r="B25" s="2">
        <f t="shared" si="0"/>
        <v>364</v>
      </c>
      <c r="C25" s="2">
        <v>286</v>
      </c>
      <c r="D25" s="2">
        <v>78</v>
      </c>
      <c r="E25" s="2">
        <f t="shared" si="1"/>
        <v>12</v>
      </c>
      <c r="F25" s="2">
        <v>12</v>
      </c>
      <c r="G25" s="2">
        <v>0</v>
      </c>
    </row>
    <row r="26" spans="1:7" ht="18" customHeight="1">
      <c r="A26" s="17" t="s">
        <v>208</v>
      </c>
      <c r="B26" s="2">
        <f t="shared" si="0"/>
        <v>33</v>
      </c>
      <c r="C26" s="2">
        <v>30</v>
      </c>
      <c r="D26" s="2">
        <v>3</v>
      </c>
      <c r="E26" s="2">
        <f t="shared" si="1"/>
        <v>27</v>
      </c>
      <c r="F26" s="2">
        <v>27</v>
      </c>
      <c r="G26" s="2">
        <v>0</v>
      </c>
    </row>
    <row r="27" spans="1:7" ht="18" customHeight="1">
      <c r="A27" s="17" t="s">
        <v>209</v>
      </c>
      <c r="B27" s="2">
        <f t="shared" si="0"/>
        <v>0</v>
      </c>
      <c r="C27" s="32" t="s">
        <v>609</v>
      </c>
      <c r="D27" s="32" t="s">
        <v>609</v>
      </c>
      <c r="E27" s="2">
        <f t="shared" si="1"/>
        <v>17</v>
      </c>
      <c r="F27" s="2">
        <v>17</v>
      </c>
      <c r="G27" s="2">
        <v>0</v>
      </c>
    </row>
    <row r="28" spans="1:7" ht="18" customHeight="1">
      <c r="A28" s="17" t="s">
        <v>210</v>
      </c>
      <c r="B28" s="2">
        <f t="shared" si="0"/>
        <v>4517</v>
      </c>
      <c r="C28" s="2">
        <v>3918</v>
      </c>
      <c r="D28" s="2">
        <v>599</v>
      </c>
      <c r="E28" s="2">
        <f t="shared" si="1"/>
        <v>1050</v>
      </c>
      <c r="F28" s="2">
        <v>716</v>
      </c>
      <c r="G28" s="2">
        <v>334</v>
      </c>
    </row>
    <row r="29" spans="1:7" ht="18" customHeight="1">
      <c r="A29" s="17" t="s">
        <v>211</v>
      </c>
      <c r="B29" s="2">
        <f t="shared" si="0"/>
        <v>1340</v>
      </c>
      <c r="C29" s="2">
        <v>995</v>
      </c>
      <c r="D29" s="2">
        <v>345</v>
      </c>
      <c r="E29" s="2">
        <f t="shared" si="1"/>
        <v>93</v>
      </c>
      <c r="F29" s="2">
        <v>93</v>
      </c>
      <c r="G29" s="2">
        <v>0</v>
      </c>
    </row>
    <row r="30" spans="1:7" ht="18" customHeight="1">
      <c r="A30" s="17" t="s">
        <v>212</v>
      </c>
      <c r="B30" s="2">
        <f t="shared" si="0"/>
        <v>1477</v>
      </c>
      <c r="C30" s="2">
        <v>1089</v>
      </c>
      <c r="D30" s="2">
        <v>388</v>
      </c>
      <c r="E30" s="2">
        <f t="shared" si="1"/>
        <v>73</v>
      </c>
      <c r="F30" s="2">
        <v>73</v>
      </c>
      <c r="G30" s="2">
        <v>0</v>
      </c>
    </row>
    <row r="31" spans="1:7" ht="18" customHeight="1">
      <c r="A31" s="17" t="s">
        <v>213</v>
      </c>
      <c r="B31" s="2">
        <f t="shared" si="0"/>
        <v>1644</v>
      </c>
      <c r="C31" s="2">
        <v>1268</v>
      </c>
      <c r="D31" s="2">
        <v>376</v>
      </c>
      <c r="E31" s="2">
        <f t="shared" si="1"/>
        <v>346</v>
      </c>
      <c r="F31" s="2">
        <v>280</v>
      </c>
      <c r="G31" s="2">
        <v>66</v>
      </c>
    </row>
    <row r="32" spans="1:7" ht="18" customHeight="1">
      <c r="A32" s="30" t="s">
        <v>214</v>
      </c>
      <c r="B32" s="2">
        <f t="shared" si="0"/>
        <v>4968</v>
      </c>
      <c r="C32" s="2">
        <v>4218</v>
      </c>
      <c r="D32" s="2">
        <v>750</v>
      </c>
      <c r="E32" s="2">
        <f t="shared" si="1"/>
        <v>906</v>
      </c>
      <c r="F32" s="2">
        <v>739</v>
      </c>
      <c r="G32" s="2">
        <v>167</v>
      </c>
    </row>
    <row r="33" spans="1:7" ht="18" customHeight="1">
      <c r="A33" s="17" t="s">
        <v>215</v>
      </c>
      <c r="B33" s="2">
        <f t="shared" si="0"/>
        <v>62</v>
      </c>
      <c r="C33" s="2">
        <v>58</v>
      </c>
      <c r="D33" s="2">
        <v>4</v>
      </c>
      <c r="E33" s="32" t="s">
        <v>610</v>
      </c>
      <c r="F33" s="32" t="s">
        <v>610</v>
      </c>
      <c r="G33" s="32" t="s">
        <v>610</v>
      </c>
    </row>
    <row r="34" spans="1:7" ht="18" customHeight="1">
      <c r="A34" s="17" t="s">
        <v>216</v>
      </c>
      <c r="B34" s="2">
        <f t="shared" si="0"/>
        <v>540</v>
      </c>
      <c r="C34" s="2">
        <v>482</v>
      </c>
      <c r="D34" s="2">
        <v>58</v>
      </c>
      <c r="E34" s="2">
        <f t="shared" si="1"/>
        <v>29</v>
      </c>
      <c r="F34" s="2">
        <v>29</v>
      </c>
      <c r="G34" s="2">
        <v>0</v>
      </c>
    </row>
    <row r="35" spans="1:7" ht="18" customHeight="1">
      <c r="A35" s="17" t="s">
        <v>217</v>
      </c>
      <c r="B35" s="2">
        <f t="shared" si="0"/>
        <v>238</v>
      </c>
      <c r="C35" s="2">
        <v>222</v>
      </c>
      <c r="D35" s="2">
        <v>16</v>
      </c>
      <c r="E35" s="2">
        <f t="shared" si="1"/>
        <v>23</v>
      </c>
      <c r="F35" s="2">
        <v>23</v>
      </c>
      <c r="G35" s="2">
        <v>0</v>
      </c>
    </row>
    <row r="36" spans="1:7" ht="18" customHeight="1">
      <c r="A36" s="17" t="s">
        <v>218</v>
      </c>
      <c r="B36" s="2">
        <f t="shared" si="0"/>
        <v>913</v>
      </c>
      <c r="C36" s="2">
        <v>816</v>
      </c>
      <c r="D36" s="2">
        <v>97</v>
      </c>
      <c r="E36" s="2">
        <f t="shared" si="1"/>
        <v>37</v>
      </c>
      <c r="F36" s="2">
        <v>37</v>
      </c>
      <c r="G36" s="2">
        <v>0</v>
      </c>
    </row>
    <row r="37" spans="1:7" ht="18" customHeight="1">
      <c r="A37" s="17" t="s">
        <v>219</v>
      </c>
      <c r="B37" s="2">
        <f t="shared" si="0"/>
        <v>70</v>
      </c>
      <c r="C37" s="2">
        <v>44</v>
      </c>
      <c r="D37" s="2">
        <v>26</v>
      </c>
      <c r="E37" s="32" t="s">
        <v>611</v>
      </c>
      <c r="F37" s="32" t="s">
        <v>611</v>
      </c>
      <c r="G37" s="32" t="s">
        <v>611</v>
      </c>
    </row>
    <row r="38" spans="1:7" ht="18" customHeight="1">
      <c r="A38" s="17" t="s">
        <v>220</v>
      </c>
      <c r="B38" s="2">
        <f t="shared" si="0"/>
        <v>130</v>
      </c>
      <c r="C38" s="2">
        <v>96</v>
      </c>
      <c r="D38" s="2">
        <v>34</v>
      </c>
      <c r="E38" s="2">
        <f t="shared" si="1"/>
        <v>11</v>
      </c>
      <c r="F38" s="2">
        <v>11</v>
      </c>
      <c r="G38" s="2">
        <v>0</v>
      </c>
    </row>
    <row r="39" spans="1:7" ht="18" customHeight="1">
      <c r="A39" s="17" t="s">
        <v>221</v>
      </c>
      <c r="B39" s="2">
        <f t="shared" si="0"/>
        <v>50</v>
      </c>
      <c r="C39" s="2">
        <v>44</v>
      </c>
      <c r="D39" s="2">
        <v>6</v>
      </c>
      <c r="E39" s="32" t="s">
        <v>612</v>
      </c>
      <c r="F39" s="32" t="s">
        <v>612</v>
      </c>
      <c r="G39" s="32" t="s">
        <v>612</v>
      </c>
    </row>
    <row r="40" spans="1:7" ht="18" customHeight="1">
      <c r="A40" s="17" t="s">
        <v>222</v>
      </c>
      <c r="B40" s="2">
        <f t="shared" si="0"/>
        <v>167</v>
      </c>
      <c r="C40" s="2">
        <v>130</v>
      </c>
      <c r="D40" s="2">
        <v>37</v>
      </c>
      <c r="E40" s="32" t="s">
        <v>613</v>
      </c>
      <c r="F40" s="32" t="s">
        <v>613</v>
      </c>
      <c r="G40" s="32" t="s">
        <v>613</v>
      </c>
    </row>
    <row r="41" spans="1:7" ht="18" customHeight="1">
      <c r="A41" s="17" t="s">
        <v>223</v>
      </c>
      <c r="B41" s="2">
        <f t="shared" si="0"/>
        <v>178</v>
      </c>
      <c r="C41" s="2">
        <v>135</v>
      </c>
      <c r="D41" s="2">
        <v>43</v>
      </c>
      <c r="E41" s="32" t="s">
        <v>614</v>
      </c>
      <c r="F41" s="32" t="s">
        <v>614</v>
      </c>
      <c r="G41" s="32" t="s">
        <v>614</v>
      </c>
    </row>
    <row r="42" spans="1:7" ht="18" customHeight="1">
      <c r="A42" s="17" t="s">
        <v>224</v>
      </c>
      <c r="B42" s="2">
        <f t="shared" si="0"/>
        <v>89</v>
      </c>
      <c r="C42" s="2">
        <v>87</v>
      </c>
      <c r="D42" s="2">
        <v>2</v>
      </c>
      <c r="E42" s="2">
        <f t="shared" si="1"/>
        <v>31</v>
      </c>
      <c r="F42" s="2">
        <v>31</v>
      </c>
      <c r="G42" s="2">
        <v>0</v>
      </c>
    </row>
    <row r="43" spans="1:7" ht="18" customHeight="1">
      <c r="A43" s="17" t="s">
        <v>225</v>
      </c>
      <c r="B43" s="2">
        <f t="shared" si="0"/>
        <v>48</v>
      </c>
      <c r="C43" s="2">
        <v>48</v>
      </c>
      <c r="D43" s="2">
        <v>0</v>
      </c>
      <c r="E43" s="32" t="s">
        <v>615</v>
      </c>
      <c r="F43" s="32" t="s">
        <v>615</v>
      </c>
      <c r="G43" s="32" t="s">
        <v>615</v>
      </c>
    </row>
    <row r="44" spans="1:7" ht="18" customHeight="1">
      <c r="A44" s="17" t="s">
        <v>226</v>
      </c>
      <c r="B44" s="2">
        <f t="shared" si="0"/>
        <v>71</v>
      </c>
      <c r="C44" s="27">
        <v>67</v>
      </c>
      <c r="D44" s="27">
        <v>4</v>
      </c>
      <c r="E44" s="2">
        <f t="shared" si="1"/>
        <v>24</v>
      </c>
      <c r="F44" s="27">
        <v>24</v>
      </c>
      <c r="G44" s="27">
        <v>0</v>
      </c>
    </row>
    <row r="45" spans="1:7" ht="18" customHeight="1">
      <c r="A45" s="17" t="s">
        <v>227</v>
      </c>
      <c r="B45" s="2">
        <f t="shared" si="0"/>
        <v>21</v>
      </c>
      <c r="C45" s="2">
        <v>21</v>
      </c>
      <c r="D45" s="2">
        <v>0</v>
      </c>
      <c r="E45" s="32" t="s">
        <v>616</v>
      </c>
      <c r="F45" s="32" t="s">
        <v>616</v>
      </c>
      <c r="G45" s="32" t="s">
        <v>616</v>
      </c>
    </row>
    <row r="46" spans="1:7" ht="18" customHeight="1">
      <c r="A46" s="17" t="s">
        <v>228</v>
      </c>
      <c r="B46" s="2">
        <f aca="true" t="shared" si="2" ref="B46:B91">SUM(C46:D46)</f>
        <v>22</v>
      </c>
      <c r="C46" s="2">
        <v>22</v>
      </c>
      <c r="D46" s="2">
        <v>0</v>
      </c>
      <c r="E46" s="2">
        <f aca="true" t="shared" si="3" ref="E46:E53">SUM(F46:G46)</f>
        <v>11</v>
      </c>
      <c r="F46" s="2">
        <v>11</v>
      </c>
      <c r="G46" s="2">
        <v>0</v>
      </c>
    </row>
    <row r="47" spans="1:7" ht="18" customHeight="1">
      <c r="A47" s="17" t="s">
        <v>229</v>
      </c>
      <c r="B47" s="2">
        <f t="shared" si="2"/>
        <v>8</v>
      </c>
      <c r="C47" s="2">
        <v>7</v>
      </c>
      <c r="D47" s="2">
        <v>1</v>
      </c>
      <c r="E47" s="2">
        <f t="shared" si="3"/>
        <v>40</v>
      </c>
      <c r="F47" s="2">
        <v>38</v>
      </c>
      <c r="G47" s="2">
        <v>2</v>
      </c>
    </row>
    <row r="48" spans="1:7" s="4" customFormat="1" ht="18" customHeight="1">
      <c r="A48" s="22" t="s">
        <v>230</v>
      </c>
      <c r="B48" s="1">
        <f t="shared" si="2"/>
        <v>5275</v>
      </c>
      <c r="C48" s="1">
        <f>C49+C77+C92+C94+C96+C99</f>
        <v>4041</v>
      </c>
      <c r="D48" s="1">
        <f>D49+D77+D92+D94+D96+D99</f>
        <v>1234</v>
      </c>
      <c r="E48" s="1">
        <f t="shared" si="3"/>
        <v>1269</v>
      </c>
      <c r="F48" s="1">
        <f>F49+F77+F92+F94+F96+F99</f>
        <v>1084</v>
      </c>
      <c r="G48" s="1">
        <f>G49+G77+G92+G94+G96+G99</f>
        <v>185</v>
      </c>
    </row>
    <row r="49" spans="1:7" s="4" customFormat="1" ht="18" customHeight="1">
      <c r="A49" s="14" t="s">
        <v>231</v>
      </c>
      <c r="B49" s="1">
        <f t="shared" si="2"/>
        <v>4320</v>
      </c>
      <c r="C49" s="1">
        <f>SUM(C50:C76)</f>
        <v>3231</v>
      </c>
      <c r="D49" s="1">
        <f>SUM(D50:D76)</f>
        <v>1089</v>
      </c>
      <c r="E49" s="1">
        <f t="shared" si="3"/>
        <v>930</v>
      </c>
      <c r="F49" s="1">
        <f>SUM(F50:F76)</f>
        <v>774</v>
      </c>
      <c r="G49" s="1">
        <f>SUM(G50:G76)</f>
        <v>156</v>
      </c>
    </row>
    <row r="50" spans="1:7" ht="18" customHeight="1">
      <c r="A50" s="17" t="s">
        <v>232</v>
      </c>
      <c r="B50" s="2">
        <f t="shared" si="2"/>
        <v>602</v>
      </c>
      <c r="C50" s="2">
        <v>458</v>
      </c>
      <c r="D50" s="2">
        <v>144</v>
      </c>
      <c r="E50" s="2">
        <f t="shared" si="3"/>
        <v>405</v>
      </c>
      <c r="F50" s="2">
        <v>306</v>
      </c>
      <c r="G50" s="2">
        <v>99</v>
      </c>
    </row>
    <row r="51" spans="1:7" ht="18" customHeight="1">
      <c r="A51" s="17" t="s">
        <v>233</v>
      </c>
      <c r="B51" s="2">
        <f t="shared" si="2"/>
        <v>950</v>
      </c>
      <c r="C51" s="2">
        <v>619</v>
      </c>
      <c r="D51" s="2">
        <v>331</v>
      </c>
      <c r="E51" s="2">
        <f t="shared" si="3"/>
        <v>232</v>
      </c>
      <c r="F51" s="2">
        <v>204</v>
      </c>
      <c r="G51" s="2">
        <v>28</v>
      </c>
    </row>
    <row r="52" spans="1:7" ht="18" customHeight="1">
      <c r="A52" s="17" t="s">
        <v>234</v>
      </c>
      <c r="B52" s="2">
        <f t="shared" si="2"/>
        <v>79</v>
      </c>
      <c r="C52" s="2">
        <v>61</v>
      </c>
      <c r="D52" s="2">
        <v>18</v>
      </c>
      <c r="E52" s="2">
        <f t="shared" si="3"/>
        <v>13</v>
      </c>
      <c r="F52" s="2">
        <v>12</v>
      </c>
      <c r="G52" s="2">
        <v>1</v>
      </c>
    </row>
    <row r="53" spans="1:7" ht="18" customHeight="1">
      <c r="A53" s="17" t="s">
        <v>235</v>
      </c>
      <c r="B53" s="2">
        <f t="shared" si="2"/>
        <v>33</v>
      </c>
      <c r="C53" s="2">
        <v>27</v>
      </c>
      <c r="D53" s="2">
        <v>6</v>
      </c>
      <c r="E53" s="2">
        <f t="shared" si="3"/>
        <v>13</v>
      </c>
      <c r="F53" s="2">
        <v>12</v>
      </c>
      <c r="G53" s="2">
        <v>1</v>
      </c>
    </row>
    <row r="54" spans="1:7" ht="18" customHeight="1">
      <c r="A54" s="17" t="s">
        <v>236</v>
      </c>
      <c r="B54" s="2">
        <f t="shared" si="2"/>
        <v>108</v>
      </c>
      <c r="C54" s="2">
        <v>82</v>
      </c>
      <c r="D54" s="2">
        <v>26</v>
      </c>
      <c r="E54" s="32" t="s">
        <v>617</v>
      </c>
      <c r="F54" s="32" t="s">
        <v>617</v>
      </c>
      <c r="G54" s="32" t="s">
        <v>617</v>
      </c>
    </row>
    <row r="55" spans="1:7" ht="18" customHeight="1">
      <c r="A55" s="17" t="s">
        <v>237</v>
      </c>
      <c r="B55" s="2">
        <f t="shared" si="2"/>
        <v>42</v>
      </c>
      <c r="C55" s="2">
        <v>29</v>
      </c>
      <c r="D55" s="2">
        <v>13</v>
      </c>
      <c r="E55" s="32" t="s">
        <v>612</v>
      </c>
      <c r="F55" s="32" t="s">
        <v>612</v>
      </c>
      <c r="G55" s="32" t="s">
        <v>612</v>
      </c>
    </row>
    <row r="56" spans="1:7" ht="18" customHeight="1">
      <c r="A56" s="17" t="s">
        <v>238</v>
      </c>
      <c r="B56" s="2">
        <f t="shared" si="2"/>
        <v>14</v>
      </c>
      <c r="C56" s="2">
        <v>10</v>
      </c>
      <c r="D56" s="2">
        <v>4</v>
      </c>
      <c r="E56" s="32" t="s">
        <v>618</v>
      </c>
      <c r="F56" s="32" t="s">
        <v>618</v>
      </c>
      <c r="G56" s="32" t="s">
        <v>618</v>
      </c>
    </row>
    <row r="57" spans="1:7" ht="18" customHeight="1">
      <c r="A57" s="17" t="s">
        <v>239</v>
      </c>
      <c r="B57" s="2">
        <f t="shared" si="2"/>
        <v>206</v>
      </c>
      <c r="C57" s="2">
        <v>133</v>
      </c>
      <c r="D57" s="2">
        <v>73</v>
      </c>
      <c r="E57" s="2">
        <f>SUM(F57:G57)</f>
        <v>30</v>
      </c>
      <c r="F57" s="2">
        <v>29</v>
      </c>
      <c r="G57" s="2">
        <v>1</v>
      </c>
    </row>
    <row r="58" spans="1:7" ht="18" customHeight="1">
      <c r="A58" s="17" t="s">
        <v>240</v>
      </c>
      <c r="B58" s="2">
        <f t="shared" si="2"/>
        <v>1214</v>
      </c>
      <c r="C58" s="2">
        <v>990</v>
      </c>
      <c r="D58" s="2">
        <v>224</v>
      </c>
      <c r="E58" s="2">
        <f>SUM(F58:G58)</f>
        <v>102</v>
      </c>
      <c r="F58" s="2">
        <v>79</v>
      </c>
      <c r="G58" s="2">
        <v>23</v>
      </c>
    </row>
    <row r="59" spans="1:7" ht="18" customHeight="1">
      <c r="A59" s="17" t="s">
        <v>241</v>
      </c>
      <c r="B59" s="2">
        <f t="shared" si="2"/>
        <v>26</v>
      </c>
      <c r="C59" s="2">
        <v>23</v>
      </c>
      <c r="D59" s="2">
        <v>3</v>
      </c>
      <c r="E59" s="32" t="s">
        <v>619</v>
      </c>
      <c r="F59" s="32" t="s">
        <v>619</v>
      </c>
      <c r="G59" s="32" t="s">
        <v>619</v>
      </c>
    </row>
    <row r="60" spans="1:7" ht="18" customHeight="1">
      <c r="A60" s="17" t="s">
        <v>242</v>
      </c>
      <c r="B60" s="2">
        <f t="shared" si="2"/>
        <v>19</v>
      </c>
      <c r="C60" s="2">
        <v>17</v>
      </c>
      <c r="D60" s="2">
        <v>2</v>
      </c>
      <c r="E60" s="2">
        <f>SUM(F60:G60)</f>
        <v>12</v>
      </c>
      <c r="F60" s="2">
        <v>12</v>
      </c>
      <c r="G60" s="2">
        <v>0</v>
      </c>
    </row>
    <row r="61" spans="1:7" ht="18" customHeight="1">
      <c r="A61" s="17" t="s">
        <v>243</v>
      </c>
      <c r="B61" s="2">
        <f t="shared" si="2"/>
        <v>15</v>
      </c>
      <c r="C61" s="2">
        <v>8</v>
      </c>
      <c r="D61" s="2">
        <v>7</v>
      </c>
      <c r="E61" s="32" t="s">
        <v>613</v>
      </c>
      <c r="F61" s="32" t="s">
        <v>613</v>
      </c>
      <c r="G61" s="32" t="s">
        <v>613</v>
      </c>
    </row>
    <row r="62" spans="1:7" ht="18" customHeight="1">
      <c r="A62" s="17" t="s">
        <v>244</v>
      </c>
      <c r="B62" s="2">
        <f t="shared" si="2"/>
        <v>29</v>
      </c>
      <c r="C62" s="2">
        <v>18</v>
      </c>
      <c r="D62" s="2">
        <v>11</v>
      </c>
      <c r="E62" s="32" t="s">
        <v>611</v>
      </c>
      <c r="F62" s="32" t="s">
        <v>611</v>
      </c>
      <c r="G62" s="32" t="s">
        <v>611</v>
      </c>
    </row>
    <row r="63" spans="1:7" ht="18" customHeight="1">
      <c r="A63" s="17" t="s">
        <v>245</v>
      </c>
      <c r="B63" s="2">
        <f t="shared" si="2"/>
        <v>19</v>
      </c>
      <c r="C63" s="2">
        <v>12</v>
      </c>
      <c r="D63" s="2">
        <v>7</v>
      </c>
      <c r="E63" s="32" t="s">
        <v>620</v>
      </c>
      <c r="F63" s="32" t="s">
        <v>620</v>
      </c>
      <c r="G63" s="32" t="s">
        <v>620</v>
      </c>
    </row>
    <row r="64" spans="1:7" ht="18" customHeight="1">
      <c r="A64" s="17" t="s">
        <v>246</v>
      </c>
      <c r="B64" s="2">
        <f t="shared" si="2"/>
        <v>27</v>
      </c>
      <c r="C64" s="2">
        <v>24</v>
      </c>
      <c r="D64" s="2">
        <v>3</v>
      </c>
      <c r="E64" s="32" t="s">
        <v>616</v>
      </c>
      <c r="F64" s="32" t="s">
        <v>616</v>
      </c>
      <c r="G64" s="32" t="s">
        <v>616</v>
      </c>
    </row>
    <row r="65" spans="1:7" ht="18" customHeight="1">
      <c r="A65" s="17" t="s">
        <v>247</v>
      </c>
      <c r="B65" s="2">
        <f t="shared" si="2"/>
        <v>31</v>
      </c>
      <c r="C65" s="2">
        <v>26</v>
      </c>
      <c r="D65" s="2">
        <v>5</v>
      </c>
      <c r="E65" s="32" t="s">
        <v>621</v>
      </c>
      <c r="F65" s="32" t="s">
        <v>621</v>
      </c>
      <c r="G65" s="32" t="s">
        <v>621</v>
      </c>
    </row>
    <row r="66" spans="1:7" ht="18" customHeight="1">
      <c r="A66" s="17" t="s">
        <v>248</v>
      </c>
      <c r="B66" s="2">
        <f t="shared" si="2"/>
        <v>117</v>
      </c>
      <c r="C66" s="2">
        <v>77</v>
      </c>
      <c r="D66" s="2">
        <v>40</v>
      </c>
      <c r="E66" s="2">
        <f>SUM(F66:G66)</f>
        <v>10</v>
      </c>
      <c r="F66" s="2">
        <v>7</v>
      </c>
      <c r="G66" s="2">
        <v>3</v>
      </c>
    </row>
    <row r="67" spans="1:7" ht="18" customHeight="1">
      <c r="A67" s="17" t="s">
        <v>249</v>
      </c>
      <c r="B67" s="2">
        <f t="shared" si="2"/>
        <v>49</v>
      </c>
      <c r="C67" s="2">
        <v>28</v>
      </c>
      <c r="D67" s="2">
        <v>21</v>
      </c>
      <c r="E67" s="32" t="s">
        <v>622</v>
      </c>
      <c r="F67" s="32" t="s">
        <v>622</v>
      </c>
      <c r="G67" s="32" t="s">
        <v>622</v>
      </c>
    </row>
    <row r="68" spans="1:7" ht="18" customHeight="1">
      <c r="A68" s="17" t="s">
        <v>250</v>
      </c>
      <c r="B68" s="2">
        <f t="shared" si="2"/>
        <v>44</v>
      </c>
      <c r="C68" s="2">
        <v>30</v>
      </c>
      <c r="D68" s="2">
        <v>14</v>
      </c>
      <c r="E68" s="2">
        <f>SUM(F68:G68)</f>
        <v>26</v>
      </c>
      <c r="F68" s="2">
        <v>26</v>
      </c>
      <c r="G68" s="2">
        <v>0</v>
      </c>
    </row>
    <row r="69" spans="1:7" ht="18" customHeight="1">
      <c r="A69" s="17" t="s">
        <v>251</v>
      </c>
      <c r="B69" s="2">
        <f t="shared" si="2"/>
        <v>36</v>
      </c>
      <c r="C69" s="2">
        <v>31</v>
      </c>
      <c r="D69" s="2">
        <v>5</v>
      </c>
      <c r="E69" s="32" t="s">
        <v>623</v>
      </c>
      <c r="F69" s="32" t="s">
        <v>623</v>
      </c>
      <c r="G69" s="32" t="s">
        <v>623</v>
      </c>
    </row>
    <row r="70" spans="1:7" ht="18" customHeight="1">
      <c r="A70" s="17" t="s">
        <v>252</v>
      </c>
      <c r="B70" s="2">
        <f t="shared" si="2"/>
        <v>40</v>
      </c>
      <c r="C70" s="2">
        <v>21</v>
      </c>
      <c r="D70" s="2">
        <v>19</v>
      </c>
      <c r="E70" s="32" t="s">
        <v>609</v>
      </c>
      <c r="F70" s="32" t="s">
        <v>609</v>
      </c>
      <c r="G70" s="32" t="s">
        <v>609</v>
      </c>
    </row>
    <row r="71" spans="1:7" ht="18" customHeight="1">
      <c r="A71" s="17" t="s">
        <v>253</v>
      </c>
      <c r="B71" s="2">
        <f t="shared" si="2"/>
        <v>52</v>
      </c>
      <c r="C71" s="2">
        <v>43</v>
      </c>
      <c r="D71" s="2">
        <v>9</v>
      </c>
      <c r="E71" s="32" t="s">
        <v>624</v>
      </c>
      <c r="F71" s="32" t="s">
        <v>624</v>
      </c>
      <c r="G71" s="32" t="s">
        <v>624</v>
      </c>
    </row>
    <row r="72" spans="1:7" ht="18" customHeight="1">
      <c r="A72" s="17" t="s">
        <v>254</v>
      </c>
      <c r="B72" s="2">
        <f t="shared" si="2"/>
        <v>10</v>
      </c>
      <c r="C72" s="2">
        <v>8</v>
      </c>
      <c r="D72" s="2">
        <v>2</v>
      </c>
      <c r="E72" s="32" t="s">
        <v>624</v>
      </c>
      <c r="F72" s="32" t="s">
        <v>624</v>
      </c>
      <c r="G72" s="32" t="s">
        <v>624</v>
      </c>
    </row>
    <row r="73" spans="1:7" ht="18" customHeight="1">
      <c r="A73" s="17" t="s">
        <v>255</v>
      </c>
      <c r="B73" s="2">
        <f t="shared" si="2"/>
        <v>69</v>
      </c>
      <c r="C73" s="2">
        <v>58</v>
      </c>
      <c r="D73" s="2">
        <v>11</v>
      </c>
      <c r="E73" s="32" t="s">
        <v>621</v>
      </c>
      <c r="F73" s="32" t="s">
        <v>621</v>
      </c>
      <c r="G73" s="32" t="s">
        <v>621</v>
      </c>
    </row>
    <row r="74" spans="1:7" ht="18" customHeight="1">
      <c r="A74" s="17" t="s">
        <v>256</v>
      </c>
      <c r="B74" s="2">
        <f t="shared" si="2"/>
        <v>282</v>
      </c>
      <c r="C74" s="2">
        <v>240</v>
      </c>
      <c r="D74" s="2">
        <v>42</v>
      </c>
      <c r="E74" s="2">
        <f>SUM(F74:G74)</f>
        <v>14</v>
      </c>
      <c r="F74" s="2">
        <v>14</v>
      </c>
      <c r="G74" s="2">
        <v>0</v>
      </c>
    </row>
    <row r="75" spans="1:7" ht="18" customHeight="1">
      <c r="A75" s="17" t="s">
        <v>257</v>
      </c>
      <c r="B75" s="2">
        <f t="shared" si="2"/>
        <v>174</v>
      </c>
      <c r="C75" s="2">
        <v>131</v>
      </c>
      <c r="D75" s="2">
        <v>43</v>
      </c>
      <c r="E75" s="32" t="s">
        <v>621</v>
      </c>
      <c r="F75" s="32" t="s">
        <v>621</v>
      </c>
      <c r="G75" s="32" t="s">
        <v>621</v>
      </c>
    </row>
    <row r="76" spans="1:7" ht="18" customHeight="1">
      <c r="A76" s="17" t="s">
        <v>229</v>
      </c>
      <c r="B76" s="2">
        <f t="shared" si="2"/>
        <v>33</v>
      </c>
      <c r="C76" s="2">
        <v>27</v>
      </c>
      <c r="D76" s="2">
        <v>6</v>
      </c>
      <c r="E76" s="2">
        <f>SUM(F76:G76)</f>
        <v>73</v>
      </c>
      <c r="F76" s="2">
        <v>73</v>
      </c>
      <c r="G76" s="2">
        <v>0</v>
      </c>
    </row>
    <row r="77" spans="1:7" s="4" customFormat="1" ht="18" customHeight="1">
      <c r="A77" s="14" t="s">
        <v>258</v>
      </c>
      <c r="B77" s="1">
        <f t="shared" si="2"/>
        <v>619</v>
      </c>
      <c r="C77" s="1">
        <f>SUM(C78:C91)</f>
        <v>504</v>
      </c>
      <c r="D77" s="1">
        <f>SUM(D78:D91)</f>
        <v>115</v>
      </c>
      <c r="E77" s="1">
        <f>SUM(F77:G77)</f>
        <v>261</v>
      </c>
      <c r="F77" s="1">
        <f>SUM(F78:F91)</f>
        <v>250</v>
      </c>
      <c r="G77" s="1">
        <f>SUM(G78:G91)</f>
        <v>11</v>
      </c>
    </row>
    <row r="78" spans="1:7" ht="18" customHeight="1">
      <c r="A78" s="17" t="s">
        <v>259</v>
      </c>
      <c r="B78" s="2">
        <f t="shared" si="2"/>
        <v>264</v>
      </c>
      <c r="C78" s="2">
        <v>222</v>
      </c>
      <c r="D78" s="2">
        <v>42</v>
      </c>
      <c r="E78" s="2">
        <f>SUM(F78:G78)</f>
        <v>168</v>
      </c>
      <c r="F78" s="2">
        <v>157</v>
      </c>
      <c r="G78" s="2">
        <v>11</v>
      </c>
    </row>
    <row r="79" spans="1:7" ht="18" customHeight="1">
      <c r="A79" s="17" t="s">
        <v>260</v>
      </c>
      <c r="B79" s="2">
        <f t="shared" si="2"/>
        <v>18</v>
      </c>
      <c r="C79" s="2">
        <v>17</v>
      </c>
      <c r="D79" s="2">
        <v>1</v>
      </c>
      <c r="E79" s="2">
        <f>SUM(F79:G79)</f>
        <v>23</v>
      </c>
      <c r="F79" s="2">
        <v>23</v>
      </c>
      <c r="G79" s="2">
        <v>0</v>
      </c>
    </row>
    <row r="80" spans="1:7" ht="18" customHeight="1">
      <c r="A80" s="17" t="s">
        <v>261</v>
      </c>
      <c r="B80" s="2">
        <f t="shared" si="2"/>
        <v>32</v>
      </c>
      <c r="C80" s="2">
        <v>25</v>
      </c>
      <c r="D80" s="2">
        <v>7</v>
      </c>
      <c r="E80" s="2">
        <f>SUM(F80:G80)</f>
        <v>13</v>
      </c>
      <c r="F80" s="2">
        <v>13</v>
      </c>
      <c r="G80" s="2">
        <v>0</v>
      </c>
    </row>
    <row r="81" spans="1:7" ht="18" customHeight="1">
      <c r="A81" s="17" t="s">
        <v>262</v>
      </c>
      <c r="B81" s="2">
        <f t="shared" si="2"/>
        <v>31</v>
      </c>
      <c r="C81" s="2">
        <v>29</v>
      </c>
      <c r="D81" s="2">
        <v>2</v>
      </c>
      <c r="E81" s="32" t="s">
        <v>619</v>
      </c>
      <c r="F81" s="32" t="s">
        <v>619</v>
      </c>
      <c r="G81" s="32" t="s">
        <v>619</v>
      </c>
    </row>
    <row r="82" spans="1:7" ht="18" customHeight="1">
      <c r="A82" s="17" t="s">
        <v>263</v>
      </c>
      <c r="B82" s="2">
        <f t="shared" si="2"/>
        <v>14</v>
      </c>
      <c r="C82" s="2">
        <v>13</v>
      </c>
      <c r="D82" s="2">
        <v>1</v>
      </c>
      <c r="E82" s="32" t="s">
        <v>613</v>
      </c>
      <c r="F82" s="32" t="s">
        <v>613</v>
      </c>
      <c r="G82" s="32" t="s">
        <v>613</v>
      </c>
    </row>
    <row r="83" spans="1:7" ht="18" customHeight="1">
      <c r="A83" s="17" t="s">
        <v>264</v>
      </c>
      <c r="B83" s="2">
        <f t="shared" si="2"/>
        <v>33</v>
      </c>
      <c r="C83" s="2">
        <v>26</v>
      </c>
      <c r="D83" s="2">
        <v>7</v>
      </c>
      <c r="E83" s="32" t="s">
        <v>625</v>
      </c>
      <c r="F83" s="32" t="s">
        <v>625</v>
      </c>
      <c r="G83" s="32" t="s">
        <v>625</v>
      </c>
    </row>
    <row r="84" spans="1:7" ht="18" customHeight="1">
      <c r="A84" s="17" t="s">
        <v>265</v>
      </c>
      <c r="B84" s="2">
        <f t="shared" si="2"/>
        <v>12</v>
      </c>
      <c r="C84" s="2">
        <v>11</v>
      </c>
      <c r="D84" s="2">
        <v>1</v>
      </c>
      <c r="E84" s="32" t="s">
        <v>626</v>
      </c>
      <c r="F84" s="32" t="s">
        <v>626</v>
      </c>
      <c r="G84" s="32" t="s">
        <v>626</v>
      </c>
    </row>
    <row r="85" spans="1:7" ht="18" customHeight="1">
      <c r="A85" s="17" t="s">
        <v>267</v>
      </c>
      <c r="B85" s="2">
        <f t="shared" si="2"/>
        <v>28</v>
      </c>
      <c r="C85" s="2">
        <v>24</v>
      </c>
      <c r="D85" s="2">
        <v>4</v>
      </c>
      <c r="E85" s="32" t="s">
        <v>627</v>
      </c>
      <c r="F85" s="32" t="s">
        <v>627</v>
      </c>
      <c r="G85" s="32" t="s">
        <v>627</v>
      </c>
    </row>
    <row r="86" spans="1:7" ht="18" customHeight="1">
      <c r="A86" s="17" t="s">
        <v>266</v>
      </c>
      <c r="B86" s="2">
        <f t="shared" si="2"/>
        <v>16</v>
      </c>
      <c r="C86" s="2">
        <v>10</v>
      </c>
      <c r="D86" s="2">
        <v>6</v>
      </c>
      <c r="E86" s="32" t="s">
        <v>628</v>
      </c>
      <c r="F86" s="32" t="s">
        <v>628</v>
      </c>
      <c r="G86" s="32" t="s">
        <v>628</v>
      </c>
    </row>
    <row r="87" spans="1:7" ht="18" customHeight="1">
      <c r="A87" s="17" t="s">
        <v>268</v>
      </c>
      <c r="B87" s="2">
        <f t="shared" si="2"/>
        <v>65</v>
      </c>
      <c r="C87" s="2">
        <v>49</v>
      </c>
      <c r="D87" s="2">
        <v>16</v>
      </c>
      <c r="E87" s="32" t="s">
        <v>613</v>
      </c>
      <c r="F87" s="32" t="s">
        <v>613</v>
      </c>
      <c r="G87" s="32" t="s">
        <v>613</v>
      </c>
    </row>
    <row r="88" spans="1:7" ht="18" customHeight="1">
      <c r="A88" s="17" t="s">
        <v>269</v>
      </c>
      <c r="B88" s="2">
        <f t="shared" si="2"/>
        <v>33</v>
      </c>
      <c r="C88" s="2">
        <v>23</v>
      </c>
      <c r="D88" s="2">
        <v>10</v>
      </c>
      <c r="E88" s="32" t="s">
        <v>626</v>
      </c>
      <c r="F88" s="32" t="s">
        <v>626</v>
      </c>
      <c r="G88" s="32" t="s">
        <v>626</v>
      </c>
    </row>
    <row r="89" spans="1:7" ht="18" customHeight="1">
      <c r="A89" s="17" t="s">
        <v>270</v>
      </c>
      <c r="B89" s="2">
        <f t="shared" si="2"/>
        <v>18</v>
      </c>
      <c r="C89" s="2">
        <v>12</v>
      </c>
      <c r="D89" s="2">
        <v>6</v>
      </c>
      <c r="E89" s="32" t="s">
        <v>629</v>
      </c>
      <c r="F89" s="32" t="s">
        <v>629</v>
      </c>
      <c r="G89" s="32" t="s">
        <v>629</v>
      </c>
    </row>
    <row r="90" spans="1:7" ht="18" customHeight="1">
      <c r="A90" s="17" t="s">
        <v>271</v>
      </c>
      <c r="B90" s="2">
        <f t="shared" si="2"/>
        <v>12</v>
      </c>
      <c r="C90" s="2">
        <v>9</v>
      </c>
      <c r="D90" s="2">
        <v>3</v>
      </c>
      <c r="E90" s="32" t="s">
        <v>625</v>
      </c>
      <c r="F90" s="32" t="s">
        <v>625</v>
      </c>
      <c r="G90" s="32" t="s">
        <v>625</v>
      </c>
    </row>
    <row r="91" spans="1:7" ht="18" customHeight="1">
      <c r="A91" s="17" t="s">
        <v>229</v>
      </c>
      <c r="B91" s="2">
        <f t="shared" si="2"/>
        <v>43</v>
      </c>
      <c r="C91" s="2">
        <v>34</v>
      </c>
      <c r="D91" s="2">
        <v>9</v>
      </c>
      <c r="E91" s="2">
        <f>SUM(F91:G91)</f>
        <v>57</v>
      </c>
      <c r="F91" s="2">
        <v>57</v>
      </c>
      <c r="G91" s="2">
        <v>0</v>
      </c>
    </row>
    <row r="92" spans="1:7" s="4" customFormat="1" ht="18" customHeight="1">
      <c r="A92" s="14" t="s">
        <v>272</v>
      </c>
      <c r="B92" s="1">
        <f aca="true" t="shared" si="4" ref="B92:B104">SUM(C92:D92)</f>
        <v>14</v>
      </c>
      <c r="C92" s="1">
        <f>SUM(C93)</f>
        <v>9</v>
      </c>
      <c r="D92" s="1">
        <f>SUM(D93)</f>
        <v>5</v>
      </c>
      <c r="E92" s="1">
        <f aca="true" t="shared" si="5" ref="E92:E100">SUM(F92:G92)</f>
        <v>10</v>
      </c>
      <c r="F92" s="1">
        <f>SUM(F93)</f>
        <v>8</v>
      </c>
      <c r="G92" s="1">
        <f>SUM(G93)</f>
        <v>2</v>
      </c>
    </row>
    <row r="93" spans="1:7" ht="18" customHeight="1">
      <c r="A93" s="17" t="s">
        <v>229</v>
      </c>
      <c r="B93" s="2">
        <f t="shared" si="4"/>
        <v>14</v>
      </c>
      <c r="C93" s="2">
        <v>9</v>
      </c>
      <c r="D93" s="2">
        <v>5</v>
      </c>
      <c r="E93" s="2">
        <f t="shared" si="5"/>
        <v>10</v>
      </c>
      <c r="F93" s="2">
        <v>8</v>
      </c>
      <c r="G93" s="2">
        <v>2</v>
      </c>
    </row>
    <row r="94" spans="1:7" s="4" customFormat="1" ht="18" customHeight="1">
      <c r="A94" s="14" t="s">
        <v>273</v>
      </c>
      <c r="B94" s="1">
        <f t="shared" si="4"/>
        <v>21</v>
      </c>
      <c r="C94" s="1">
        <f>SUM(C95)</f>
        <v>15</v>
      </c>
      <c r="D94" s="1">
        <f>SUM(D95)</f>
        <v>6</v>
      </c>
      <c r="E94" s="1">
        <f t="shared" si="5"/>
        <v>7</v>
      </c>
      <c r="F94" s="1">
        <f>SUM(F95)</f>
        <v>7</v>
      </c>
      <c r="G94" s="1">
        <f>SUM(G95)</f>
        <v>0</v>
      </c>
    </row>
    <row r="95" spans="1:7" ht="18" customHeight="1">
      <c r="A95" s="17" t="s">
        <v>229</v>
      </c>
      <c r="B95" s="2">
        <f t="shared" si="4"/>
        <v>21</v>
      </c>
      <c r="C95" s="2">
        <v>15</v>
      </c>
      <c r="D95" s="2">
        <v>6</v>
      </c>
      <c r="E95" s="2">
        <f t="shared" si="5"/>
        <v>7</v>
      </c>
      <c r="F95" s="2">
        <v>7</v>
      </c>
      <c r="G95" s="2">
        <v>0</v>
      </c>
    </row>
    <row r="96" spans="1:7" s="4" customFormat="1" ht="18" customHeight="1">
      <c r="A96" s="14" t="s">
        <v>274</v>
      </c>
      <c r="B96" s="1">
        <f t="shared" si="4"/>
        <v>33</v>
      </c>
      <c r="C96" s="1">
        <f>SUM(C97:C98)</f>
        <v>25</v>
      </c>
      <c r="D96" s="1">
        <f>SUM(D97:D98)</f>
        <v>8</v>
      </c>
      <c r="E96" s="1">
        <f t="shared" si="5"/>
        <v>22</v>
      </c>
      <c r="F96" s="1">
        <f>SUM(F97:F98)</f>
        <v>13</v>
      </c>
      <c r="G96" s="1">
        <f>SUM(G97:G98)</f>
        <v>9</v>
      </c>
    </row>
    <row r="97" spans="1:7" ht="18" customHeight="1">
      <c r="A97" s="17" t="s">
        <v>275</v>
      </c>
      <c r="B97" s="2">
        <f t="shared" si="4"/>
        <v>25</v>
      </c>
      <c r="C97" s="2">
        <v>18</v>
      </c>
      <c r="D97" s="2">
        <v>7</v>
      </c>
      <c r="E97" s="2">
        <f t="shared" si="5"/>
        <v>13</v>
      </c>
      <c r="F97" s="2">
        <v>6</v>
      </c>
      <c r="G97" s="2">
        <v>7</v>
      </c>
    </row>
    <row r="98" spans="1:7" ht="18" customHeight="1">
      <c r="A98" s="17" t="s">
        <v>229</v>
      </c>
      <c r="B98" s="2">
        <f t="shared" si="4"/>
        <v>8</v>
      </c>
      <c r="C98" s="2">
        <v>7</v>
      </c>
      <c r="D98" s="2">
        <v>1</v>
      </c>
      <c r="E98" s="2">
        <f t="shared" si="5"/>
        <v>9</v>
      </c>
      <c r="F98" s="2">
        <v>7</v>
      </c>
      <c r="G98" s="2">
        <v>2</v>
      </c>
    </row>
    <row r="99" spans="1:7" s="4" customFormat="1" ht="18" customHeight="1">
      <c r="A99" s="14" t="s">
        <v>276</v>
      </c>
      <c r="B99" s="1">
        <f t="shared" si="4"/>
        <v>268</v>
      </c>
      <c r="C99" s="1">
        <f>SUM(C100:C105)</f>
        <v>257</v>
      </c>
      <c r="D99" s="1">
        <f>SUM(D100:D105)</f>
        <v>11</v>
      </c>
      <c r="E99" s="1">
        <f t="shared" si="5"/>
        <v>39</v>
      </c>
      <c r="F99" s="1">
        <f>SUM(F100:F105)</f>
        <v>32</v>
      </c>
      <c r="G99" s="1">
        <f>SUM(G100:G105)</f>
        <v>7</v>
      </c>
    </row>
    <row r="100" spans="1:7" ht="18" customHeight="1">
      <c r="A100" s="17" t="s">
        <v>277</v>
      </c>
      <c r="B100" s="2">
        <f t="shared" si="4"/>
        <v>79</v>
      </c>
      <c r="C100" s="2">
        <v>78</v>
      </c>
      <c r="D100" s="2">
        <v>1</v>
      </c>
      <c r="E100" s="2">
        <f t="shared" si="5"/>
        <v>28</v>
      </c>
      <c r="F100" s="2">
        <v>25</v>
      </c>
      <c r="G100" s="2">
        <v>3</v>
      </c>
    </row>
    <row r="101" spans="1:7" ht="18" customHeight="1">
      <c r="A101" s="17" t="s">
        <v>278</v>
      </c>
      <c r="B101" s="2">
        <f t="shared" si="4"/>
        <v>24</v>
      </c>
      <c r="C101" s="2">
        <v>22</v>
      </c>
      <c r="D101" s="2">
        <v>2</v>
      </c>
      <c r="E101" s="32" t="s">
        <v>625</v>
      </c>
      <c r="F101" s="32" t="s">
        <v>625</v>
      </c>
      <c r="G101" s="32" t="s">
        <v>625</v>
      </c>
    </row>
    <row r="102" spans="1:7" ht="18" customHeight="1">
      <c r="A102" s="17" t="s">
        <v>279</v>
      </c>
      <c r="B102" s="2">
        <f t="shared" si="4"/>
        <v>25</v>
      </c>
      <c r="C102" s="2">
        <v>25</v>
      </c>
      <c r="D102" s="2">
        <v>0</v>
      </c>
      <c r="E102" s="32" t="s">
        <v>610</v>
      </c>
      <c r="F102" s="32" t="s">
        <v>610</v>
      </c>
      <c r="G102" s="32" t="s">
        <v>610</v>
      </c>
    </row>
    <row r="103" spans="1:7" ht="18" customHeight="1">
      <c r="A103" s="17" t="s">
        <v>280</v>
      </c>
      <c r="B103" s="2">
        <f t="shared" si="4"/>
        <v>24</v>
      </c>
      <c r="C103" s="2">
        <v>23</v>
      </c>
      <c r="D103" s="2">
        <v>1</v>
      </c>
      <c r="E103" s="32" t="s">
        <v>630</v>
      </c>
      <c r="F103" s="32" t="s">
        <v>630</v>
      </c>
      <c r="G103" s="32" t="s">
        <v>630</v>
      </c>
    </row>
    <row r="104" spans="1:7" ht="18" customHeight="1">
      <c r="A104" s="17" t="s">
        <v>281</v>
      </c>
      <c r="B104" s="2">
        <f t="shared" si="4"/>
        <v>26</v>
      </c>
      <c r="C104" s="2">
        <v>24</v>
      </c>
      <c r="D104" s="2">
        <v>2</v>
      </c>
      <c r="E104" s="32" t="s">
        <v>611</v>
      </c>
      <c r="F104" s="32" t="s">
        <v>611</v>
      </c>
      <c r="G104" s="32" t="s">
        <v>611</v>
      </c>
    </row>
    <row r="105" spans="1:7" ht="18" customHeight="1">
      <c r="A105" s="18" t="s">
        <v>229</v>
      </c>
      <c r="B105" s="12">
        <f>SUM(C105:D105)</f>
        <v>90</v>
      </c>
      <c r="C105" s="12">
        <v>85</v>
      </c>
      <c r="D105" s="12">
        <v>5</v>
      </c>
      <c r="E105" s="12">
        <f>SUM(F105:G105)</f>
        <v>11</v>
      </c>
      <c r="F105" s="12">
        <v>7</v>
      </c>
      <c r="G105" s="12">
        <v>4</v>
      </c>
    </row>
  </sheetData>
  <mergeCells count="3">
    <mergeCell ref="B4:D4"/>
    <mergeCell ref="E4:G4"/>
    <mergeCell ref="A4:A5"/>
  </mergeCells>
  <printOptions/>
  <pageMargins left="0.75" right="0.75" top="1" bottom="1" header="0.512" footer="0.512"/>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AE38"/>
  <sheetViews>
    <sheetView workbookViewId="0" topLeftCell="A1">
      <selection activeCell="A1" sqref="A1"/>
    </sheetView>
  </sheetViews>
  <sheetFormatPr defaultColWidth="9.00390625" defaultRowHeight="18" customHeight="1"/>
  <cols>
    <col min="1" max="1" width="21.625" style="5" customWidth="1"/>
    <col min="2" max="2" width="11.375" style="35" customWidth="1"/>
    <col min="3" max="12" width="10.875" style="35" customWidth="1"/>
    <col min="13" max="13" width="11.125" style="35" customWidth="1"/>
    <col min="14" max="16" width="10.875" style="35" customWidth="1"/>
    <col min="17" max="17" width="11.125" style="35" customWidth="1"/>
    <col min="18" max="31" width="10.875" style="35" customWidth="1"/>
    <col min="32" max="16384" width="9.00390625" style="5" customWidth="1"/>
  </cols>
  <sheetData>
    <row r="1" ht="18" customHeight="1">
      <c r="A1" s="4" t="s">
        <v>283</v>
      </c>
    </row>
    <row r="2" ht="18" customHeight="1">
      <c r="B2" s="35" t="s">
        <v>284</v>
      </c>
    </row>
    <row r="3" spans="1:31" s="35" customFormat="1" ht="18" customHeight="1">
      <c r="A3" s="38" t="s">
        <v>285</v>
      </c>
      <c r="B3" s="39" t="s">
        <v>29</v>
      </c>
      <c r="C3" s="40"/>
      <c r="D3" s="40"/>
      <c r="E3" s="40"/>
      <c r="F3" s="40"/>
      <c r="G3" s="40"/>
      <c r="H3" s="40"/>
      <c r="I3" s="40"/>
      <c r="J3" s="40"/>
      <c r="K3" s="40"/>
      <c r="L3" s="40"/>
      <c r="M3" s="40"/>
      <c r="N3" s="40"/>
      <c r="O3" s="40"/>
      <c r="P3" s="44"/>
      <c r="Q3" s="39" t="s">
        <v>30</v>
      </c>
      <c r="R3" s="40"/>
      <c r="S3" s="40"/>
      <c r="T3" s="40"/>
      <c r="U3" s="40"/>
      <c r="V3" s="40"/>
      <c r="W3" s="40"/>
      <c r="X3" s="40"/>
      <c r="Y3" s="40"/>
      <c r="Z3" s="40"/>
      <c r="AA3" s="40"/>
      <c r="AB3" s="40"/>
      <c r="AC3" s="40"/>
      <c r="AD3" s="40"/>
      <c r="AE3" s="40"/>
    </row>
    <row r="4" spans="1:31" s="35" customFormat="1" ht="54" customHeight="1">
      <c r="A4" s="41"/>
      <c r="B4" s="42" t="s">
        <v>3</v>
      </c>
      <c r="C4" s="42" t="s">
        <v>4</v>
      </c>
      <c r="D4" s="42" t="s">
        <v>5</v>
      </c>
      <c r="E4" s="42" t="s">
        <v>6</v>
      </c>
      <c r="F4" s="42" t="s">
        <v>7</v>
      </c>
      <c r="G4" s="42" t="s">
        <v>8</v>
      </c>
      <c r="H4" s="42" t="s">
        <v>9</v>
      </c>
      <c r="I4" s="42" t="s">
        <v>10</v>
      </c>
      <c r="J4" s="42" t="s">
        <v>11</v>
      </c>
      <c r="K4" s="42" t="s">
        <v>12</v>
      </c>
      <c r="L4" s="42" t="s">
        <v>13</v>
      </c>
      <c r="M4" s="42" t="s">
        <v>319</v>
      </c>
      <c r="N4" s="42" t="s">
        <v>15</v>
      </c>
      <c r="O4" s="42" t="s">
        <v>16</v>
      </c>
      <c r="P4" s="42" t="s">
        <v>17</v>
      </c>
      <c r="Q4" s="42" t="s">
        <v>3</v>
      </c>
      <c r="R4" s="42" t="s">
        <v>4</v>
      </c>
      <c r="S4" s="42" t="s">
        <v>5</v>
      </c>
      <c r="T4" s="42" t="s">
        <v>6</v>
      </c>
      <c r="U4" s="42" t="s">
        <v>7</v>
      </c>
      <c r="V4" s="42" t="s">
        <v>8</v>
      </c>
      <c r="W4" s="42" t="s">
        <v>9</v>
      </c>
      <c r="X4" s="42" t="s">
        <v>10</v>
      </c>
      <c r="Y4" s="42" t="s">
        <v>11</v>
      </c>
      <c r="Z4" s="42" t="s">
        <v>12</v>
      </c>
      <c r="AA4" s="42" t="s">
        <v>13</v>
      </c>
      <c r="AB4" s="42" t="s">
        <v>319</v>
      </c>
      <c r="AC4" s="42" t="s">
        <v>15</v>
      </c>
      <c r="AD4" s="42" t="s">
        <v>16</v>
      </c>
      <c r="AE4" s="43" t="s">
        <v>17</v>
      </c>
    </row>
    <row r="5" spans="1:31" s="4" customFormat="1" ht="18" customHeight="1">
      <c r="A5" s="22" t="s">
        <v>286</v>
      </c>
      <c r="B5" s="72">
        <f>B6+B9</f>
        <v>200967</v>
      </c>
      <c r="C5" s="72">
        <f aca="true" t="shared" si="0" ref="C5:P5">C6+C9</f>
        <v>7306</v>
      </c>
      <c r="D5" s="72">
        <f t="shared" si="0"/>
        <v>100</v>
      </c>
      <c r="E5" s="72">
        <f t="shared" si="0"/>
        <v>209</v>
      </c>
      <c r="F5" s="72">
        <f t="shared" si="0"/>
        <v>40</v>
      </c>
      <c r="G5" s="72">
        <f t="shared" si="0"/>
        <v>18838</v>
      </c>
      <c r="H5" s="72">
        <f t="shared" si="0"/>
        <v>36740</v>
      </c>
      <c r="I5" s="72">
        <f t="shared" si="0"/>
        <v>60142</v>
      </c>
      <c r="J5" s="72">
        <f t="shared" si="0"/>
        <v>8299</v>
      </c>
      <c r="K5" s="72">
        <f t="shared" si="0"/>
        <v>1595</v>
      </c>
      <c r="L5" s="72">
        <f t="shared" si="0"/>
        <v>13063</v>
      </c>
      <c r="M5" s="72">
        <f t="shared" si="0"/>
        <v>1152</v>
      </c>
      <c r="N5" s="72">
        <f t="shared" si="0"/>
        <v>45542</v>
      </c>
      <c r="O5" s="72">
        <f t="shared" si="0"/>
        <v>7865</v>
      </c>
      <c r="P5" s="72">
        <f t="shared" si="0"/>
        <v>76</v>
      </c>
      <c r="Q5" s="72">
        <f aca="true" t="shared" si="1" ref="Q5:AE5">Q6+Q9</f>
        <v>188957</v>
      </c>
      <c r="R5" s="72">
        <f t="shared" si="1"/>
        <v>8633</v>
      </c>
      <c r="S5" s="72">
        <f t="shared" si="1"/>
        <v>116</v>
      </c>
      <c r="T5" s="72">
        <f t="shared" si="1"/>
        <v>213</v>
      </c>
      <c r="U5" s="72">
        <f t="shared" si="1"/>
        <v>68</v>
      </c>
      <c r="V5" s="72">
        <f t="shared" si="1"/>
        <v>17846</v>
      </c>
      <c r="W5" s="72">
        <f t="shared" si="1"/>
        <v>38484</v>
      </c>
      <c r="X5" s="72">
        <f t="shared" si="1"/>
        <v>53575</v>
      </c>
      <c r="Y5" s="72">
        <f t="shared" si="1"/>
        <v>7647</v>
      </c>
      <c r="Z5" s="72">
        <f t="shared" si="1"/>
        <v>1477</v>
      </c>
      <c r="AA5" s="72">
        <f t="shared" si="1"/>
        <v>12696</v>
      </c>
      <c r="AB5" s="72">
        <f t="shared" si="1"/>
        <v>1142</v>
      </c>
      <c r="AC5" s="72">
        <f t="shared" si="1"/>
        <v>39239</v>
      </c>
      <c r="AD5" s="72">
        <f t="shared" si="1"/>
        <v>7335</v>
      </c>
      <c r="AE5" s="72">
        <f t="shared" si="1"/>
        <v>486</v>
      </c>
    </row>
    <row r="6" spans="1:31" ht="18" customHeight="1">
      <c r="A6" s="9" t="s">
        <v>287</v>
      </c>
      <c r="B6" s="27">
        <f>SUM(B7:B8)</f>
        <v>188075</v>
      </c>
      <c r="C6" s="27">
        <f aca="true" t="shared" si="2" ref="C6:P6">SUM(C7:C8)</f>
        <v>7251</v>
      </c>
      <c r="D6" s="27">
        <f t="shared" si="2"/>
        <v>96</v>
      </c>
      <c r="E6" s="27">
        <f t="shared" si="2"/>
        <v>201</v>
      </c>
      <c r="F6" s="27">
        <f t="shared" si="2"/>
        <v>29</v>
      </c>
      <c r="G6" s="27">
        <f t="shared" si="2"/>
        <v>17666</v>
      </c>
      <c r="H6" s="27">
        <f t="shared" si="2"/>
        <v>32737</v>
      </c>
      <c r="I6" s="27">
        <f t="shared" si="2"/>
        <v>57881</v>
      </c>
      <c r="J6" s="27">
        <f t="shared" si="2"/>
        <v>7924</v>
      </c>
      <c r="K6" s="27">
        <f t="shared" si="2"/>
        <v>1566</v>
      </c>
      <c r="L6" s="27">
        <f t="shared" si="2"/>
        <v>11523</v>
      </c>
      <c r="M6" s="27">
        <f t="shared" si="2"/>
        <v>990</v>
      </c>
      <c r="N6" s="27">
        <f t="shared" si="2"/>
        <v>42617</v>
      </c>
      <c r="O6" s="27">
        <f t="shared" si="2"/>
        <v>7518</v>
      </c>
      <c r="P6" s="27">
        <f t="shared" si="2"/>
        <v>76</v>
      </c>
      <c r="Q6" s="27">
        <f aca="true" t="shared" si="3" ref="Q6:AE6">SUM(Q7:Q8)</f>
        <v>179231</v>
      </c>
      <c r="R6" s="27">
        <f t="shared" si="3"/>
        <v>8612</v>
      </c>
      <c r="S6" s="27">
        <f t="shared" si="3"/>
        <v>110</v>
      </c>
      <c r="T6" s="27">
        <f t="shared" si="3"/>
        <v>208</v>
      </c>
      <c r="U6" s="27">
        <f t="shared" si="3"/>
        <v>49</v>
      </c>
      <c r="V6" s="27">
        <f t="shared" si="3"/>
        <v>17027</v>
      </c>
      <c r="W6" s="27">
        <f t="shared" si="3"/>
        <v>35284</v>
      </c>
      <c r="X6" s="27">
        <f t="shared" si="3"/>
        <v>51962</v>
      </c>
      <c r="Y6" s="27">
        <f t="shared" si="3"/>
        <v>7358</v>
      </c>
      <c r="Z6" s="27">
        <f t="shared" si="3"/>
        <v>1456</v>
      </c>
      <c r="AA6" s="27">
        <f t="shared" si="3"/>
        <v>11545</v>
      </c>
      <c r="AB6" s="27">
        <f t="shared" si="3"/>
        <v>978</v>
      </c>
      <c r="AC6" s="27">
        <f t="shared" si="3"/>
        <v>37138</v>
      </c>
      <c r="AD6" s="27">
        <f t="shared" si="3"/>
        <v>7035</v>
      </c>
      <c r="AE6" s="27">
        <f t="shared" si="3"/>
        <v>469</v>
      </c>
    </row>
    <row r="7" spans="1:31" ht="18" customHeight="1">
      <c r="A7" s="9" t="s">
        <v>288</v>
      </c>
      <c r="B7" s="27">
        <f>SUM(C7:P7)</f>
        <v>42469</v>
      </c>
      <c r="C7" s="27">
        <v>6641</v>
      </c>
      <c r="D7" s="27">
        <v>8</v>
      </c>
      <c r="E7" s="27">
        <v>77</v>
      </c>
      <c r="F7" s="27">
        <v>4</v>
      </c>
      <c r="G7" s="27">
        <v>3955</v>
      </c>
      <c r="H7" s="27">
        <v>7128</v>
      </c>
      <c r="I7" s="27">
        <v>14764</v>
      </c>
      <c r="J7" s="27">
        <v>258</v>
      </c>
      <c r="K7" s="27">
        <v>540</v>
      </c>
      <c r="L7" s="27">
        <v>630</v>
      </c>
      <c r="M7" s="27">
        <v>4</v>
      </c>
      <c r="N7" s="27">
        <v>8274</v>
      </c>
      <c r="O7" s="27">
        <v>150</v>
      </c>
      <c r="P7" s="27">
        <v>36</v>
      </c>
      <c r="Q7" s="27">
        <f>SUM(R7:AE7)</f>
        <v>46154</v>
      </c>
      <c r="R7" s="27">
        <v>7947</v>
      </c>
      <c r="S7" s="27">
        <v>21</v>
      </c>
      <c r="T7" s="27">
        <v>82</v>
      </c>
      <c r="U7" s="27">
        <v>4</v>
      </c>
      <c r="V7" s="27">
        <v>4270</v>
      </c>
      <c r="W7" s="27">
        <v>7978</v>
      </c>
      <c r="X7" s="27">
        <v>15485</v>
      </c>
      <c r="Y7" s="27">
        <v>299</v>
      </c>
      <c r="Z7" s="27">
        <v>454</v>
      </c>
      <c r="AA7" s="27">
        <v>626</v>
      </c>
      <c r="AB7" s="27">
        <v>8</v>
      </c>
      <c r="AC7" s="27">
        <v>8791</v>
      </c>
      <c r="AD7" s="27">
        <v>83</v>
      </c>
      <c r="AE7" s="27">
        <v>106</v>
      </c>
    </row>
    <row r="8" spans="1:31" ht="18" customHeight="1">
      <c r="A8" s="9" t="s">
        <v>289</v>
      </c>
      <c r="B8" s="27">
        <f>SUM(C8:P8)</f>
        <v>145606</v>
      </c>
      <c r="C8" s="27">
        <v>610</v>
      </c>
      <c r="D8" s="27">
        <v>88</v>
      </c>
      <c r="E8" s="27">
        <v>124</v>
      </c>
      <c r="F8" s="27">
        <v>25</v>
      </c>
      <c r="G8" s="27">
        <v>13711</v>
      </c>
      <c r="H8" s="27">
        <v>25609</v>
      </c>
      <c r="I8" s="27">
        <v>43117</v>
      </c>
      <c r="J8" s="27">
        <v>7666</v>
      </c>
      <c r="K8" s="27">
        <v>1026</v>
      </c>
      <c r="L8" s="27">
        <v>10893</v>
      </c>
      <c r="M8" s="27">
        <v>986</v>
      </c>
      <c r="N8" s="27">
        <v>34343</v>
      </c>
      <c r="O8" s="27">
        <v>7368</v>
      </c>
      <c r="P8" s="27">
        <v>40</v>
      </c>
      <c r="Q8" s="27">
        <f>SUM(R8:AE8)</f>
        <v>133077</v>
      </c>
      <c r="R8" s="27">
        <v>665</v>
      </c>
      <c r="S8" s="27">
        <v>89</v>
      </c>
      <c r="T8" s="27">
        <v>126</v>
      </c>
      <c r="U8" s="27">
        <v>45</v>
      </c>
      <c r="V8" s="27">
        <v>12757</v>
      </c>
      <c r="W8" s="27">
        <v>27306</v>
      </c>
      <c r="X8" s="27">
        <v>36477</v>
      </c>
      <c r="Y8" s="27">
        <v>7059</v>
      </c>
      <c r="Z8" s="27">
        <v>1002</v>
      </c>
      <c r="AA8" s="27">
        <v>10919</v>
      </c>
      <c r="AB8" s="27">
        <v>970</v>
      </c>
      <c r="AC8" s="27">
        <v>28347</v>
      </c>
      <c r="AD8" s="27">
        <v>6952</v>
      </c>
      <c r="AE8" s="27">
        <v>363</v>
      </c>
    </row>
    <row r="9" spans="1:31" ht="18" customHeight="1">
      <c r="A9" s="9" t="s">
        <v>290</v>
      </c>
      <c r="B9" s="27">
        <f>B10+B29</f>
        <v>12892</v>
      </c>
      <c r="C9" s="27">
        <f aca="true" t="shared" si="4" ref="C9:P9">C10+C29</f>
        <v>55</v>
      </c>
      <c r="D9" s="27">
        <f t="shared" si="4"/>
        <v>4</v>
      </c>
      <c r="E9" s="27">
        <f t="shared" si="4"/>
        <v>8</v>
      </c>
      <c r="F9" s="27">
        <f t="shared" si="4"/>
        <v>11</v>
      </c>
      <c r="G9" s="27">
        <f t="shared" si="4"/>
        <v>1172</v>
      </c>
      <c r="H9" s="27">
        <f t="shared" si="4"/>
        <v>4003</v>
      </c>
      <c r="I9" s="27">
        <f t="shared" si="4"/>
        <v>2261</v>
      </c>
      <c r="J9" s="27">
        <f t="shared" si="4"/>
        <v>375</v>
      </c>
      <c r="K9" s="27">
        <f t="shared" si="4"/>
        <v>29</v>
      </c>
      <c r="L9" s="27">
        <f t="shared" si="4"/>
        <v>1540</v>
      </c>
      <c r="M9" s="27">
        <f t="shared" si="4"/>
        <v>162</v>
      </c>
      <c r="N9" s="27">
        <f t="shared" si="4"/>
        <v>2925</v>
      </c>
      <c r="O9" s="27">
        <f t="shared" si="4"/>
        <v>347</v>
      </c>
      <c r="P9" s="27">
        <f t="shared" si="4"/>
        <v>0</v>
      </c>
      <c r="Q9" s="27">
        <f aca="true" t="shared" si="5" ref="Q9:AE9">Q10+Q29</f>
        <v>9726</v>
      </c>
      <c r="R9" s="27">
        <f t="shared" si="5"/>
        <v>21</v>
      </c>
      <c r="S9" s="27">
        <f t="shared" si="5"/>
        <v>6</v>
      </c>
      <c r="T9" s="27">
        <f t="shared" si="5"/>
        <v>5</v>
      </c>
      <c r="U9" s="27">
        <f t="shared" si="5"/>
        <v>19</v>
      </c>
      <c r="V9" s="27">
        <f t="shared" si="5"/>
        <v>819</v>
      </c>
      <c r="W9" s="27">
        <f t="shared" si="5"/>
        <v>3200</v>
      </c>
      <c r="X9" s="27">
        <f t="shared" si="5"/>
        <v>1613</v>
      </c>
      <c r="Y9" s="27">
        <f t="shared" si="5"/>
        <v>289</v>
      </c>
      <c r="Z9" s="27">
        <f t="shared" si="5"/>
        <v>21</v>
      </c>
      <c r="AA9" s="27">
        <f t="shared" si="5"/>
        <v>1151</v>
      </c>
      <c r="AB9" s="27">
        <f t="shared" si="5"/>
        <v>164</v>
      </c>
      <c r="AC9" s="27">
        <f t="shared" si="5"/>
        <v>2101</v>
      </c>
      <c r="AD9" s="27">
        <f t="shared" si="5"/>
        <v>300</v>
      </c>
      <c r="AE9" s="27">
        <f t="shared" si="5"/>
        <v>17</v>
      </c>
    </row>
    <row r="10" spans="1:31" ht="18" customHeight="1">
      <c r="A10" s="9" t="s">
        <v>291</v>
      </c>
      <c r="B10" s="27">
        <f>SUM(B11:B28)</f>
        <v>11808</v>
      </c>
      <c r="C10" s="27">
        <f aca="true" t="shared" si="6" ref="C10:P10">SUM(C11:C28)</f>
        <v>53</v>
      </c>
      <c r="D10" s="27">
        <f t="shared" si="6"/>
        <v>4</v>
      </c>
      <c r="E10" s="27">
        <f t="shared" si="6"/>
        <v>8</v>
      </c>
      <c r="F10" s="27">
        <f t="shared" si="6"/>
        <v>10</v>
      </c>
      <c r="G10" s="27">
        <f t="shared" si="6"/>
        <v>1030</v>
      </c>
      <c r="H10" s="27">
        <f t="shared" si="6"/>
        <v>3848</v>
      </c>
      <c r="I10" s="27">
        <f t="shared" si="6"/>
        <v>2064</v>
      </c>
      <c r="J10" s="27">
        <f t="shared" si="6"/>
        <v>328</v>
      </c>
      <c r="K10" s="27">
        <f t="shared" si="6"/>
        <v>24</v>
      </c>
      <c r="L10" s="27">
        <f t="shared" si="6"/>
        <v>1280</v>
      </c>
      <c r="M10" s="27">
        <f t="shared" si="6"/>
        <v>141</v>
      </c>
      <c r="N10" s="27">
        <f t="shared" si="6"/>
        <v>2720</v>
      </c>
      <c r="O10" s="27">
        <f t="shared" si="6"/>
        <v>298</v>
      </c>
      <c r="P10" s="27">
        <f t="shared" si="6"/>
        <v>0</v>
      </c>
      <c r="Q10" s="27">
        <f aca="true" t="shared" si="7" ref="Q10:AE10">SUM(Q11:Q28)</f>
        <v>8944</v>
      </c>
      <c r="R10" s="27">
        <f t="shared" si="7"/>
        <v>21</v>
      </c>
      <c r="S10" s="27">
        <f t="shared" si="7"/>
        <v>6</v>
      </c>
      <c r="T10" s="27">
        <f t="shared" si="7"/>
        <v>5</v>
      </c>
      <c r="U10" s="27">
        <f t="shared" si="7"/>
        <v>19</v>
      </c>
      <c r="V10" s="27">
        <f t="shared" si="7"/>
        <v>728</v>
      </c>
      <c r="W10" s="27">
        <f t="shared" si="7"/>
        <v>3042</v>
      </c>
      <c r="X10" s="27">
        <f t="shared" si="7"/>
        <v>1495</v>
      </c>
      <c r="Y10" s="27">
        <f t="shared" si="7"/>
        <v>243</v>
      </c>
      <c r="Z10" s="27">
        <f t="shared" si="7"/>
        <v>18</v>
      </c>
      <c r="AA10" s="27">
        <f t="shared" si="7"/>
        <v>980</v>
      </c>
      <c r="AB10" s="27">
        <f t="shared" si="7"/>
        <v>130</v>
      </c>
      <c r="AC10" s="27">
        <f t="shared" si="7"/>
        <v>1981</v>
      </c>
      <c r="AD10" s="27">
        <f t="shared" si="7"/>
        <v>260</v>
      </c>
      <c r="AE10" s="27">
        <f t="shared" si="7"/>
        <v>16</v>
      </c>
    </row>
    <row r="11" spans="1:31" ht="18" customHeight="1">
      <c r="A11" s="9" t="s">
        <v>292</v>
      </c>
      <c r="B11" s="27">
        <f aca="true" t="shared" si="8" ref="B11:B28">SUM(C11:P11)</f>
        <v>183</v>
      </c>
      <c r="C11" s="27">
        <v>0</v>
      </c>
      <c r="D11" s="27">
        <v>0</v>
      </c>
      <c r="E11" s="27">
        <v>0</v>
      </c>
      <c r="F11" s="27">
        <v>0</v>
      </c>
      <c r="G11" s="27">
        <v>19</v>
      </c>
      <c r="H11" s="27">
        <v>14</v>
      </c>
      <c r="I11" s="27">
        <v>52</v>
      </c>
      <c r="J11" s="27">
        <v>13</v>
      </c>
      <c r="K11" s="27">
        <v>0</v>
      </c>
      <c r="L11" s="27">
        <v>32</v>
      </c>
      <c r="M11" s="27">
        <v>6</v>
      </c>
      <c r="N11" s="27">
        <v>34</v>
      </c>
      <c r="O11" s="27">
        <v>13</v>
      </c>
      <c r="P11" s="27">
        <v>0</v>
      </c>
      <c r="Q11" s="27">
        <f aca="true" t="shared" si="9" ref="Q11:Q28">SUM(R11:AE11)</f>
        <v>174</v>
      </c>
      <c r="R11" s="27">
        <v>0</v>
      </c>
      <c r="S11" s="27">
        <v>0</v>
      </c>
      <c r="T11" s="27">
        <v>0</v>
      </c>
      <c r="U11" s="27">
        <v>0</v>
      </c>
      <c r="V11" s="27">
        <v>18</v>
      </c>
      <c r="W11" s="27">
        <v>21</v>
      </c>
      <c r="X11" s="27">
        <v>35</v>
      </c>
      <c r="Y11" s="27">
        <v>9</v>
      </c>
      <c r="Z11" s="27">
        <v>1</v>
      </c>
      <c r="AA11" s="27">
        <v>30</v>
      </c>
      <c r="AB11" s="27">
        <v>12</v>
      </c>
      <c r="AC11" s="27">
        <v>36</v>
      </c>
      <c r="AD11" s="27">
        <v>12</v>
      </c>
      <c r="AE11" s="27">
        <v>0</v>
      </c>
    </row>
    <row r="12" spans="1:31" ht="18" customHeight="1">
      <c r="A12" s="9" t="s">
        <v>293</v>
      </c>
      <c r="B12" s="27">
        <f t="shared" si="8"/>
        <v>892</v>
      </c>
      <c r="C12" s="27">
        <v>1</v>
      </c>
      <c r="D12" s="27">
        <v>1</v>
      </c>
      <c r="E12" s="27">
        <v>0</v>
      </c>
      <c r="F12" s="27">
        <v>0</v>
      </c>
      <c r="G12" s="27">
        <v>61</v>
      </c>
      <c r="H12" s="27">
        <v>138</v>
      </c>
      <c r="I12" s="27">
        <v>188</v>
      </c>
      <c r="J12" s="27">
        <v>66</v>
      </c>
      <c r="K12" s="27">
        <v>3</v>
      </c>
      <c r="L12" s="27">
        <v>102</v>
      </c>
      <c r="M12" s="27">
        <v>23</v>
      </c>
      <c r="N12" s="27">
        <v>193</v>
      </c>
      <c r="O12" s="27">
        <v>116</v>
      </c>
      <c r="P12" s="27">
        <v>0</v>
      </c>
      <c r="Q12" s="27">
        <f t="shared" si="9"/>
        <v>745</v>
      </c>
      <c r="R12" s="27">
        <v>0</v>
      </c>
      <c r="S12" s="27">
        <v>1</v>
      </c>
      <c r="T12" s="27">
        <v>0</v>
      </c>
      <c r="U12" s="27">
        <v>1</v>
      </c>
      <c r="V12" s="27">
        <v>39</v>
      </c>
      <c r="W12" s="27">
        <v>120</v>
      </c>
      <c r="X12" s="27">
        <v>163</v>
      </c>
      <c r="Y12" s="27">
        <v>73</v>
      </c>
      <c r="Z12" s="27">
        <v>2</v>
      </c>
      <c r="AA12" s="27">
        <v>113</v>
      </c>
      <c r="AB12" s="27">
        <v>24</v>
      </c>
      <c r="AC12" s="27">
        <v>114</v>
      </c>
      <c r="AD12" s="27">
        <v>95</v>
      </c>
      <c r="AE12" s="27">
        <v>0</v>
      </c>
    </row>
    <row r="13" spans="1:31" ht="18" customHeight="1">
      <c r="A13" s="9" t="s">
        <v>294</v>
      </c>
      <c r="B13" s="27">
        <f t="shared" si="8"/>
        <v>202</v>
      </c>
      <c r="C13" s="27">
        <v>0</v>
      </c>
      <c r="D13" s="27">
        <v>0</v>
      </c>
      <c r="E13" s="27">
        <v>0</v>
      </c>
      <c r="F13" s="27">
        <v>0</v>
      </c>
      <c r="G13" s="27">
        <v>21</v>
      </c>
      <c r="H13" s="27">
        <v>11</v>
      </c>
      <c r="I13" s="27">
        <v>29</v>
      </c>
      <c r="J13" s="27">
        <v>9</v>
      </c>
      <c r="K13" s="27">
        <v>1</v>
      </c>
      <c r="L13" s="27">
        <v>44</v>
      </c>
      <c r="M13" s="27">
        <v>2</v>
      </c>
      <c r="N13" s="27">
        <v>79</v>
      </c>
      <c r="O13" s="27">
        <v>6</v>
      </c>
      <c r="P13" s="27">
        <v>0</v>
      </c>
      <c r="Q13" s="27">
        <f t="shared" si="9"/>
        <v>179</v>
      </c>
      <c r="R13" s="27">
        <v>1</v>
      </c>
      <c r="S13" s="27">
        <v>0</v>
      </c>
      <c r="T13" s="27">
        <v>0</v>
      </c>
      <c r="U13" s="27">
        <v>0</v>
      </c>
      <c r="V13" s="27">
        <v>16</v>
      </c>
      <c r="W13" s="27">
        <v>23</v>
      </c>
      <c r="X13" s="27">
        <v>21</v>
      </c>
      <c r="Y13" s="27">
        <v>10</v>
      </c>
      <c r="Z13" s="27">
        <v>0</v>
      </c>
      <c r="AA13" s="27">
        <v>46</v>
      </c>
      <c r="AB13" s="27">
        <v>3</v>
      </c>
      <c r="AC13" s="27">
        <v>53</v>
      </c>
      <c r="AD13" s="27">
        <v>6</v>
      </c>
      <c r="AE13" s="27">
        <v>0</v>
      </c>
    </row>
    <row r="14" spans="1:31" ht="18" customHeight="1">
      <c r="A14" s="9" t="s">
        <v>295</v>
      </c>
      <c r="B14" s="27">
        <f t="shared" si="8"/>
        <v>149</v>
      </c>
      <c r="C14" s="27">
        <v>0</v>
      </c>
      <c r="D14" s="27">
        <v>0</v>
      </c>
      <c r="E14" s="27">
        <v>0</v>
      </c>
      <c r="F14" s="27">
        <v>0</v>
      </c>
      <c r="G14" s="27">
        <v>7</v>
      </c>
      <c r="H14" s="27">
        <v>32</v>
      </c>
      <c r="I14" s="27">
        <v>25</v>
      </c>
      <c r="J14" s="27">
        <v>13</v>
      </c>
      <c r="K14" s="27">
        <v>1</v>
      </c>
      <c r="L14" s="27">
        <v>25</v>
      </c>
      <c r="M14" s="27">
        <v>8</v>
      </c>
      <c r="N14" s="27">
        <v>32</v>
      </c>
      <c r="O14" s="27">
        <v>6</v>
      </c>
      <c r="P14" s="27">
        <v>0</v>
      </c>
      <c r="Q14" s="27">
        <f t="shared" si="9"/>
        <v>124</v>
      </c>
      <c r="R14" s="27">
        <v>1</v>
      </c>
      <c r="S14" s="27">
        <v>0</v>
      </c>
      <c r="T14" s="27">
        <v>2</v>
      </c>
      <c r="U14" s="27">
        <v>0</v>
      </c>
      <c r="V14" s="27">
        <v>7</v>
      </c>
      <c r="W14" s="27">
        <v>31</v>
      </c>
      <c r="X14" s="27">
        <v>10</v>
      </c>
      <c r="Y14" s="27">
        <v>5</v>
      </c>
      <c r="Z14" s="27">
        <v>1</v>
      </c>
      <c r="AA14" s="27">
        <v>27</v>
      </c>
      <c r="AB14" s="27">
        <v>5</v>
      </c>
      <c r="AC14" s="27">
        <v>25</v>
      </c>
      <c r="AD14" s="27">
        <v>10</v>
      </c>
      <c r="AE14" s="27">
        <v>0</v>
      </c>
    </row>
    <row r="15" spans="1:31" ht="18" customHeight="1">
      <c r="A15" s="9" t="s">
        <v>296</v>
      </c>
      <c r="B15" s="27">
        <f t="shared" si="8"/>
        <v>3224</v>
      </c>
      <c r="C15" s="27">
        <v>18</v>
      </c>
      <c r="D15" s="27">
        <v>0</v>
      </c>
      <c r="E15" s="27">
        <v>0</v>
      </c>
      <c r="F15" s="27">
        <v>1</v>
      </c>
      <c r="G15" s="27">
        <v>245</v>
      </c>
      <c r="H15" s="27">
        <v>1601</v>
      </c>
      <c r="I15" s="27">
        <v>374</v>
      </c>
      <c r="J15" s="27">
        <v>47</v>
      </c>
      <c r="K15" s="27">
        <v>2</v>
      </c>
      <c r="L15" s="27">
        <v>463</v>
      </c>
      <c r="M15" s="27">
        <v>23</v>
      </c>
      <c r="N15" s="27">
        <v>389</v>
      </c>
      <c r="O15" s="27">
        <v>61</v>
      </c>
      <c r="P15" s="27">
        <v>0</v>
      </c>
      <c r="Q15" s="27">
        <f t="shared" si="9"/>
        <v>2259</v>
      </c>
      <c r="R15" s="27">
        <v>1</v>
      </c>
      <c r="S15" s="27">
        <v>0</v>
      </c>
      <c r="T15" s="27">
        <v>0</v>
      </c>
      <c r="U15" s="27">
        <v>0</v>
      </c>
      <c r="V15" s="27">
        <v>107</v>
      </c>
      <c r="W15" s="27">
        <v>1198</v>
      </c>
      <c r="X15" s="27">
        <v>287</v>
      </c>
      <c r="Y15" s="27">
        <v>20</v>
      </c>
      <c r="Z15" s="27">
        <v>1</v>
      </c>
      <c r="AA15" s="27">
        <v>312</v>
      </c>
      <c r="AB15" s="27">
        <v>12</v>
      </c>
      <c r="AC15" s="27">
        <v>266</v>
      </c>
      <c r="AD15" s="27">
        <v>51</v>
      </c>
      <c r="AE15" s="27">
        <v>4</v>
      </c>
    </row>
    <row r="16" spans="1:31" ht="18" customHeight="1">
      <c r="A16" s="9" t="s">
        <v>297</v>
      </c>
      <c r="B16" s="27">
        <f t="shared" si="8"/>
        <v>117</v>
      </c>
      <c r="C16" s="27">
        <v>0</v>
      </c>
      <c r="D16" s="27">
        <v>0</v>
      </c>
      <c r="E16" s="27">
        <v>0</v>
      </c>
      <c r="F16" s="27">
        <v>0</v>
      </c>
      <c r="G16" s="27">
        <v>1</v>
      </c>
      <c r="H16" s="27">
        <v>81</v>
      </c>
      <c r="I16" s="27">
        <v>9</v>
      </c>
      <c r="J16" s="27">
        <v>2</v>
      </c>
      <c r="K16" s="27">
        <v>0</v>
      </c>
      <c r="L16" s="27">
        <v>12</v>
      </c>
      <c r="M16" s="27">
        <v>0</v>
      </c>
      <c r="N16" s="27">
        <v>12</v>
      </c>
      <c r="O16" s="27">
        <v>0</v>
      </c>
      <c r="P16" s="27">
        <v>0</v>
      </c>
      <c r="Q16" s="27">
        <f t="shared" si="9"/>
        <v>92</v>
      </c>
      <c r="R16" s="27">
        <v>0</v>
      </c>
      <c r="S16" s="27">
        <v>0</v>
      </c>
      <c r="T16" s="27">
        <v>0</v>
      </c>
      <c r="U16" s="27">
        <v>0</v>
      </c>
      <c r="V16" s="27">
        <v>2</v>
      </c>
      <c r="W16" s="27">
        <v>71</v>
      </c>
      <c r="X16" s="27">
        <v>6</v>
      </c>
      <c r="Y16" s="27">
        <v>3</v>
      </c>
      <c r="Z16" s="27">
        <v>0</v>
      </c>
      <c r="AA16" s="27">
        <v>5</v>
      </c>
      <c r="AB16" s="27">
        <v>0</v>
      </c>
      <c r="AC16" s="27">
        <v>4</v>
      </c>
      <c r="AD16" s="27">
        <v>1</v>
      </c>
      <c r="AE16" s="27">
        <v>0</v>
      </c>
    </row>
    <row r="17" spans="1:31" ht="18" customHeight="1">
      <c r="A17" s="9" t="s">
        <v>298</v>
      </c>
      <c r="B17" s="27">
        <f t="shared" si="8"/>
        <v>78</v>
      </c>
      <c r="C17" s="27">
        <v>1</v>
      </c>
      <c r="D17" s="27">
        <v>0</v>
      </c>
      <c r="E17" s="27">
        <v>0</v>
      </c>
      <c r="F17" s="27">
        <v>0</v>
      </c>
      <c r="G17" s="27">
        <v>10</v>
      </c>
      <c r="H17" s="27">
        <v>24</v>
      </c>
      <c r="I17" s="27">
        <v>18</v>
      </c>
      <c r="J17" s="27">
        <v>2</v>
      </c>
      <c r="K17" s="27">
        <v>0</v>
      </c>
      <c r="L17" s="27">
        <v>9</v>
      </c>
      <c r="M17" s="27">
        <v>0</v>
      </c>
      <c r="N17" s="27">
        <v>12</v>
      </c>
      <c r="O17" s="27">
        <v>2</v>
      </c>
      <c r="P17" s="27">
        <v>0</v>
      </c>
      <c r="Q17" s="27">
        <f t="shared" si="9"/>
        <v>50</v>
      </c>
      <c r="R17" s="27">
        <v>1</v>
      </c>
      <c r="S17" s="27">
        <v>0</v>
      </c>
      <c r="T17" s="27">
        <v>0</v>
      </c>
      <c r="U17" s="27">
        <v>0</v>
      </c>
      <c r="V17" s="27">
        <v>4</v>
      </c>
      <c r="W17" s="27">
        <v>13</v>
      </c>
      <c r="X17" s="27">
        <v>17</v>
      </c>
      <c r="Y17" s="27">
        <v>1</v>
      </c>
      <c r="Z17" s="27">
        <v>0</v>
      </c>
      <c r="AA17" s="27">
        <v>8</v>
      </c>
      <c r="AB17" s="27">
        <v>0</v>
      </c>
      <c r="AC17" s="27">
        <v>4</v>
      </c>
      <c r="AD17" s="27">
        <v>2</v>
      </c>
      <c r="AE17" s="27">
        <v>0</v>
      </c>
    </row>
    <row r="18" spans="1:31" ht="18" customHeight="1">
      <c r="A18" s="33" t="s">
        <v>299</v>
      </c>
      <c r="B18" s="27">
        <f t="shared" si="8"/>
        <v>81</v>
      </c>
      <c r="C18" s="27">
        <v>4</v>
      </c>
      <c r="D18" s="27">
        <v>0</v>
      </c>
      <c r="E18" s="27">
        <v>0</v>
      </c>
      <c r="F18" s="27">
        <v>2</v>
      </c>
      <c r="G18" s="27">
        <v>17</v>
      </c>
      <c r="H18" s="27">
        <v>18</v>
      </c>
      <c r="I18" s="27">
        <v>12</v>
      </c>
      <c r="J18" s="27">
        <v>2</v>
      </c>
      <c r="K18" s="27">
        <v>1</v>
      </c>
      <c r="L18" s="27">
        <v>4</v>
      </c>
      <c r="M18" s="27">
        <v>1</v>
      </c>
      <c r="N18" s="27">
        <v>20</v>
      </c>
      <c r="O18" s="27">
        <v>0</v>
      </c>
      <c r="P18" s="27">
        <v>0</v>
      </c>
      <c r="Q18" s="27">
        <f t="shared" si="9"/>
        <v>56</v>
      </c>
      <c r="R18" s="27">
        <v>5</v>
      </c>
      <c r="S18" s="27">
        <v>0</v>
      </c>
      <c r="T18" s="27">
        <v>0</v>
      </c>
      <c r="U18" s="27">
        <v>4</v>
      </c>
      <c r="V18" s="27">
        <v>13</v>
      </c>
      <c r="W18" s="27">
        <v>16</v>
      </c>
      <c r="X18" s="27">
        <v>2</v>
      </c>
      <c r="Y18" s="27">
        <v>1</v>
      </c>
      <c r="Z18" s="27">
        <v>0</v>
      </c>
      <c r="AA18" s="27">
        <v>1</v>
      </c>
      <c r="AB18" s="27">
        <v>0</v>
      </c>
      <c r="AC18" s="27">
        <v>13</v>
      </c>
      <c r="AD18" s="27">
        <v>1</v>
      </c>
      <c r="AE18" s="27">
        <v>0</v>
      </c>
    </row>
    <row r="19" spans="1:31" ht="18" customHeight="1">
      <c r="A19" s="9" t="s">
        <v>300</v>
      </c>
      <c r="B19" s="27">
        <f t="shared" si="8"/>
        <v>58</v>
      </c>
      <c r="C19" s="27">
        <v>0</v>
      </c>
      <c r="D19" s="27">
        <v>0</v>
      </c>
      <c r="E19" s="27">
        <v>0</v>
      </c>
      <c r="F19" s="27">
        <v>0</v>
      </c>
      <c r="G19" s="27">
        <v>21</v>
      </c>
      <c r="H19" s="27">
        <v>26</v>
      </c>
      <c r="I19" s="27">
        <v>3</v>
      </c>
      <c r="J19" s="27">
        <v>0</v>
      </c>
      <c r="K19" s="27">
        <v>0</v>
      </c>
      <c r="L19" s="27">
        <v>5</v>
      </c>
      <c r="M19" s="27">
        <v>0</v>
      </c>
      <c r="N19" s="27">
        <v>3</v>
      </c>
      <c r="O19" s="27">
        <v>0</v>
      </c>
      <c r="P19" s="27">
        <v>0</v>
      </c>
      <c r="Q19" s="27"/>
      <c r="R19" s="27"/>
      <c r="S19" s="27"/>
      <c r="T19" s="27"/>
      <c r="U19" s="27"/>
      <c r="V19" s="27"/>
      <c r="W19" s="27"/>
      <c r="X19" s="27"/>
      <c r="Y19" s="27"/>
      <c r="Z19" s="27"/>
      <c r="AA19" s="27"/>
      <c r="AB19" s="27"/>
      <c r="AC19" s="27"/>
      <c r="AD19" s="27"/>
      <c r="AE19" s="27"/>
    </row>
    <row r="20" spans="1:31" ht="18" customHeight="1">
      <c r="A20" s="9" t="s">
        <v>301</v>
      </c>
      <c r="B20" s="27">
        <f t="shared" si="8"/>
        <v>283</v>
      </c>
      <c r="C20" s="27">
        <v>0</v>
      </c>
      <c r="D20" s="27">
        <v>0</v>
      </c>
      <c r="E20" s="27">
        <v>0</v>
      </c>
      <c r="F20" s="27">
        <v>0</v>
      </c>
      <c r="G20" s="27">
        <v>18</v>
      </c>
      <c r="H20" s="27">
        <v>190</v>
      </c>
      <c r="I20" s="27">
        <v>12</v>
      </c>
      <c r="J20" s="27">
        <v>10</v>
      </c>
      <c r="K20" s="27">
        <v>0</v>
      </c>
      <c r="L20" s="27">
        <v>31</v>
      </c>
      <c r="M20" s="27">
        <v>1</v>
      </c>
      <c r="N20" s="27">
        <v>19</v>
      </c>
      <c r="O20" s="27">
        <v>2</v>
      </c>
      <c r="P20" s="27">
        <v>0</v>
      </c>
      <c r="Q20" s="27">
        <f t="shared" si="9"/>
        <v>202</v>
      </c>
      <c r="R20" s="27">
        <v>1</v>
      </c>
      <c r="S20" s="27">
        <v>0</v>
      </c>
      <c r="T20" s="27">
        <v>0</v>
      </c>
      <c r="U20" s="27">
        <v>0</v>
      </c>
      <c r="V20" s="27">
        <v>8</v>
      </c>
      <c r="W20" s="27">
        <v>141</v>
      </c>
      <c r="X20" s="27">
        <v>8</v>
      </c>
      <c r="Y20" s="27">
        <v>3</v>
      </c>
      <c r="Z20" s="27">
        <v>0</v>
      </c>
      <c r="AA20" s="27">
        <v>21</v>
      </c>
      <c r="AB20" s="27">
        <v>3</v>
      </c>
      <c r="AC20" s="27">
        <v>14</v>
      </c>
      <c r="AD20" s="27">
        <v>3</v>
      </c>
      <c r="AE20" s="27">
        <v>0</v>
      </c>
    </row>
    <row r="21" spans="1:31" ht="18" customHeight="1">
      <c r="A21" s="9" t="s">
        <v>302</v>
      </c>
      <c r="B21" s="27">
        <f t="shared" si="8"/>
        <v>526</v>
      </c>
      <c r="C21" s="27">
        <v>0</v>
      </c>
      <c r="D21" s="27">
        <v>2</v>
      </c>
      <c r="E21" s="27">
        <v>0</v>
      </c>
      <c r="F21" s="27">
        <v>4</v>
      </c>
      <c r="G21" s="27">
        <v>47</v>
      </c>
      <c r="H21" s="27">
        <v>190</v>
      </c>
      <c r="I21" s="27">
        <v>46</v>
      </c>
      <c r="J21" s="27">
        <v>9</v>
      </c>
      <c r="K21" s="27">
        <v>1</v>
      </c>
      <c r="L21" s="27">
        <v>84</v>
      </c>
      <c r="M21" s="27">
        <v>21</v>
      </c>
      <c r="N21" s="27">
        <v>108</v>
      </c>
      <c r="O21" s="27">
        <v>14</v>
      </c>
      <c r="P21" s="27">
        <v>0</v>
      </c>
      <c r="Q21" s="27">
        <f t="shared" si="9"/>
        <v>411</v>
      </c>
      <c r="R21" s="27">
        <v>1</v>
      </c>
      <c r="S21" s="27">
        <v>0</v>
      </c>
      <c r="T21" s="27">
        <v>0</v>
      </c>
      <c r="U21" s="27">
        <v>1</v>
      </c>
      <c r="V21" s="27">
        <v>37</v>
      </c>
      <c r="W21" s="27">
        <v>153</v>
      </c>
      <c r="X21" s="27">
        <v>34</v>
      </c>
      <c r="Y21" s="27">
        <v>11</v>
      </c>
      <c r="Z21" s="27">
        <v>0</v>
      </c>
      <c r="AA21" s="27">
        <v>51</v>
      </c>
      <c r="AB21" s="27">
        <v>7</v>
      </c>
      <c r="AC21" s="27">
        <v>100</v>
      </c>
      <c r="AD21" s="27">
        <v>14</v>
      </c>
      <c r="AE21" s="27">
        <v>2</v>
      </c>
    </row>
    <row r="22" spans="1:31" ht="18" customHeight="1">
      <c r="A22" s="9" t="s">
        <v>303</v>
      </c>
      <c r="B22" s="27">
        <f t="shared" si="8"/>
        <v>3710</v>
      </c>
      <c r="C22" s="27">
        <v>13</v>
      </c>
      <c r="D22" s="27">
        <v>0</v>
      </c>
      <c r="E22" s="27">
        <v>0</v>
      </c>
      <c r="F22" s="27">
        <v>0</v>
      </c>
      <c r="G22" s="27">
        <v>328</v>
      </c>
      <c r="H22" s="27">
        <v>880</v>
      </c>
      <c r="I22" s="27">
        <v>1066</v>
      </c>
      <c r="J22" s="27">
        <v>73</v>
      </c>
      <c r="K22" s="27">
        <v>10</v>
      </c>
      <c r="L22" s="27">
        <v>353</v>
      </c>
      <c r="M22" s="27">
        <v>6</v>
      </c>
      <c r="N22" s="27">
        <v>944</v>
      </c>
      <c r="O22" s="27">
        <v>37</v>
      </c>
      <c r="P22" s="27">
        <v>0</v>
      </c>
      <c r="Q22" s="27">
        <f t="shared" si="9"/>
        <v>2961</v>
      </c>
      <c r="R22" s="27">
        <v>5</v>
      </c>
      <c r="S22" s="27">
        <v>0</v>
      </c>
      <c r="T22" s="27">
        <v>0</v>
      </c>
      <c r="U22" s="27">
        <v>3</v>
      </c>
      <c r="V22" s="27">
        <v>292</v>
      </c>
      <c r="W22" s="27">
        <v>823</v>
      </c>
      <c r="X22" s="27">
        <v>775</v>
      </c>
      <c r="Y22" s="27">
        <v>45</v>
      </c>
      <c r="Z22" s="27">
        <v>10</v>
      </c>
      <c r="AA22" s="27">
        <v>281</v>
      </c>
      <c r="AB22" s="27">
        <v>5</v>
      </c>
      <c r="AC22" s="27">
        <v>690</v>
      </c>
      <c r="AD22" s="27">
        <v>24</v>
      </c>
      <c r="AE22" s="27">
        <v>8</v>
      </c>
    </row>
    <row r="23" spans="1:31" ht="18" customHeight="1">
      <c r="A23" s="9" t="s">
        <v>304</v>
      </c>
      <c r="B23" s="27">
        <f t="shared" si="8"/>
        <v>716</v>
      </c>
      <c r="C23" s="27">
        <v>3</v>
      </c>
      <c r="D23" s="27">
        <v>0</v>
      </c>
      <c r="E23" s="27">
        <v>0</v>
      </c>
      <c r="F23" s="27">
        <v>0</v>
      </c>
      <c r="G23" s="27">
        <v>74</v>
      </c>
      <c r="H23" s="27">
        <v>260</v>
      </c>
      <c r="I23" s="27">
        <v>66</v>
      </c>
      <c r="J23" s="27">
        <v>15</v>
      </c>
      <c r="K23" s="27">
        <v>1</v>
      </c>
      <c r="L23" s="27">
        <v>41</v>
      </c>
      <c r="M23" s="27">
        <v>17</v>
      </c>
      <c r="N23" s="27">
        <v>216</v>
      </c>
      <c r="O23" s="27">
        <v>23</v>
      </c>
      <c r="P23" s="27">
        <v>0</v>
      </c>
      <c r="Q23" s="27">
        <f t="shared" si="9"/>
        <v>518</v>
      </c>
      <c r="R23" s="27">
        <v>4</v>
      </c>
      <c r="S23" s="27">
        <v>1</v>
      </c>
      <c r="T23" s="27">
        <v>0</v>
      </c>
      <c r="U23" s="27">
        <v>0</v>
      </c>
      <c r="V23" s="27">
        <v>46</v>
      </c>
      <c r="W23" s="27">
        <v>144</v>
      </c>
      <c r="X23" s="27">
        <v>58</v>
      </c>
      <c r="Y23" s="27">
        <v>10</v>
      </c>
      <c r="Z23" s="27">
        <v>1</v>
      </c>
      <c r="AA23" s="27">
        <v>24</v>
      </c>
      <c r="AB23" s="27">
        <v>20</v>
      </c>
      <c r="AC23" s="27">
        <v>185</v>
      </c>
      <c r="AD23" s="27">
        <v>25</v>
      </c>
      <c r="AE23" s="27">
        <v>0</v>
      </c>
    </row>
    <row r="24" spans="1:31" ht="18" customHeight="1">
      <c r="A24" s="9" t="s">
        <v>305</v>
      </c>
      <c r="B24" s="27">
        <f t="shared" si="8"/>
        <v>93</v>
      </c>
      <c r="C24" s="27">
        <v>3</v>
      </c>
      <c r="D24" s="27">
        <v>0</v>
      </c>
      <c r="E24" s="27">
        <v>0</v>
      </c>
      <c r="F24" s="27">
        <v>0</v>
      </c>
      <c r="G24" s="27">
        <v>8</v>
      </c>
      <c r="H24" s="27">
        <v>18</v>
      </c>
      <c r="I24" s="27">
        <v>18</v>
      </c>
      <c r="J24" s="27">
        <v>9</v>
      </c>
      <c r="K24" s="27">
        <v>0</v>
      </c>
      <c r="L24" s="27">
        <v>5</v>
      </c>
      <c r="M24" s="27">
        <v>1</v>
      </c>
      <c r="N24" s="27">
        <v>30</v>
      </c>
      <c r="O24" s="27">
        <v>1</v>
      </c>
      <c r="P24" s="27">
        <v>0</v>
      </c>
      <c r="Q24" s="27">
        <f t="shared" si="9"/>
        <v>76</v>
      </c>
      <c r="R24" s="27">
        <v>0</v>
      </c>
      <c r="S24" s="27">
        <v>0</v>
      </c>
      <c r="T24" s="27">
        <v>0</v>
      </c>
      <c r="U24" s="27">
        <v>0</v>
      </c>
      <c r="V24" s="27">
        <v>2</v>
      </c>
      <c r="W24" s="27">
        <v>19</v>
      </c>
      <c r="X24" s="27">
        <v>7</v>
      </c>
      <c r="Y24" s="27">
        <v>12</v>
      </c>
      <c r="Z24" s="27">
        <v>0</v>
      </c>
      <c r="AA24" s="27">
        <v>5</v>
      </c>
      <c r="AB24" s="27">
        <v>4</v>
      </c>
      <c r="AC24" s="27">
        <v>26</v>
      </c>
      <c r="AD24" s="27">
        <v>1</v>
      </c>
      <c r="AE24" s="27">
        <v>0</v>
      </c>
    </row>
    <row r="25" spans="1:31" ht="18" customHeight="1">
      <c r="A25" s="9" t="s">
        <v>306</v>
      </c>
      <c r="B25" s="27">
        <f t="shared" si="8"/>
        <v>73</v>
      </c>
      <c r="C25" s="27">
        <v>1</v>
      </c>
      <c r="D25" s="27">
        <v>0</v>
      </c>
      <c r="E25" s="27">
        <v>0</v>
      </c>
      <c r="F25" s="27">
        <v>0</v>
      </c>
      <c r="G25" s="27">
        <v>12</v>
      </c>
      <c r="H25" s="27">
        <v>30</v>
      </c>
      <c r="I25" s="27">
        <v>7</v>
      </c>
      <c r="J25" s="27">
        <v>6</v>
      </c>
      <c r="K25" s="27">
        <v>0</v>
      </c>
      <c r="L25" s="27">
        <v>5</v>
      </c>
      <c r="M25" s="27">
        <v>0</v>
      </c>
      <c r="N25" s="27">
        <v>11</v>
      </c>
      <c r="O25" s="27">
        <v>1</v>
      </c>
      <c r="P25" s="27">
        <v>0</v>
      </c>
      <c r="Q25" s="27"/>
      <c r="R25" s="27"/>
      <c r="S25" s="27"/>
      <c r="T25" s="27"/>
      <c r="U25" s="27"/>
      <c r="V25" s="27"/>
      <c r="W25" s="27"/>
      <c r="X25" s="27"/>
      <c r="Y25" s="27"/>
      <c r="Z25" s="27"/>
      <c r="AA25" s="27"/>
      <c r="AB25" s="27"/>
      <c r="AC25" s="27"/>
      <c r="AD25" s="27"/>
      <c r="AE25" s="27"/>
    </row>
    <row r="26" spans="1:31" ht="18" customHeight="1">
      <c r="A26" s="9" t="s">
        <v>307</v>
      </c>
      <c r="B26" s="27">
        <f t="shared" si="8"/>
        <v>280</v>
      </c>
      <c r="C26" s="27">
        <v>4</v>
      </c>
      <c r="D26" s="27">
        <v>0</v>
      </c>
      <c r="E26" s="27">
        <v>0</v>
      </c>
      <c r="F26" s="27">
        <v>0</v>
      </c>
      <c r="G26" s="27">
        <v>9</v>
      </c>
      <c r="H26" s="27">
        <v>174</v>
      </c>
      <c r="I26" s="27">
        <v>19</v>
      </c>
      <c r="J26" s="27">
        <v>14</v>
      </c>
      <c r="K26" s="27">
        <v>0</v>
      </c>
      <c r="L26" s="27">
        <v>17</v>
      </c>
      <c r="M26" s="27">
        <v>0</v>
      </c>
      <c r="N26" s="27">
        <v>43</v>
      </c>
      <c r="O26" s="27">
        <v>0</v>
      </c>
      <c r="P26" s="27">
        <v>0</v>
      </c>
      <c r="Q26" s="27">
        <f t="shared" si="9"/>
        <v>234</v>
      </c>
      <c r="R26" s="27">
        <v>0</v>
      </c>
      <c r="S26" s="27">
        <v>0</v>
      </c>
      <c r="T26" s="27">
        <v>0</v>
      </c>
      <c r="U26" s="27">
        <v>0</v>
      </c>
      <c r="V26" s="27">
        <v>10</v>
      </c>
      <c r="W26" s="27">
        <v>144</v>
      </c>
      <c r="X26" s="27">
        <v>12</v>
      </c>
      <c r="Y26" s="27">
        <v>15</v>
      </c>
      <c r="Z26" s="27">
        <v>0</v>
      </c>
      <c r="AA26" s="27">
        <v>14</v>
      </c>
      <c r="AB26" s="27">
        <v>0</v>
      </c>
      <c r="AC26" s="27">
        <v>36</v>
      </c>
      <c r="AD26" s="27">
        <v>3</v>
      </c>
      <c r="AE26" s="27">
        <v>0</v>
      </c>
    </row>
    <row r="27" spans="1:31" ht="18" customHeight="1">
      <c r="A27" s="9" t="s">
        <v>308</v>
      </c>
      <c r="B27" s="27">
        <f t="shared" si="8"/>
        <v>739</v>
      </c>
      <c r="C27" s="27">
        <v>2</v>
      </c>
      <c r="D27" s="27">
        <v>0</v>
      </c>
      <c r="E27" s="27">
        <v>0</v>
      </c>
      <c r="F27" s="27">
        <v>0</v>
      </c>
      <c r="G27" s="27">
        <v>51</v>
      </c>
      <c r="H27" s="27">
        <v>80</v>
      </c>
      <c r="I27" s="27">
        <v>83</v>
      </c>
      <c r="J27" s="27">
        <v>20</v>
      </c>
      <c r="K27" s="27">
        <v>2</v>
      </c>
      <c r="L27" s="27">
        <v>16</v>
      </c>
      <c r="M27" s="27">
        <v>0</v>
      </c>
      <c r="N27" s="27">
        <v>479</v>
      </c>
      <c r="O27" s="27">
        <v>6</v>
      </c>
      <c r="P27" s="27">
        <v>0</v>
      </c>
      <c r="Q27" s="27">
        <f t="shared" si="9"/>
        <v>459</v>
      </c>
      <c r="R27" s="27">
        <v>0</v>
      </c>
      <c r="S27" s="27">
        <v>0</v>
      </c>
      <c r="T27" s="27">
        <v>0</v>
      </c>
      <c r="U27" s="27">
        <v>0</v>
      </c>
      <c r="V27" s="27">
        <v>37</v>
      </c>
      <c r="W27" s="27">
        <v>37</v>
      </c>
      <c r="X27" s="27">
        <v>33</v>
      </c>
      <c r="Y27" s="27">
        <v>11</v>
      </c>
      <c r="Z27" s="27">
        <v>0</v>
      </c>
      <c r="AA27" s="27">
        <v>11</v>
      </c>
      <c r="AB27" s="27">
        <v>1</v>
      </c>
      <c r="AC27" s="27">
        <v>328</v>
      </c>
      <c r="AD27" s="27">
        <v>1</v>
      </c>
      <c r="AE27" s="27">
        <v>0</v>
      </c>
    </row>
    <row r="28" spans="1:31" ht="18" customHeight="1">
      <c r="A28" s="9" t="s">
        <v>309</v>
      </c>
      <c r="B28" s="27">
        <f t="shared" si="8"/>
        <v>404</v>
      </c>
      <c r="C28" s="27">
        <v>3</v>
      </c>
      <c r="D28" s="27">
        <v>1</v>
      </c>
      <c r="E28" s="27">
        <v>8</v>
      </c>
      <c r="F28" s="27">
        <v>3</v>
      </c>
      <c r="G28" s="27">
        <v>81</v>
      </c>
      <c r="H28" s="27">
        <v>81</v>
      </c>
      <c r="I28" s="27">
        <v>37</v>
      </c>
      <c r="J28" s="27">
        <v>18</v>
      </c>
      <c r="K28" s="27">
        <v>2</v>
      </c>
      <c r="L28" s="27">
        <v>32</v>
      </c>
      <c r="M28" s="27">
        <v>32</v>
      </c>
      <c r="N28" s="27">
        <v>96</v>
      </c>
      <c r="O28" s="27">
        <v>10</v>
      </c>
      <c r="P28" s="27">
        <v>0</v>
      </c>
      <c r="Q28" s="27">
        <f t="shared" si="9"/>
        <v>404</v>
      </c>
      <c r="R28" s="27">
        <v>1</v>
      </c>
      <c r="S28" s="27">
        <v>4</v>
      </c>
      <c r="T28" s="27">
        <v>3</v>
      </c>
      <c r="U28" s="27">
        <v>10</v>
      </c>
      <c r="V28" s="27">
        <v>90</v>
      </c>
      <c r="W28" s="27">
        <v>88</v>
      </c>
      <c r="X28" s="27">
        <v>27</v>
      </c>
      <c r="Y28" s="27">
        <v>14</v>
      </c>
      <c r="Z28" s="27">
        <v>2</v>
      </c>
      <c r="AA28" s="27">
        <v>31</v>
      </c>
      <c r="AB28" s="27">
        <v>34</v>
      </c>
      <c r="AC28" s="27">
        <v>87</v>
      </c>
      <c r="AD28" s="27">
        <v>11</v>
      </c>
      <c r="AE28" s="27">
        <v>2</v>
      </c>
    </row>
    <row r="29" spans="1:31" ht="18" customHeight="1">
      <c r="A29" s="9" t="s">
        <v>310</v>
      </c>
      <c r="B29" s="27">
        <f>B30+B35+B38</f>
        <v>1084</v>
      </c>
      <c r="C29" s="27">
        <f aca="true" t="shared" si="10" ref="C29:P29">C30+C35+C38</f>
        <v>2</v>
      </c>
      <c r="D29" s="27">
        <f t="shared" si="10"/>
        <v>0</v>
      </c>
      <c r="E29" s="27">
        <f t="shared" si="10"/>
        <v>0</v>
      </c>
      <c r="F29" s="27">
        <f t="shared" si="10"/>
        <v>1</v>
      </c>
      <c r="G29" s="27">
        <f t="shared" si="10"/>
        <v>142</v>
      </c>
      <c r="H29" s="27">
        <f t="shared" si="10"/>
        <v>155</v>
      </c>
      <c r="I29" s="27">
        <f t="shared" si="10"/>
        <v>197</v>
      </c>
      <c r="J29" s="27">
        <f t="shared" si="10"/>
        <v>47</v>
      </c>
      <c r="K29" s="27">
        <f t="shared" si="10"/>
        <v>5</v>
      </c>
      <c r="L29" s="27">
        <f t="shared" si="10"/>
        <v>260</v>
      </c>
      <c r="M29" s="27">
        <f t="shared" si="10"/>
        <v>21</v>
      </c>
      <c r="N29" s="27">
        <f t="shared" si="10"/>
        <v>205</v>
      </c>
      <c r="O29" s="27">
        <f t="shared" si="10"/>
        <v>49</v>
      </c>
      <c r="P29" s="27">
        <f t="shared" si="10"/>
        <v>0</v>
      </c>
      <c r="Q29" s="27">
        <f aca="true" t="shared" si="11" ref="Q29:AE29">Q30+Q35+Q38</f>
        <v>782</v>
      </c>
      <c r="R29" s="27">
        <f t="shared" si="11"/>
        <v>0</v>
      </c>
      <c r="S29" s="27">
        <f t="shared" si="11"/>
        <v>0</v>
      </c>
      <c r="T29" s="27">
        <f t="shared" si="11"/>
        <v>0</v>
      </c>
      <c r="U29" s="27">
        <f t="shared" si="11"/>
        <v>0</v>
      </c>
      <c r="V29" s="27">
        <f t="shared" si="11"/>
        <v>91</v>
      </c>
      <c r="W29" s="27">
        <f t="shared" si="11"/>
        <v>158</v>
      </c>
      <c r="X29" s="27">
        <f t="shared" si="11"/>
        <v>118</v>
      </c>
      <c r="Y29" s="27">
        <f t="shared" si="11"/>
        <v>46</v>
      </c>
      <c r="Z29" s="27">
        <f t="shared" si="11"/>
        <v>3</v>
      </c>
      <c r="AA29" s="27">
        <f t="shared" si="11"/>
        <v>171</v>
      </c>
      <c r="AB29" s="27">
        <f t="shared" si="11"/>
        <v>34</v>
      </c>
      <c r="AC29" s="27">
        <f t="shared" si="11"/>
        <v>120</v>
      </c>
      <c r="AD29" s="27">
        <f t="shared" si="11"/>
        <v>40</v>
      </c>
      <c r="AE29" s="27">
        <f t="shared" si="11"/>
        <v>1</v>
      </c>
    </row>
    <row r="30" spans="1:31" ht="18" customHeight="1">
      <c r="A30" s="9" t="s">
        <v>311</v>
      </c>
      <c r="B30" s="27">
        <f>SUM(B31:B34)</f>
        <v>774</v>
      </c>
      <c r="C30" s="27">
        <f aca="true" t="shared" si="12" ref="C30:P30">SUM(C31:C34)</f>
        <v>2</v>
      </c>
      <c r="D30" s="27">
        <f t="shared" si="12"/>
        <v>0</v>
      </c>
      <c r="E30" s="27">
        <f t="shared" si="12"/>
        <v>0</v>
      </c>
      <c r="F30" s="27">
        <f t="shared" si="12"/>
        <v>1</v>
      </c>
      <c r="G30" s="27">
        <f t="shared" si="12"/>
        <v>96</v>
      </c>
      <c r="H30" s="27">
        <f t="shared" si="12"/>
        <v>125</v>
      </c>
      <c r="I30" s="27">
        <f t="shared" si="12"/>
        <v>142</v>
      </c>
      <c r="J30" s="27">
        <f t="shared" si="12"/>
        <v>34</v>
      </c>
      <c r="K30" s="27">
        <f t="shared" si="12"/>
        <v>3</v>
      </c>
      <c r="L30" s="27">
        <f t="shared" si="12"/>
        <v>170</v>
      </c>
      <c r="M30" s="27">
        <f t="shared" si="12"/>
        <v>19</v>
      </c>
      <c r="N30" s="27">
        <f t="shared" si="12"/>
        <v>144</v>
      </c>
      <c r="O30" s="27">
        <f t="shared" si="12"/>
        <v>38</v>
      </c>
      <c r="P30" s="27">
        <f t="shared" si="12"/>
        <v>0</v>
      </c>
      <c r="Q30" s="27">
        <f aca="true" t="shared" si="13" ref="Q30:AE30">SUM(Q31:Q34)</f>
        <v>584</v>
      </c>
      <c r="R30" s="27">
        <f t="shared" si="13"/>
        <v>0</v>
      </c>
      <c r="S30" s="27">
        <f t="shared" si="13"/>
        <v>0</v>
      </c>
      <c r="T30" s="27">
        <f t="shared" si="13"/>
        <v>0</v>
      </c>
      <c r="U30" s="27">
        <f t="shared" si="13"/>
        <v>0</v>
      </c>
      <c r="V30" s="27">
        <f t="shared" si="13"/>
        <v>58</v>
      </c>
      <c r="W30" s="27">
        <f t="shared" si="13"/>
        <v>135</v>
      </c>
      <c r="X30" s="27">
        <f t="shared" si="13"/>
        <v>90</v>
      </c>
      <c r="Y30" s="27">
        <f t="shared" si="13"/>
        <v>34</v>
      </c>
      <c r="Z30" s="27">
        <f t="shared" si="13"/>
        <v>3</v>
      </c>
      <c r="AA30" s="27">
        <f t="shared" si="13"/>
        <v>117</v>
      </c>
      <c r="AB30" s="27">
        <f t="shared" si="13"/>
        <v>30</v>
      </c>
      <c r="AC30" s="27">
        <f t="shared" si="13"/>
        <v>83</v>
      </c>
      <c r="AD30" s="27">
        <f t="shared" si="13"/>
        <v>33</v>
      </c>
      <c r="AE30" s="27">
        <f t="shared" si="13"/>
        <v>1</v>
      </c>
    </row>
    <row r="31" spans="1:31" ht="18" customHeight="1">
      <c r="A31" s="33" t="s">
        <v>312</v>
      </c>
      <c r="B31" s="27">
        <f>SUM(C31:P31)</f>
        <v>306</v>
      </c>
      <c r="C31" s="27">
        <v>0</v>
      </c>
      <c r="D31" s="27">
        <v>0</v>
      </c>
      <c r="E31" s="27">
        <v>0</v>
      </c>
      <c r="F31" s="27">
        <v>0</v>
      </c>
      <c r="G31" s="27">
        <v>40</v>
      </c>
      <c r="H31" s="27">
        <v>32</v>
      </c>
      <c r="I31" s="27">
        <v>67</v>
      </c>
      <c r="J31" s="27">
        <v>13</v>
      </c>
      <c r="K31" s="27">
        <v>2</v>
      </c>
      <c r="L31" s="27">
        <v>69</v>
      </c>
      <c r="M31" s="27">
        <v>13</v>
      </c>
      <c r="N31" s="27">
        <v>55</v>
      </c>
      <c r="O31" s="27">
        <v>15</v>
      </c>
      <c r="P31" s="27">
        <v>0</v>
      </c>
      <c r="Q31" s="27">
        <f>SUM(R31:AE31)</f>
        <v>216</v>
      </c>
      <c r="R31" s="27">
        <v>0</v>
      </c>
      <c r="S31" s="27">
        <v>0</v>
      </c>
      <c r="T31" s="27">
        <v>0</v>
      </c>
      <c r="U31" s="27">
        <v>0</v>
      </c>
      <c r="V31" s="27">
        <v>27</v>
      </c>
      <c r="W31" s="27">
        <v>30</v>
      </c>
      <c r="X31" s="27">
        <v>48</v>
      </c>
      <c r="Y31" s="27">
        <v>10</v>
      </c>
      <c r="Z31" s="27">
        <v>0</v>
      </c>
      <c r="AA31" s="27">
        <v>35</v>
      </c>
      <c r="AB31" s="27">
        <v>26</v>
      </c>
      <c r="AC31" s="27">
        <v>25</v>
      </c>
      <c r="AD31" s="27">
        <v>15</v>
      </c>
      <c r="AE31" s="27">
        <v>0</v>
      </c>
    </row>
    <row r="32" spans="1:31" ht="18" customHeight="1">
      <c r="A32" s="9" t="s">
        <v>313</v>
      </c>
      <c r="B32" s="27">
        <f>SUM(C32:P32)</f>
        <v>204</v>
      </c>
      <c r="C32" s="27">
        <v>0</v>
      </c>
      <c r="D32" s="27">
        <v>0</v>
      </c>
      <c r="E32" s="27">
        <v>0</v>
      </c>
      <c r="F32" s="27">
        <v>0</v>
      </c>
      <c r="G32" s="27">
        <v>8</v>
      </c>
      <c r="H32" s="27">
        <v>28</v>
      </c>
      <c r="I32" s="27">
        <v>44</v>
      </c>
      <c r="J32" s="27">
        <v>12</v>
      </c>
      <c r="K32" s="27">
        <v>0</v>
      </c>
      <c r="L32" s="27">
        <v>63</v>
      </c>
      <c r="M32" s="27">
        <v>1</v>
      </c>
      <c r="N32" s="27">
        <v>33</v>
      </c>
      <c r="O32" s="27">
        <v>15</v>
      </c>
      <c r="P32" s="27">
        <v>0</v>
      </c>
      <c r="Q32" s="27">
        <f>SUM(R32:AE32)</f>
        <v>179</v>
      </c>
      <c r="R32" s="27">
        <v>0</v>
      </c>
      <c r="S32" s="27">
        <v>0</v>
      </c>
      <c r="T32" s="27">
        <v>0</v>
      </c>
      <c r="U32" s="27">
        <v>0</v>
      </c>
      <c r="V32" s="27">
        <v>12</v>
      </c>
      <c r="W32" s="27">
        <v>39</v>
      </c>
      <c r="X32" s="27">
        <v>32</v>
      </c>
      <c r="Y32" s="27">
        <v>13</v>
      </c>
      <c r="Z32" s="27">
        <v>0</v>
      </c>
      <c r="AA32" s="27">
        <v>42</v>
      </c>
      <c r="AB32" s="27">
        <v>0</v>
      </c>
      <c r="AC32" s="27">
        <v>26</v>
      </c>
      <c r="AD32" s="27">
        <v>14</v>
      </c>
      <c r="AE32" s="27">
        <v>1</v>
      </c>
    </row>
    <row r="33" spans="1:31" ht="18" customHeight="1">
      <c r="A33" s="9" t="s">
        <v>314</v>
      </c>
      <c r="B33" s="27">
        <f>SUM(C33:P33)</f>
        <v>79</v>
      </c>
      <c r="C33" s="27">
        <v>0</v>
      </c>
      <c r="D33" s="27">
        <v>0</v>
      </c>
      <c r="E33" s="27">
        <v>0</v>
      </c>
      <c r="F33" s="27">
        <v>1</v>
      </c>
      <c r="G33" s="27">
        <v>9</v>
      </c>
      <c r="H33" s="27">
        <v>19</v>
      </c>
      <c r="I33" s="27">
        <v>8</v>
      </c>
      <c r="J33" s="27">
        <v>7</v>
      </c>
      <c r="K33" s="27">
        <v>0</v>
      </c>
      <c r="L33" s="27">
        <v>15</v>
      </c>
      <c r="M33" s="27">
        <v>0</v>
      </c>
      <c r="N33" s="27">
        <v>20</v>
      </c>
      <c r="O33" s="27">
        <v>0</v>
      </c>
      <c r="P33" s="27">
        <v>0</v>
      </c>
      <c r="Q33" s="27">
        <f>SUM(R33:AE33)</f>
        <v>60</v>
      </c>
      <c r="R33" s="27">
        <v>0</v>
      </c>
      <c r="S33" s="27">
        <v>0</v>
      </c>
      <c r="T33" s="27">
        <v>0</v>
      </c>
      <c r="U33" s="27">
        <v>0</v>
      </c>
      <c r="V33" s="27">
        <v>3</v>
      </c>
      <c r="W33" s="27">
        <v>15</v>
      </c>
      <c r="X33" s="27">
        <v>3</v>
      </c>
      <c r="Y33" s="27">
        <v>6</v>
      </c>
      <c r="Z33" s="27">
        <v>3</v>
      </c>
      <c r="AA33" s="27">
        <v>18</v>
      </c>
      <c r="AB33" s="27">
        <v>0</v>
      </c>
      <c r="AC33" s="27">
        <v>12</v>
      </c>
      <c r="AD33" s="27">
        <v>0</v>
      </c>
      <c r="AE33" s="27">
        <v>0</v>
      </c>
    </row>
    <row r="34" spans="1:31" ht="18" customHeight="1">
      <c r="A34" s="9" t="s">
        <v>315</v>
      </c>
      <c r="B34" s="27">
        <f>SUM(C34:P34)</f>
        <v>185</v>
      </c>
      <c r="C34" s="27">
        <v>2</v>
      </c>
      <c r="D34" s="27">
        <v>0</v>
      </c>
      <c r="E34" s="27">
        <v>0</v>
      </c>
      <c r="F34" s="27">
        <v>0</v>
      </c>
      <c r="G34" s="27">
        <v>39</v>
      </c>
      <c r="H34" s="27">
        <v>46</v>
      </c>
      <c r="I34" s="27">
        <v>23</v>
      </c>
      <c r="J34" s="27">
        <v>2</v>
      </c>
      <c r="K34" s="27">
        <v>1</v>
      </c>
      <c r="L34" s="27">
        <v>23</v>
      </c>
      <c r="M34" s="27">
        <v>5</v>
      </c>
      <c r="N34" s="27">
        <v>36</v>
      </c>
      <c r="O34" s="27">
        <v>8</v>
      </c>
      <c r="P34" s="27">
        <v>0</v>
      </c>
      <c r="Q34" s="27">
        <f>SUM(R34:AE34)</f>
        <v>129</v>
      </c>
      <c r="R34" s="27">
        <v>0</v>
      </c>
      <c r="S34" s="27">
        <v>0</v>
      </c>
      <c r="T34" s="27">
        <v>0</v>
      </c>
      <c r="U34" s="27">
        <v>0</v>
      </c>
      <c r="V34" s="27">
        <v>16</v>
      </c>
      <c r="W34" s="27">
        <v>51</v>
      </c>
      <c r="X34" s="27">
        <v>7</v>
      </c>
      <c r="Y34" s="27">
        <v>5</v>
      </c>
      <c r="Z34" s="27">
        <v>0</v>
      </c>
      <c r="AA34" s="27">
        <v>22</v>
      </c>
      <c r="AB34" s="27">
        <v>4</v>
      </c>
      <c r="AC34" s="27">
        <v>20</v>
      </c>
      <c r="AD34" s="27">
        <v>4</v>
      </c>
      <c r="AE34" s="27">
        <v>0</v>
      </c>
    </row>
    <row r="35" spans="1:31" ht="18" customHeight="1">
      <c r="A35" s="9" t="s">
        <v>316</v>
      </c>
      <c r="B35" s="27">
        <f>SUM(B36:B37)</f>
        <v>250</v>
      </c>
      <c r="C35" s="27">
        <f aca="true" t="shared" si="14" ref="C35:P35">SUM(C36:C37)</f>
        <v>0</v>
      </c>
      <c r="D35" s="27">
        <f t="shared" si="14"/>
        <v>0</v>
      </c>
      <c r="E35" s="27">
        <f t="shared" si="14"/>
        <v>0</v>
      </c>
      <c r="F35" s="27">
        <f t="shared" si="14"/>
        <v>0</v>
      </c>
      <c r="G35" s="27">
        <f t="shared" si="14"/>
        <v>39</v>
      </c>
      <c r="H35" s="27">
        <f t="shared" si="14"/>
        <v>19</v>
      </c>
      <c r="I35" s="27">
        <f t="shared" si="14"/>
        <v>42</v>
      </c>
      <c r="J35" s="27">
        <f t="shared" si="14"/>
        <v>12</v>
      </c>
      <c r="K35" s="27">
        <f t="shared" si="14"/>
        <v>0</v>
      </c>
      <c r="L35" s="27">
        <f t="shared" si="14"/>
        <v>75</v>
      </c>
      <c r="M35" s="27">
        <f t="shared" si="14"/>
        <v>2</v>
      </c>
      <c r="N35" s="27">
        <f t="shared" si="14"/>
        <v>51</v>
      </c>
      <c r="O35" s="27">
        <f t="shared" si="14"/>
        <v>10</v>
      </c>
      <c r="P35" s="27">
        <f t="shared" si="14"/>
        <v>0</v>
      </c>
      <c r="Q35" s="27">
        <f aca="true" t="shared" si="15" ref="Q35:AE35">SUM(Q36:Q37)</f>
        <v>195</v>
      </c>
      <c r="R35" s="27">
        <f t="shared" si="15"/>
        <v>0</v>
      </c>
      <c r="S35" s="27">
        <f t="shared" si="15"/>
        <v>0</v>
      </c>
      <c r="T35" s="27">
        <f t="shared" si="15"/>
        <v>0</v>
      </c>
      <c r="U35" s="27">
        <f t="shared" si="15"/>
        <v>0</v>
      </c>
      <c r="V35" s="27">
        <f t="shared" si="15"/>
        <v>32</v>
      </c>
      <c r="W35" s="27">
        <f t="shared" si="15"/>
        <v>22</v>
      </c>
      <c r="X35" s="27">
        <f t="shared" si="15"/>
        <v>28</v>
      </c>
      <c r="Y35" s="27">
        <f t="shared" si="15"/>
        <v>12</v>
      </c>
      <c r="Z35" s="27">
        <f t="shared" si="15"/>
        <v>0</v>
      </c>
      <c r="AA35" s="27">
        <f t="shared" si="15"/>
        <v>54</v>
      </c>
      <c r="AB35" s="27">
        <f t="shared" si="15"/>
        <v>4</v>
      </c>
      <c r="AC35" s="27">
        <f t="shared" si="15"/>
        <v>36</v>
      </c>
      <c r="AD35" s="27">
        <f t="shared" si="15"/>
        <v>7</v>
      </c>
      <c r="AE35" s="27">
        <f t="shared" si="15"/>
        <v>0</v>
      </c>
    </row>
    <row r="36" spans="1:31" ht="18" customHeight="1">
      <c r="A36" s="9" t="s">
        <v>317</v>
      </c>
      <c r="B36" s="27">
        <f>SUM(C36:P36)</f>
        <v>157</v>
      </c>
      <c r="C36" s="27">
        <v>0</v>
      </c>
      <c r="D36" s="27">
        <v>0</v>
      </c>
      <c r="E36" s="27">
        <v>0</v>
      </c>
      <c r="F36" s="27">
        <v>0</v>
      </c>
      <c r="G36" s="27">
        <v>23</v>
      </c>
      <c r="H36" s="27">
        <v>10</v>
      </c>
      <c r="I36" s="27">
        <v>37</v>
      </c>
      <c r="J36" s="27">
        <v>9</v>
      </c>
      <c r="K36" s="27">
        <v>0</v>
      </c>
      <c r="L36" s="27">
        <v>32</v>
      </c>
      <c r="M36" s="27">
        <v>1</v>
      </c>
      <c r="N36" s="27">
        <v>37</v>
      </c>
      <c r="O36" s="27">
        <v>8</v>
      </c>
      <c r="P36" s="27">
        <v>0</v>
      </c>
      <c r="Q36" s="27">
        <f>SUM(R36:AE36)</f>
        <v>121</v>
      </c>
      <c r="R36" s="27">
        <v>0</v>
      </c>
      <c r="S36" s="27">
        <v>0</v>
      </c>
      <c r="T36" s="27">
        <v>0</v>
      </c>
      <c r="U36" s="27">
        <v>0</v>
      </c>
      <c r="V36" s="27">
        <v>15</v>
      </c>
      <c r="W36" s="27">
        <v>19</v>
      </c>
      <c r="X36" s="27">
        <v>22</v>
      </c>
      <c r="Y36" s="27">
        <v>10</v>
      </c>
      <c r="Z36" s="27">
        <v>0</v>
      </c>
      <c r="AA36" s="27">
        <v>25</v>
      </c>
      <c r="AB36" s="27">
        <v>2</v>
      </c>
      <c r="AC36" s="27">
        <v>25</v>
      </c>
      <c r="AD36" s="27">
        <v>3</v>
      </c>
      <c r="AE36" s="27">
        <v>0</v>
      </c>
    </row>
    <row r="37" spans="1:31" ht="18" customHeight="1">
      <c r="A37" s="9" t="s">
        <v>315</v>
      </c>
      <c r="B37" s="27">
        <f>SUM(C37:P37)</f>
        <v>93</v>
      </c>
      <c r="C37" s="27">
        <v>0</v>
      </c>
      <c r="D37" s="27">
        <v>0</v>
      </c>
      <c r="E37" s="27">
        <v>0</v>
      </c>
      <c r="F37" s="27">
        <v>0</v>
      </c>
      <c r="G37" s="27">
        <v>16</v>
      </c>
      <c r="H37" s="27">
        <v>9</v>
      </c>
      <c r="I37" s="27">
        <v>5</v>
      </c>
      <c r="J37" s="27">
        <v>3</v>
      </c>
      <c r="K37" s="27">
        <v>0</v>
      </c>
      <c r="L37" s="27">
        <v>43</v>
      </c>
      <c r="M37" s="27">
        <v>1</v>
      </c>
      <c r="N37" s="27">
        <v>14</v>
      </c>
      <c r="O37" s="27">
        <v>2</v>
      </c>
      <c r="P37" s="27">
        <v>0</v>
      </c>
      <c r="Q37" s="27">
        <f>SUM(R37:AE37)</f>
        <v>74</v>
      </c>
      <c r="R37" s="27">
        <v>0</v>
      </c>
      <c r="S37" s="27">
        <v>0</v>
      </c>
      <c r="T37" s="27">
        <v>0</v>
      </c>
      <c r="U37" s="27">
        <v>0</v>
      </c>
      <c r="V37" s="27">
        <v>17</v>
      </c>
      <c r="W37" s="27">
        <v>3</v>
      </c>
      <c r="X37" s="27">
        <v>6</v>
      </c>
      <c r="Y37" s="27">
        <v>2</v>
      </c>
      <c r="Z37" s="27">
        <v>0</v>
      </c>
      <c r="AA37" s="27">
        <v>29</v>
      </c>
      <c r="AB37" s="27">
        <v>2</v>
      </c>
      <c r="AC37" s="27">
        <v>11</v>
      </c>
      <c r="AD37" s="27">
        <v>4</v>
      </c>
      <c r="AE37" s="27">
        <v>0</v>
      </c>
    </row>
    <row r="38" spans="1:31" ht="18" customHeight="1">
      <c r="A38" s="11" t="s">
        <v>318</v>
      </c>
      <c r="B38" s="12">
        <f>SUM(C38:P38)</f>
        <v>60</v>
      </c>
      <c r="C38" s="12">
        <v>0</v>
      </c>
      <c r="D38" s="12">
        <v>0</v>
      </c>
      <c r="E38" s="12">
        <v>0</v>
      </c>
      <c r="F38" s="12">
        <v>0</v>
      </c>
      <c r="G38" s="12">
        <v>7</v>
      </c>
      <c r="H38" s="12">
        <v>11</v>
      </c>
      <c r="I38" s="12">
        <v>13</v>
      </c>
      <c r="J38" s="12">
        <v>1</v>
      </c>
      <c r="K38" s="12">
        <v>2</v>
      </c>
      <c r="L38" s="12">
        <v>15</v>
      </c>
      <c r="M38" s="12">
        <v>0</v>
      </c>
      <c r="N38" s="12">
        <v>10</v>
      </c>
      <c r="O38" s="12">
        <v>1</v>
      </c>
      <c r="P38" s="12">
        <v>0</v>
      </c>
      <c r="Q38" s="12">
        <f>SUM(R38:AE38)</f>
        <v>3</v>
      </c>
      <c r="R38" s="12">
        <v>0</v>
      </c>
      <c r="S38" s="12">
        <v>0</v>
      </c>
      <c r="T38" s="12">
        <v>0</v>
      </c>
      <c r="U38" s="12">
        <v>0</v>
      </c>
      <c r="V38" s="12">
        <v>1</v>
      </c>
      <c r="W38" s="12">
        <v>1</v>
      </c>
      <c r="X38" s="12">
        <v>0</v>
      </c>
      <c r="Y38" s="12">
        <v>0</v>
      </c>
      <c r="Z38" s="12">
        <v>0</v>
      </c>
      <c r="AA38" s="12">
        <v>0</v>
      </c>
      <c r="AB38" s="12">
        <v>0</v>
      </c>
      <c r="AC38" s="12">
        <v>1</v>
      </c>
      <c r="AD38" s="12">
        <v>0</v>
      </c>
      <c r="AE38" s="12">
        <v>0</v>
      </c>
    </row>
  </sheetData>
  <mergeCells count="3">
    <mergeCell ref="Q3:AE3"/>
    <mergeCell ref="A3:A4"/>
    <mergeCell ref="B3:P3"/>
  </mergeCells>
  <printOptions/>
  <pageMargins left="0.75" right="0.75" top="1" bottom="1" header="0.512" footer="0.512"/>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1:AE63"/>
  <sheetViews>
    <sheetView workbookViewId="0" topLeftCell="A1">
      <selection activeCell="A1" sqref="A1"/>
    </sheetView>
  </sheetViews>
  <sheetFormatPr defaultColWidth="9.00390625" defaultRowHeight="18" customHeight="1"/>
  <cols>
    <col min="1" max="1" width="21.625" style="5" customWidth="1"/>
    <col min="2" max="2" width="11.125" style="5" customWidth="1"/>
    <col min="3" max="3" width="8.875" style="5" customWidth="1"/>
    <col min="4" max="6" width="6.875" style="5" customWidth="1"/>
    <col min="7" max="10" width="9.875" style="5" customWidth="1"/>
    <col min="11" max="11" width="8.875" style="5" customWidth="1"/>
    <col min="12" max="12" width="9.875" style="5" customWidth="1"/>
    <col min="13" max="13" width="8.875" style="5" customWidth="1"/>
    <col min="14" max="14" width="9.875" style="5" customWidth="1"/>
    <col min="15" max="15" width="8.875" style="5" customWidth="1"/>
    <col min="16" max="16" width="6.625" style="5" customWidth="1"/>
    <col min="17" max="17" width="11.125" style="5" customWidth="1"/>
    <col min="18" max="18" width="8.875" style="5" customWidth="1"/>
    <col min="19" max="21" width="6.875" style="5" customWidth="1"/>
    <col min="22" max="24" width="9.875" style="5" customWidth="1"/>
    <col min="25" max="26" width="8.875" style="5" customWidth="1"/>
    <col min="27" max="27" width="9.875" style="5" customWidth="1"/>
    <col min="28" max="28" width="8.875" style="5" customWidth="1"/>
    <col min="29" max="29" width="9.875" style="5" customWidth="1"/>
    <col min="30" max="30" width="8.875" style="5" customWidth="1"/>
    <col min="31" max="31" width="6.625" style="5" customWidth="1"/>
    <col min="32" max="16384" width="9.00390625" style="5" customWidth="1"/>
  </cols>
  <sheetData>
    <row r="1" ht="18" customHeight="1">
      <c r="A1" s="4" t="s">
        <v>320</v>
      </c>
    </row>
    <row r="2" ht="18" customHeight="1">
      <c r="B2" s="5" t="s">
        <v>284</v>
      </c>
    </row>
    <row r="3" spans="1:31" s="35" customFormat="1" ht="18" customHeight="1">
      <c r="A3" s="38" t="s">
        <v>321</v>
      </c>
      <c r="B3" s="39" t="s">
        <v>29</v>
      </c>
      <c r="C3" s="40"/>
      <c r="D3" s="40"/>
      <c r="E3" s="40"/>
      <c r="F3" s="40"/>
      <c r="G3" s="40"/>
      <c r="H3" s="40"/>
      <c r="I3" s="40"/>
      <c r="J3" s="40"/>
      <c r="K3" s="40"/>
      <c r="L3" s="40"/>
      <c r="M3" s="40"/>
      <c r="N3" s="40"/>
      <c r="O3" s="40"/>
      <c r="P3" s="44"/>
      <c r="Q3" s="39" t="s">
        <v>30</v>
      </c>
      <c r="R3" s="40"/>
      <c r="S3" s="40"/>
      <c r="T3" s="40"/>
      <c r="U3" s="40"/>
      <c r="V3" s="40"/>
      <c r="W3" s="40"/>
      <c r="X3" s="40"/>
      <c r="Y3" s="40"/>
      <c r="Z3" s="40"/>
      <c r="AA3" s="40"/>
      <c r="AB3" s="40"/>
      <c r="AC3" s="40"/>
      <c r="AD3" s="40"/>
      <c r="AE3" s="40"/>
    </row>
    <row r="4" spans="1:31" s="35" customFormat="1" ht="54" customHeight="1">
      <c r="A4" s="41"/>
      <c r="B4" s="42" t="s">
        <v>3</v>
      </c>
      <c r="C4" s="42" t="s">
        <v>4</v>
      </c>
      <c r="D4" s="42" t="s">
        <v>5</v>
      </c>
      <c r="E4" s="42" t="s">
        <v>6</v>
      </c>
      <c r="F4" s="42" t="s">
        <v>7</v>
      </c>
      <c r="G4" s="42" t="s">
        <v>8</v>
      </c>
      <c r="H4" s="42" t="s">
        <v>9</v>
      </c>
      <c r="I4" s="42" t="s">
        <v>10</v>
      </c>
      <c r="J4" s="42" t="s">
        <v>11</v>
      </c>
      <c r="K4" s="42" t="s">
        <v>12</v>
      </c>
      <c r="L4" s="42" t="s">
        <v>13</v>
      </c>
      <c r="M4" s="42" t="s">
        <v>319</v>
      </c>
      <c r="N4" s="42" t="s">
        <v>15</v>
      </c>
      <c r="O4" s="42" t="s">
        <v>16</v>
      </c>
      <c r="P4" s="42" t="s">
        <v>17</v>
      </c>
      <c r="Q4" s="42" t="s">
        <v>3</v>
      </c>
      <c r="R4" s="42" t="s">
        <v>4</v>
      </c>
      <c r="S4" s="42" t="s">
        <v>5</v>
      </c>
      <c r="T4" s="42" t="s">
        <v>6</v>
      </c>
      <c r="U4" s="42" t="s">
        <v>7</v>
      </c>
      <c r="V4" s="42" t="s">
        <v>8</v>
      </c>
      <c r="W4" s="42" t="s">
        <v>9</v>
      </c>
      <c r="X4" s="42" t="s">
        <v>10</v>
      </c>
      <c r="Y4" s="42" t="s">
        <v>11</v>
      </c>
      <c r="Z4" s="42" t="s">
        <v>12</v>
      </c>
      <c r="AA4" s="42" t="s">
        <v>13</v>
      </c>
      <c r="AB4" s="42" t="s">
        <v>319</v>
      </c>
      <c r="AC4" s="42" t="s">
        <v>15</v>
      </c>
      <c r="AD4" s="42" t="s">
        <v>16</v>
      </c>
      <c r="AE4" s="43" t="s">
        <v>17</v>
      </c>
    </row>
    <row r="5" spans="1:31" s="4" customFormat="1" ht="18" customHeight="1">
      <c r="A5" s="22" t="s">
        <v>322</v>
      </c>
      <c r="B5" s="1">
        <f aca="true" t="shared" si="0" ref="B5:P5">B6+B9</f>
        <v>227088</v>
      </c>
      <c r="C5" s="1">
        <f t="shared" si="0"/>
        <v>7303</v>
      </c>
      <c r="D5" s="1">
        <f t="shared" si="0"/>
        <v>115</v>
      </c>
      <c r="E5" s="1">
        <f t="shared" si="0"/>
        <v>259</v>
      </c>
      <c r="F5" s="1">
        <f t="shared" si="0"/>
        <v>48</v>
      </c>
      <c r="G5" s="1">
        <f t="shared" si="0"/>
        <v>22478</v>
      </c>
      <c r="H5" s="1">
        <f t="shared" si="0"/>
        <v>39450</v>
      </c>
      <c r="I5" s="1">
        <f t="shared" si="0"/>
        <v>67521</v>
      </c>
      <c r="J5" s="1">
        <f t="shared" si="0"/>
        <v>10002</v>
      </c>
      <c r="K5" s="1">
        <f t="shared" si="0"/>
        <v>1822</v>
      </c>
      <c r="L5" s="1">
        <f t="shared" si="0"/>
        <v>16922</v>
      </c>
      <c r="M5" s="1">
        <f t="shared" si="0"/>
        <v>1291</v>
      </c>
      <c r="N5" s="1">
        <f t="shared" si="0"/>
        <v>50089</v>
      </c>
      <c r="O5" s="1">
        <f t="shared" si="0"/>
        <v>9707</v>
      </c>
      <c r="P5" s="1">
        <f t="shared" si="0"/>
        <v>81</v>
      </c>
      <c r="Q5" s="1">
        <f aca="true" t="shared" si="1" ref="Q5:AE5">Q6+Q9</f>
        <v>211438</v>
      </c>
      <c r="R5" s="1">
        <f t="shared" si="1"/>
        <v>8656</v>
      </c>
      <c r="S5" s="1">
        <f t="shared" si="1"/>
        <v>134</v>
      </c>
      <c r="T5" s="1">
        <f t="shared" si="1"/>
        <v>257</v>
      </c>
      <c r="U5" s="1">
        <f t="shared" si="1"/>
        <v>69</v>
      </c>
      <c r="V5" s="1">
        <f t="shared" si="1"/>
        <v>21045</v>
      </c>
      <c r="W5" s="1">
        <f t="shared" si="1"/>
        <v>41510</v>
      </c>
      <c r="X5" s="1">
        <f t="shared" si="1"/>
        <v>59462</v>
      </c>
      <c r="Y5" s="1">
        <f t="shared" si="1"/>
        <v>9024</v>
      </c>
      <c r="Z5" s="1">
        <f t="shared" si="1"/>
        <v>1686</v>
      </c>
      <c r="AA5" s="1">
        <f t="shared" si="1"/>
        <v>16263</v>
      </c>
      <c r="AB5" s="1">
        <f t="shared" si="1"/>
        <v>1258</v>
      </c>
      <c r="AC5" s="1">
        <f t="shared" si="1"/>
        <v>42554</v>
      </c>
      <c r="AD5" s="1">
        <f t="shared" si="1"/>
        <v>9014</v>
      </c>
      <c r="AE5" s="1">
        <f t="shared" si="1"/>
        <v>506</v>
      </c>
    </row>
    <row r="6" spans="1:31" ht="18" customHeight="1">
      <c r="A6" s="9" t="s">
        <v>323</v>
      </c>
      <c r="B6" s="2">
        <f aca="true" t="shared" si="2" ref="B6:P6">SUM(B7:B8)</f>
        <v>188075</v>
      </c>
      <c r="C6" s="2">
        <f t="shared" si="2"/>
        <v>7251</v>
      </c>
      <c r="D6" s="2">
        <f t="shared" si="2"/>
        <v>96</v>
      </c>
      <c r="E6" s="2">
        <f t="shared" si="2"/>
        <v>201</v>
      </c>
      <c r="F6" s="2">
        <f t="shared" si="2"/>
        <v>29</v>
      </c>
      <c r="G6" s="2">
        <f t="shared" si="2"/>
        <v>17666</v>
      </c>
      <c r="H6" s="2">
        <f t="shared" si="2"/>
        <v>32737</v>
      </c>
      <c r="I6" s="2">
        <f t="shared" si="2"/>
        <v>57881</v>
      </c>
      <c r="J6" s="2">
        <f t="shared" si="2"/>
        <v>7924</v>
      </c>
      <c r="K6" s="2">
        <f t="shared" si="2"/>
        <v>1566</v>
      </c>
      <c r="L6" s="2">
        <f t="shared" si="2"/>
        <v>11523</v>
      </c>
      <c r="M6" s="2">
        <f t="shared" si="2"/>
        <v>990</v>
      </c>
      <c r="N6" s="2">
        <f t="shared" si="2"/>
        <v>42617</v>
      </c>
      <c r="O6" s="2">
        <f t="shared" si="2"/>
        <v>7518</v>
      </c>
      <c r="P6" s="2">
        <f t="shared" si="2"/>
        <v>76</v>
      </c>
      <c r="Q6" s="2">
        <f aca="true" t="shared" si="3" ref="Q6:AE6">SUM(Q7:Q8)</f>
        <v>179231</v>
      </c>
      <c r="R6" s="2">
        <f t="shared" si="3"/>
        <v>8612</v>
      </c>
      <c r="S6" s="2">
        <f t="shared" si="3"/>
        <v>110</v>
      </c>
      <c r="T6" s="2">
        <f t="shared" si="3"/>
        <v>208</v>
      </c>
      <c r="U6" s="2">
        <f t="shared" si="3"/>
        <v>49</v>
      </c>
      <c r="V6" s="2">
        <f t="shared" si="3"/>
        <v>17027</v>
      </c>
      <c r="W6" s="2">
        <f t="shared" si="3"/>
        <v>35284</v>
      </c>
      <c r="X6" s="2">
        <f t="shared" si="3"/>
        <v>51962</v>
      </c>
      <c r="Y6" s="2">
        <f t="shared" si="3"/>
        <v>7358</v>
      </c>
      <c r="Z6" s="2">
        <f t="shared" si="3"/>
        <v>1456</v>
      </c>
      <c r="AA6" s="2">
        <f t="shared" si="3"/>
        <v>11545</v>
      </c>
      <c r="AB6" s="2">
        <f t="shared" si="3"/>
        <v>978</v>
      </c>
      <c r="AC6" s="2">
        <f t="shared" si="3"/>
        <v>37138</v>
      </c>
      <c r="AD6" s="2">
        <f t="shared" si="3"/>
        <v>7035</v>
      </c>
      <c r="AE6" s="2">
        <f t="shared" si="3"/>
        <v>469</v>
      </c>
    </row>
    <row r="7" spans="1:31" ht="18" customHeight="1">
      <c r="A7" s="9" t="s">
        <v>288</v>
      </c>
      <c r="B7" s="2">
        <f>SUM(C7:P7)</f>
        <v>42469</v>
      </c>
      <c r="C7" s="2">
        <v>6641</v>
      </c>
      <c r="D7" s="2">
        <v>8</v>
      </c>
      <c r="E7" s="2">
        <v>77</v>
      </c>
      <c r="F7" s="2">
        <v>4</v>
      </c>
      <c r="G7" s="2">
        <v>3955</v>
      </c>
      <c r="H7" s="2">
        <v>7128</v>
      </c>
      <c r="I7" s="2">
        <v>14764</v>
      </c>
      <c r="J7" s="2">
        <v>258</v>
      </c>
      <c r="K7" s="2">
        <v>540</v>
      </c>
      <c r="L7" s="2">
        <v>630</v>
      </c>
      <c r="M7" s="2">
        <v>4</v>
      </c>
      <c r="N7" s="2">
        <v>8274</v>
      </c>
      <c r="O7" s="2">
        <v>150</v>
      </c>
      <c r="P7" s="2">
        <v>36</v>
      </c>
      <c r="Q7" s="2">
        <f>SUM(R7:AE7)</f>
        <v>46154</v>
      </c>
      <c r="R7" s="2">
        <v>7947</v>
      </c>
      <c r="S7" s="2">
        <v>21</v>
      </c>
      <c r="T7" s="2">
        <v>82</v>
      </c>
      <c r="U7" s="2">
        <v>4</v>
      </c>
      <c r="V7" s="2">
        <v>4270</v>
      </c>
      <c r="W7" s="2">
        <v>7978</v>
      </c>
      <c r="X7" s="2">
        <v>15485</v>
      </c>
      <c r="Y7" s="2">
        <v>299</v>
      </c>
      <c r="Z7" s="2">
        <v>454</v>
      </c>
      <c r="AA7" s="2">
        <v>626</v>
      </c>
      <c r="AB7" s="2">
        <v>8</v>
      </c>
      <c r="AC7" s="2">
        <v>8791</v>
      </c>
      <c r="AD7" s="2">
        <v>83</v>
      </c>
      <c r="AE7" s="2">
        <v>106</v>
      </c>
    </row>
    <row r="8" spans="1:31" ht="18" customHeight="1">
      <c r="A8" s="9" t="s">
        <v>289</v>
      </c>
      <c r="B8" s="2">
        <f>SUM(C8:P8)</f>
        <v>145606</v>
      </c>
      <c r="C8" s="2">
        <v>610</v>
      </c>
      <c r="D8" s="2">
        <v>88</v>
      </c>
      <c r="E8" s="2">
        <v>124</v>
      </c>
      <c r="F8" s="2">
        <v>25</v>
      </c>
      <c r="G8" s="2">
        <v>13711</v>
      </c>
      <c r="H8" s="2">
        <v>25609</v>
      </c>
      <c r="I8" s="2">
        <v>43117</v>
      </c>
      <c r="J8" s="2">
        <v>7666</v>
      </c>
      <c r="K8" s="2">
        <v>1026</v>
      </c>
      <c r="L8" s="2">
        <v>10893</v>
      </c>
      <c r="M8" s="2">
        <v>986</v>
      </c>
      <c r="N8" s="2">
        <v>34343</v>
      </c>
      <c r="O8" s="2">
        <v>7368</v>
      </c>
      <c r="P8" s="2">
        <v>40</v>
      </c>
      <c r="Q8" s="2">
        <f>SUM(R8:AE8)</f>
        <v>133077</v>
      </c>
      <c r="R8" s="2">
        <v>665</v>
      </c>
      <c r="S8" s="2">
        <v>89</v>
      </c>
      <c r="T8" s="2">
        <v>126</v>
      </c>
      <c r="U8" s="2">
        <v>45</v>
      </c>
      <c r="V8" s="2">
        <v>12757</v>
      </c>
      <c r="W8" s="2">
        <v>27306</v>
      </c>
      <c r="X8" s="2">
        <v>36477</v>
      </c>
      <c r="Y8" s="2">
        <v>7059</v>
      </c>
      <c r="Z8" s="2">
        <v>1002</v>
      </c>
      <c r="AA8" s="2">
        <v>10919</v>
      </c>
      <c r="AB8" s="2">
        <v>970</v>
      </c>
      <c r="AC8" s="2">
        <v>28347</v>
      </c>
      <c r="AD8" s="2">
        <v>6952</v>
      </c>
      <c r="AE8" s="2">
        <v>363</v>
      </c>
    </row>
    <row r="9" spans="1:31" ht="18" customHeight="1">
      <c r="A9" s="9" t="s">
        <v>324</v>
      </c>
      <c r="B9" s="2">
        <f aca="true" t="shared" si="4" ref="B9:P9">B10+B44</f>
        <v>39013</v>
      </c>
      <c r="C9" s="2">
        <f t="shared" si="4"/>
        <v>52</v>
      </c>
      <c r="D9" s="2">
        <f t="shared" si="4"/>
        <v>19</v>
      </c>
      <c r="E9" s="2">
        <f t="shared" si="4"/>
        <v>58</v>
      </c>
      <c r="F9" s="2">
        <f t="shared" si="4"/>
        <v>19</v>
      </c>
      <c r="G9" s="2">
        <f t="shared" si="4"/>
        <v>4812</v>
      </c>
      <c r="H9" s="2">
        <f t="shared" si="4"/>
        <v>6713</v>
      </c>
      <c r="I9" s="2">
        <f t="shared" si="4"/>
        <v>9640</v>
      </c>
      <c r="J9" s="2">
        <f t="shared" si="4"/>
        <v>2078</v>
      </c>
      <c r="K9" s="2">
        <f t="shared" si="4"/>
        <v>256</v>
      </c>
      <c r="L9" s="2">
        <f t="shared" si="4"/>
        <v>5399</v>
      </c>
      <c r="M9" s="2">
        <f t="shared" si="4"/>
        <v>301</v>
      </c>
      <c r="N9" s="2">
        <f t="shared" si="4"/>
        <v>7472</v>
      </c>
      <c r="O9" s="2">
        <f t="shared" si="4"/>
        <v>2189</v>
      </c>
      <c r="P9" s="2">
        <f t="shared" si="4"/>
        <v>5</v>
      </c>
      <c r="Q9" s="2">
        <f aca="true" t="shared" si="5" ref="Q9:AE9">Q10+Q44</f>
        <v>32207</v>
      </c>
      <c r="R9" s="2">
        <f t="shared" si="5"/>
        <v>44</v>
      </c>
      <c r="S9" s="2">
        <f t="shared" si="5"/>
        <v>24</v>
      </c>
      <c r="T9" s="2">
        <f t="shared" si="5"/>
        <v>49</v>
      </c>
      <c r="U9" s="2">
        <f t="shared" si="5"/>
        <v>20</v>
      </c>
      <c r="V9" s="2">
        <f t="shared" si="5"/>
        <v>4018</v>
      </c>
      <c r="W9" s="2">
        <f t="shared" si="5"/>
        <v>6226</v>
      </c>
      <c r="X9" s="2">
        <f t="shared" si="5"/>
        <v>7500</v>
      </c>
      <c r="Y9" s="2">
        <f t="shared" si="5"/>
        <v>1666</v>
      </c>
      <c r="Z9" s="2">
        <f t="shared" si="5"/>
        <v>230</v>
      </c>
      <c r="AA9" s="2">
        <f t="shared" si="5"/>
        <v>4718</v>
      </c>
      <c r="AB9" s="2">
        <f t="shared" si="5"/>
        <v>280</v>
      </c>
      <c r="AC9" s="2">
        <f t="shared" si="5"/>
        <v>5416</v>
      </c>
      <c r="AD9" s="2">
        <f t="shared" si="5"/>
        <v>1979</v>
      </c>
      <c r="AE9" s="2">
        <f t="shared" si="5"/>
        <v>37</v>
      </c>
    </row>
    <row r="10" spans="1:31" ht="18" customHeight="1">
      <c r="A10" s="9" t="s">
        <v>291</v>
      </c>
      <c r="B10" s="2">
        <f aca="true" t="shared" si="6" ref="B10:P10">SUM(B11:B43)</f>
        <v>34972</v>
      </c>
      <c r="C10" s="2">
        <f t="shared" si="6"/>
        <v>46</v>
      </c>
      <c r="D10" s="2">
        <f t="shared" si="6"/>
        <v>17</v>
      </c>
      <c r="E10" s="2">
        <f t="shared" si="6"/>
        <v>58</v>
      </c>
      <c r="F10" s="2">
        <f t="shared" si="6"/>
        <v>19</v>
      </c>
      <c r="G10" s="2">
        <f t="shared" si="6"/>
        <v>4261</v>
      </c>
      <c r="H10" s="2">
        <f t="shared" si="6"/>
        <v>6301</v>
      </c>
      <c r="I10" s="2">
        <f t="shared" si="6"/>
        <v>8642</v>
      </c>
      <c r="J10" s="2">
        <f t="shared" si="6"/>
        <v>1888</v>
      </c>
      <c r="K10" s="2">
        <f t="shared" si="6"/>
        <v>238</v>
      </c>
      <c r="L10" s="2">
        <f t="shared" si="6"/>
        <v>4522</v>
      </c>
      <c r="M10" s="2">
        <f t="shared" si="6"/>
        <v>277</v>
      </c>
      <c r="N10" s="2">
        <f t="shared" si="6"/>
        <v>6780</v>
      </c>
      <c r="O10" s="2">
        <f t="shared" si="6"/>
        <v>1921</v>
      </c>
      <c r="P10" s="2">
        <f t="shared" si="6"/>
        <v>2</v>
      </c>
      <c r="Q10" s="2">
        <f aca="true" t="shared" si="7" ref="Q10:AE10">SUM(Q11:Q43)</f>
        <v>28989</v>
      </c>
      <c r="R10" s="2">
        <f t="shared" si="7"/>
        <v>40</v>
      </c>
      <c r="S10" s="2">
        <f t="shared" si="7"/>
        <v>20</v>
      </c>
      <c r="T10" s="2">
        <f t="shared" si="7"/>
        <v>49</v>
      </c>
      <c r="U10" s="2">
        <f t="shared" si="7"/>
        <v>16</v>
      </c>
      <c r="V10" s="2">
        <f t="shared" si="7"/>
        <v>3502</v>
      </c>
      <c r="W10" s="2">
        <f t="shared" si="7"/>
        <v>5808</v>
      </c>
      <c r="X10" s="2">
        <f t="shared" si="7"/>
        <v>6859</v>
      </c>
      <c r="Y10" s="2">
        <f t="shared" si="7"/>
        <v>1522</v>
      </c>
      <c r="Z10" s="2">
        <f t="shared" si="7"/>
        <v>218</v>
      </c>
      <c r="AA10" s="2">
        <f t="shared" si="7"/>
        <v>3967</v>
      </c>
      <c r="AB10" s="2">
        <f t="shared" si="7"/>
        <v>254</v>
      </c>
      <c r="AC10" s="2">
        <f t="shared" si="7"/>
        <v>4977</v>
      </c>
      <c r="AD10" s="2">
        <f t="shared" si="7"/>
        <v>1721</v>
      </c>
      <c r="AE10" s="2">
        <f t="shared" si="7"/>
        <v>36</v>
      </c>
    </row>
    <row r="11" spans="1:31" ht="18" customHeight="1">
      <c r="A11" s="9" t="s">
        <v>292</v>
      </c>
      <c r="B11" s="2">
        <f aca="true" t="shared" si="8" ref="B11:B43">SUM(C11:P11)</f>
        <v>344</v>
      </c>
      <c r="C11" s="2">
        <v>0</v>
      </c>
      <c r="D11" s="2">
        <v>0</v>
      </c>
      <c r="E11" s="2">
        <v>0</v>
      </c>
      <c r="F11" s="2">
        <v>0</v>
      </c>
      <c r="G11" s="2">
        <v>39</v>
      </c>
      <c r="H11" s="2">
        <v>25</v>
      </c>
      <c r="I11" s="2">
        <v>60</v>
      </c>
      <c r="J11" s="2">
        <v>20</v>
      </c>
      <c r="K11" s="2">
        <v>0</v>
      </c>
      <c r="L11" s="2">
        <v>86</v>
      </c>
      <c r="M11" s="2">
        <v>1</v>
      </c>
      <c r="N11" s="2">
        <v>77</v>
      </c>
      <c r="O11" s="2">
        <v>35</v>
      </c>
      <c r="P11" s="2">
        <v>1</v>
      </c>
      <c r="Q11" s="2">
        <f aca="true" t="shared" si="9" ref="Q11:Q43">SUM(R11:AE11)</f>
        <v>354</v>
      </c>
      <c r="R11" s="2">
        <v>0</v>
      </c>
      <c r="S11" s="2">
        <v>0</v>
      </c>
      <c r="T11" s="2">
        <v>0</v>
      </c>
      <c r="U11" s="2">
        <v>0</v>
      </c>
      <c r="V11" s="2">
        <v>59</v>
      </c>
      <c r="W11" s="2">
        <v>29</v>
      </c>
      <c r="X11" s="2">
        <v>65</v>
      </c>
      <c r="Y11" s="2">
        <v>16</v>
      </c>
      <c r="Z11" s="2">
        <v>0</v>
      </c>
      <c r="AA11" s="2">
        <v>96</v>
      </c>
      <c r="AB11" s="2">
        <v>1</v>
      </c>
      <c r="AC11" s="2">
        <v>56</v>
      </c>
      <c r="AD11" s="2">
        <v>30</v>
      </c>
      <c r="AE11" s="2">
        <v>2</v>
      </c>
    </row>
    <row r="12" spans="1:31" ht="18" customHeight="1">
      <c r="A12" s="9" t="s">
        <v>293</v>
      </c>
      <c r="B12" s="2">
        <f t="shared" si="8"/>
        <v>1680</v>
      </c>
      <c r="C12" s="2">
        <v>2</v>
      </c>
      <c r="D12" s="2">
        <v>0</v>
      </c>
      <c r="E12" s="2">
        <v>0</v>
      </c>
      <c r="F12" s="2">
        <v>0</v>
      </c>
      <c r="G12" s="2">
        <v>142</v>
      </c>
      <c r="H12" s="2">
        <v>161</v>
      </c>
      <c r="I12" s="2">
        <v>375</v>
      </c>
      <c r="J12" s="2">
        <v>126</v>
      </c>
      <c r="K12" s="2">
        <v>11</v>
      </c>
      <c r="L12" s="2">
        <v>252</v>
      </c>
      <c r="M12" s="2">
        <v>42</v>
      </c>
      <c r="N12" s="2">
        <v>386</v>
      </c>
      <c r="O12" s="2">
        <v>183</v>
      </c>
      <c r="P12" s="2">
        <v>0</v>
      </c>
      <c r="Q12" s="2">
        <f t="shared" si="9"/>
        <v>1302</v>
      </c>
      <c r="R12" s="2">
        <v>2</v>
      </c>
      <c r="S12" s="2">
        <v>0</v>
      </c>
      <c r="T12" s="2">
        <v>0</v>
      </c>
      <c r="U12" s="2">
        <v>0</v>
      </c>
      <c r="V12" s="2">
        <v>96</v>
      </c>
      <c r="W12" s="2">
        <v>125</v>
      </c>
      <c r="X12" s="2">
        <v>325</v>
      </c>
      <c r="Y12" s="2">
        <v>105</v>
      </c>
      <c r="Z12" s="2">
        <v>14</v>
      </c>
      <c r="AA12" s="2">
        <v>210</v>
      </c>
      <c r="AB12" s="2">
        <v>24</v>
      </c>
      <c r="AC12" s="2">
        <v>236</v>
      </c>
      <c r="AD12" s="2">
        <v>161</v>
      </c>
      <c r="AE12" s="2">
        <v>4</v>
      </c>
    </row>
    <row r="13" spans="1:31" ht="18" customHeight="1">
      <c r="A13" s="9" t="s">
        <v>346</v>
      </c>
      <c r="B13" s="2"/>
      <c r="C13" s="2"/>
      <c r="D13" s="2"/>
      <c r="E13" s="2"/>
      <c r="F13" s="2"/>
      <c r="G13" s="2"/>
      <c r="H13" s="2"/>
      <c r="I13" s="2"/>
      <c r="J13" s="2"/>
      <c r="K13" s="2"/>
      <c r="L13" s="2"/>
      <c r="M13" s="2"/>
      <c r="N13" s="2"/>
      <c r="O13" s="2"/>
      <c r="P13" s="2"/>
      <c r="Q13" s="2">
        <f t="shared" si="9"/>
        <v>86</v>
      </c>
      <c r="R13" s="2">
        <v>0</v>
      </c>
      <c r="S13" s="2">
        <v>3</v>
      </c>
      <c r="T13" s="2">
        <v>0</v>
      </c>
      <c r="U13" s="2">
        <v>0</v>
      </c>
      <c r="V13" s="2">
        <v>62</v>
      </c>
      <c r="W13" s="2">
        <v>9</v>
      </c>
      <c r="X13" s="2">
        <v>4</v>
      </c>
      <c r="Y13" s="2">
        <v>0</v>
      </c>
      <c r="Z13" s="2">
        <v>0</v>
      </c>
      <c r="AA13" s="2">
        <v>4</v>
      </c>
      <c r="AB13" s="2">
        <v>0</v>
      </c>
      <c r="AC13" s="2">
        <v>4</v>
      </c>
      <c r="AD13" s="2">
        <v>0</v>
      </c>
      <c r="AE13" s="2">
        <v>0</v>
      </c>
    </row>
    <row r="14" spans="1:31" ht="18" customHeight="1">
      <c r="A14" s="9" t="s">
        <v>294</v>
      </c>
      <c r="B14" s="2">
        <f t="shared" si="8"/>
        <v>513</v>
      </c>
      <c r="C14" s="2">
        <v>0</v>
      </c>
      <c r="D14" s="2">
        <v>0</v>
      </c>
      <c r="E14" s="2">
        <v>0</v>
      </c>
      <c r="F14" s="2">
        <v>0</v>
      </c>
      <c r="G14" s="2">
        <v>52</v>
      </c>
      <c r="H14" s="2">
        <v>43</v>
      </c>
      <c r="I14" s="2">
        <v>102</v>
      </c>
      <c r="J14" s="2">
        <v>30</v>
      </c>
      <c r="K14" s="2">
        <v>4</v>
      </c>
      <c r="L14" s="2">
        <v>96</v>
      </c>
      <c r="M14" s="2">
        <v>9</v>
      </c>
      <c r="N14" s="2">
        <v>114</v>
      </c>
      <c r="O14" s="2">
        <v>63</v>
      </c>
      <c r="P14" s="2">
        <v>0</v>
      </c>
      <c r="Q14" s="2">
        <f t="shared" si="9"/>
        <v>435</v>
      </c>
      <c r="R14" s="2">
        <v>0</v>
      </c>
      <c r="S14" s="2">
        <v>0</v>
      </c>
      <c r="T14" s="2">
        <v>0</v>
      </c>
      <c r="U14" s="2">
        <v>0</v>
      </c>
      <c r="V14" s="2">
        <v>49</v>
      </c>
      <c r="W14" s="2">
        <v>37</v>
      </c>
      <c r="X14" s="2">
        <v>70</v>
      </c>
      <c r="Y14" s="2">
        <v>13</v>
      </c>
      <c r="Z14" s="2">
        <v>1</v>
      </c>
      <c r="AA14" s="2">
        <v>92</v>
      </c>
      <c r="AB14" s="2">
        <v>10</v>
      </c>
      <c r="AC14" s="2">
        <v>115</v>
      </c>
      <c r="AD14" s="2">
        <v>48</v>
      </c>
      <c r="AE14" s="2">
        <v>0</v>
      </c>
    </row>
    <row r="15" spans="1:31" ht="18" customHeight="1">
      <c r="A15" s="9" t="s">
        <v>295</v>
      </c>
      <c r="B15" s="2">
        <f t="shared" si="8"/>
        <v>1156</v>
      </c>
      <c r="C15" s="2">
        <v>0</v>
      </c>
      <c r="D15" s="2">
        <v>0</v>
      </c>
      <c r="E15" s="2">
        <v>1</v>
      </c>
      <c r="F15" s="2">
        <v>0</v>
      </c>
      <c r="G15" s="2">
        <v>106</v>
      </c>
      <c r="H15" s="2">
        <v>235</v>
      </c>
      <c r="I15" s="2">
        <v>216</v>
      </c>
      <c r="J15" s="2">
        <v>38</v>
      </c>
      <c r="K15" s="2">
        <v>6</v>
      </c>
      <c r="L15" s="2">
        <v>244</v>
      </c>
      <c r="M15" s="2">
        <v>5</v>
      </c>
      <c r="N15" s="2">
        <v>214</v>
      </c>
      <c r="O15" s="2">
        <v>91</v>
      </c>
      <c r="P15" s="2">
        <v>0</v>
      </c>
      <c r="Q15" s="2">
        <f t="shared" si="9"/>
        <v>1071</v>
      </c>
      <c r="R15" s="2">
        <v>0</v>
      </c>
      <c r="S15" s="2">
        <v>0</v>
      </c>
      <c r="T15" s="2">
        <v>1</v>
      </c>
      <c r="U15" s="2">
        <v>1</v>
      </c>
      <c r="V15" s="2">
        <v>92</v>
      </c>
      <c r="W15" s="2">
        <v>251</v>
      </c>
      <c r="X15" s="2">
        <v>178</v>
      </c>
      <c r="Y15" s="2">
        <v>22</v>
      </c>
      <c r="Z15" s="2">
        <v>7</v>
      </c>
      <c r="AA15" s="2">
        <v>230</v>
      </c>
      <c r="AB15" s="2">
        <v>4</v>
      </c>
      <c r="AC15" s="2">
        <v>190</v>
      </c>
      <c r="AD15" s="2">
        <v>90</v>
      </c>
      <c r="AE15" s="2">
        <v>5</v>
      </c>
    </row>
    <row r="16" spans="1:31" ht="18" customHeight="1">
      <c r="A16" s="9" t="s">
        <v>296</v>
      </c>
      <c r="B16" s="2">
        <f t="shared" si="8"/>
        <v>5830</v>
      </c>
      <c r="C16" s="2">
        <v>17</v>
      </c>
      <c r="D16" s="2">
        <v>4</v>
      </c>
      <c r="E16" s="2">
        <v>5</v>
      </c>
      <c r="F16" s="2">
        <v>3</v>
      </c>
      <c r="G16" s="2">
        <v>669</v>
      </c>
      <c r="H16" s="2">
        <v>1157</v>
      </c>
      <c r="I16" s="2">
        <v>1407</v>
      </c>
      <c r="J16" s="2">
        <v>338</v>
      </c>
      <c r="K16" s="2">
        <v>39</v>
      </c>
      <c r="L16" s="2">
        <v>594</v>
      </c>
      <c r="M16" s="2">
        <v>36</v>
      </c>
      <c r="N16" s="2">
        <v>1205</v>
      </c>
      <c r="O16" s="2">
        <v>356</v>
      </c>
      <c r="P16" s="2">
        <v>0</v>
      </c>
      <c r="Q16" s="2">
        <f t="shared" si="9"/>
        <v>4268</v>
      </c>
      <c r="R16" s="2">
        <v>8</v>
      </c>
      <c r="S16" s="2">
        <v>1</v>
      </c>
      <c r="T16" s="2">
        <v>0</v>
      </c>
      <c r="U16" s="2">
        <v>0</v>
      </c>
      <c r="V16" s="2">
        <v>419</v>
      </c>
      <c r="W16" s="2">
        <v>907</v>
      </c>
      <c r="X16" s="2">
        <v>1056</v>
      </c>
      <c r="Y16" s="2">
        <v>256</v>
      </c>
      <c r="Z16" s="2">
        <v>42</v>
      </c>
      <c r="AA16" s="2">
        <v>452</v>
      </c>
      <c r="AB16" s="2">
        <v>32</v>
      </c>
      <c r="AC16" s="2">
        <v>808</v>
      </c>
      <c r="AD16" s="2">
        <v>279</v>
      </c>
      <c r="AE16" s="2">
        <v>8</v>
      </c>
    </row>
    <row r="17" spans="1:31" ht="18" customHeight="1">
      <c r="A17" s="9" t="s">
        <v>297</v>
      </c>
      <c r="B17" s="2">
        <f t="shared" si="8"/>
        <v>439</v>
      </c>
      <c r="C17" s="2">
        <v>1</v>
      </c>
      <c r="D17" s="2">
        <v>0</v>
      </c>
      <c r="E17" s="2">
        <v>2</v>
      </c>
      <c r="F17" s="2">
        <v>3</v>
      </c>
      <c r="G17" s="2">
        <v>31</v>
      </c>
      <c r="H17" s="2">
        <v>59</v>
      </c>
      <c r="I17" s="2">
        <v>93</v>
      </c>
      <c r="J17" s="2">
        <v>37</v>
      </c>
      <c r="K17" s="2">
        <v>1</v>
      </c>
      <c r="L17" s="2">
        <v>73</v>
      </c>
      <c r="M17" s="2">
        <v>4</v>
      </c>
      <c r="N17" s="2">
        <v>99</v>
      </c>
      <c r="O17" s="2">
        <v>36</v>
      </c>
      <c r="P17" s="2">
        <v>0</v>
      </c>
      <c r="Q17" s="2">
        <f t="shared" si="9"/>
        <v>409</v>
      </c>
      <c r="R17" s="2">
        <v>0</v>
      </c>
      <c r="S17" s="2">
        <v>0</v>
      </c>
      <c r="T17" s="2">
        <v>1</v>
      </c>
      <c r="U17" s="2">
        <v>2</v>
      </c>
      <c r="V17" s="2">
        <v>29</v>
      </c>
      <c r="W17" s="2">
        <v>58</v>
      </c>
      <c r="X17" s="2">
        <v>86</v>
      </c>
      <c r="Y17" s="2">
        <v>31</v>
      </c>
      <c r="Z17" s="2">
        <v>0</v>
      </c>
      <c r="AA17" s="2">
        <v>81</v>
      </c>
      <c r="AB17" s="2">
        <v>5</v>
      </c>
      <c r="AC17" s="2">
        <v>84</v>
      </c>
      <c r="AD17" s="2">
        <v>31</v>
      </c>
      <c r="AE17" s="2">
        <v>1</v>
      </c>
    </row>
    <row r="18" spans="1:31" ht="18" customHeight="1">
      <c r="A18" s="9" t="s">
        <v>298</v>
      </c>
      <c r="B18" s="2">
        <f t="shared" si="8"/>
        <v>471</v>
      </c>
      <c r="C18" s="2">
        <v>0</v>
      </c>
      <c r="D18" s="2">
        <v>1</v>
      </c>
      <c r="E18" s="2">
        <v>0</v>
      </c>
      <c r="F18" s="2">
        <v>0</v>
      </c>
      <c r="G18" s="2">
        <v>20</v>
      </c>
      <c r="H18" s="2">
        <v>52</v>
      </c>
      <c r="I18" s="2">
        <v>109</v>
      </c>
      <c r="J18" s="2">
        <v>32</v>
      </c>
      <c r="K18" s="2">
        <v>6</v>
      </c>
      <c r="L18" s="2">
        <v>71</v>
      </c>
      <c r="M18" s="2">
        <v>7</v>
      </c>
      <c r="N18" s="2">
        <v>127</v>
      </c>
      <c r="O18" s="2">
        <v>46</v>
      </c>
      <c r="P18" s="2">
        <v>0</v>
      </c>
      <c r="Q18" s="2">
        <f t="shared" si="9"/>
        <v>410</v>
      </c>
      <c r="R18" s="2">
        <v>2</v>
      </c>
      <c r="S18" s="2">
        <v>1</v>
      </c>
      <c r="T18" s="2">
        <v>0</v>
      </c>
      <c r="U18" s="2">
        <v>0</v>
      </c>
      <c r="V18" s="2">
        <v>34</v>
      </c>
      <c r="W18" s="2">
        <v>49</v>
      </c>
      <c r="X18" s="2">
        <v>86</v>
      </c>
      <c r="Y18" s="2">
        <v>24</v>
      </c>
      <c r="Z18" s="2">
        <v>1</v>
      </c>
      <c r="AA18" s="2">
        <v>68</v>
      </c>
      <c r="AB18" s="2">
        <v>7</v>
      </c>
      <c r="AC18" s="2">
        <v>95</v>
      </c>
      <c r="AD18" s="2">
        <v>43</v>
      </c>
      <c r="AE18" s="2">
        <v>0</v>
      </c>
    </row>
    <row r="19" spans="1:31" ht="18" customHeight="1">
      <c r="A19" s="33" t="s">
        <v>299</v>
      </c>
      <c r="B19" s="2">
        <f t="shared" si="8"/>
        <v>533</v>
      </c>
      <c r="C19" s="2">
        <v>0</v>
      </c>
      <c r="D19" s="2">
        <v>1</v>
      </c>
      <c r="E19" s="2">
        <v>0</v>
      </c>
      <c r="F19" s="2">
        <v>2</v>
      </c>
      <c r="G19" s="2">
        <v>65</v>
      </c>
      <c r="H19" s="2">
        <v>86</v>
      </c>
      <c r="I19" s="2">
        <v>118</v>
      </c>
      <c r="J19" s="2">
        <v>30</v>
      </c>
      <c r="K19" s="2">
        <v>4</v>
      </c>
      <c r="L19" s="2">
        <v>64</v>
      </c>
      <c r="M19" s="2">
        <v>6</v>
      </c>
      <c r="N19" s="2">
        <v>124</v>
      </c>
      <c r="O19" s="2">
        <v>33</v>
      </c>
      <c r="P19" s="2">
        <v>0</v>
      </c>
      <c r="Q19" s="2">
        <f t="shared" si="9"/>
        <v>476</v>
      </c>
      <c r="R19" s="2">
        <v>0</v>
      </c>
      <c r="S19" s="2">
        <v>1</v>
      </c>
      <c r="T19" s="2">
        <v>0</v>
      </c>
      <c r="U19" s="2">
        <v>3</v>
      </c>
      <c r="V19" s="2">
        <v>79</v>
      </c>
      <c r="W19" s="2">
        <v>81</v>
      </c>
      <c r="X19" s="2">
        <v>87</v>
      </c>
      <c r="Y19" s="2">
        <v>29</v>
      </c>
      <c r="Z19" s="2">
        <v>1</v>
      </c>
      <c r="AA19" s="2">
        <v>53</v>
      </c>
      <c r="AB19" s="2">
        <v>8</v>
      </c>
      <c r="AC19" s="2">
        <v>104</v>
      </c>
      <c r="AD19" s="2">
        <v>30</v>
      </c>
      <c r="AE19" s="2">
        <v>0</v>
      </c>
    </row>
    <row r="20" spans="1:31" ht="18" customHeight="1">
      <c r="A20" s="9" t="s">
        <v>300</v>
      </c>
      <c r="B20" s="2">
        <f t="shared" si="8"/>
        <v>293</v>
      </c>
      <c r="C20" s="2">
        <v>0</v>
      </c>
      <c r="D20" s="2">
        <v>0</v>
      </c>
      <c r="E20" s="2">
        <v>0</v>
      </c>
      <c r="F20" s="2">
        <v>0</v>
      </c>
      <c r="G20" s="2">
        <v>40</v>
      </c>
      <c r="H20" s="2">
        <v>36</v>
      </c>
      <c r="I20" s="2">
        <v>69</v>
      </c>
      <c r="J20" s="2">
        <v>24</v>
      </c>
      <c r="K20" s="2">
        <v>0</v>
      </c>
      <c r="L20" s="2">
        <v>41</v>
      </c>
      <c r="M20" s="2">
        <v>1</v>
      </c>
      <c r="N20" s="2">
        <v>63</v>
      </c>
      <c r="O20" s="2">
        <v>19</v>
      </c>
      <c r="P20" s="2">
        <v>0</v>
      </c>
      <c r="Q20" s="2">
        <f t="shared" si="9"/>
        <v>255</v>
      </c>
      <c r="R20" s="2">
        <v>0</v>
      </c>
      <c r="S20" s="2">
        <v>0</v>
      </c>
      <c r="T20" s="2">
        <v>0</v>
      </c>
      <c r="U20" s="2">
        <v>0</v>
      </c>
      <c r="V20" s="2">
        <v>41</v>
      </c>
      <c r="W20" s="2">
        <v>37</v>
      </c>
      <c r="X20" s="2">
        <v>67</v>
      </c>
      <c r="Y20" s="2">
        <v>16</v>
      </c>
      <c r="Z20" s="2">
        <v>1</v>
      </c>
      <c r="AA20" s="2">
        <v>37</v>
      </c>
      <c r="AB20" s="2">
        <v>3</v>
      </c>
      <c r="AC20" s="2">
        <v>32</v>
      </c>
      <c r="AD20" s="2">
        <v>20</v>
      </c>
      <c r="AE20" s="2">
        <v>1</v>
      </c>
    </row>
    <row r="21" spans="1:31" ht="18" customHeight="1">
      <c r="A21" s="9" t="s">
        <v>301</v>
      </c>
      <c r="B21" s="2">
        <f t="shared" si="8"/>
        <v>1025</v>
      </c>
      <c r="C21" s="2">
        <v>0</v>
      </c>
      <c r="D21" s="2">
        <v>0</v>
      </c>
      <c r="E21" s="2">
        <v>0</v>
      </c>
      <c r="F21" s="2">
        <v>1</v>
      </c>
      <c r="G21" s="2">
        <v>90</v>
      </c>
      <c r="H21" s="2">
        <v>195</v>
      </c>
      <c r="I21" s="2">
        <v>289</v>
      </c>
      <c r="J21" s="2">
        <v>79</v>
      </c>
      <c r="K21" s="2">
        <v>8</v>
      </c>
      <c r="L21" s="2">
        <v>106</v>
      </c>
      <c r="M21" s="2">
        <v>20</v>
      </c>
      <c r="N21" s="2">
        <v>200</v>
      </c>
      <c r="O21" s="2">
        <v>37</v>
      </c>
      <c r="P21" s="2">
        <v>0</v>
      </c>
      <c r="Q21" s="2">
        <f t="shared" si="9"/>
        <v>1024</v>
      </c>
      <c r="R21" s="2">
        <v>0</v>
      </c>
      <c r="S21" s="2">
        <v>0</v>
      </c>
      <c r="T21" s="2">
        <v>0</v>
      </c>
      <c r="U21" s="2">
        <v>0</v>
      </c>
      <c r="V21" s="2">
        <v>98</v>
      </c>
      <c r="W21" s="2">
        <v>208</v>
      </c>
      <c r="X21" s="2">
        <v>257</v>
      </c>
      <c r="Y21" s="2">
        <v>89</v>
      </c>
      <c r="Z21" s="2">
        <v>9</v>
      </c>
      <c r="AA21" s="2">
        <v>121</v>
      </c>
      <c r="AB21" s="2">
        <v>16</v>
      </c>
      <c r="AC21" s="2">
        <v>191</v>
      </c>
      <c r="AD21" s="2">
        <v>35</v>
      </c>
      <c r="AE21" s="2">
        <v>0</v>
      </c>
    </row>
    <row r="22" spans="1:31" ht="18" customHeight="1">
      <c r="A22" s="9" t="s">
        <v>302</v>
      </c>
      <c r="B22" s="2">
        <f t="shared" si="8"/>
        <v>2312</v>
      </c>
      <c r="C22" s="2">
        <v>4</v>
      </c>
      <c r="D22" s="2">
        <v>1</v>
      </c>
      <c r="E22" s="2">
        <v>0</v>
      </c>
      <c r="F22" s="2">
        <v>0</v>
      </c>
      <c r="G22" s="2">
        <v>328</v>
      </c>
      <c r="H22" s="2">
        <v>481</v>
      </c>
      <c r="I22" s="2">
        <v>517</v>
      </c>
      <c r="J22" s="2">
        <v>142</v>
      </c>
      <c r="K22" s="2">
        <v>13</v>
      </c>
      <c r="L22" s="2">
        <v>217</v>
      </c>
      <c r="M22" s="2">
        <v>25</v>
      </c>
      <c r="N22" s="2">
        <v>491</v>
      </c>
      <c r="O22" s="2">
        <v>93</v>
      </c>
      <c r="P22" s="2">
        <v>0</v>
      </c>
      <c r="Q22" s="2">
        <f t="shared" si="9"/>
        <v>1924</v>
      </c>
      <c r="R22" s="2">
        <v>4</v>
      </c>
      <c r="S22" s="2">
        <v>2</v>
      </c>
      <c r="T22" s="2">
        <v>0</v>
      </c>
      <c r="U22" s="2">
        <v>1</v>
      </c>
      <c r="V22" s="2">
        <v>250</v>
      </c>
      <c r="W22" s="2">
        <v>464</v>
      </c>
      <c r="X22" s="2">
        <v>424</v>
      </c>
      <c r="Y22" s="2">
        <v>120</v>
      </c>
      <c r="Z22" s="2">
        <v>23</v>
      </c>
      <c r="AA22" s="2">
        <v>183</v>
      </c>
      <c r="AB22" s="2">
        <v>32</v>
      </c>
      <c r="AC22" s="2">
        <v>329</v>
      </c>
      <c r="AD22" s="2">
        <v>88</v>
      </c>
      <c r="AE22" s="2">
        <v>4</v>
      </c>
    </row>
    <row r="23" spans="1:31" ht="18" customHeight="1">
      <c r="A23" s="9" t="s">
        <v>303</v>
      </c>
      <c r="B23" s="2">
        <f t="shared" si="8"/>
        <v>6010</v>
      </c>
      <c r="C23" s="2">
        <v>8</v>
      </c>
      <c r="D23" s="2">
        <v>1</v>
      </c>
      <c r="E23" s="2">
        <v>2</v>
      </c>
      <c r="F23" s="2">
        <v>2</v>
      </c>
      <c r="G23" s="2">
        <v>714</v>
      </c>
      <c r="H23" s="2">
        <v>900</v>
      </c>
      <c r="I23" s="2">
        <v>1861</v>
      </c>
      <c r="J23" s="2">
        <v>378</v>
      </c>
      <c r="K23" s="2">
        <v>52</v>
      </c>
      <c r="L23" s="2">
        <v>519</v>
      </c>
      <c r="M23" s="2">
        <v>44</v>
      </c>
      <c r="N23" s="2">
        <v>1275</v>
      </c>
      <c r="O23" s="2">
        <v>254</v>
      </c>
      <c r="P23" s="2">
        <v>0</v>
      </c>
      <c r="Q23" s="2">
        <f t="shared" si="9"/>
        <v>3927</v>
      </c>
      <c r="R23" s="2">
        <v>5</v>
      </c>
      <c r="S23" s="2">
        <v>0</v>
      </c>
      <c r="T23" s="2">
        <v>0</v>
      </c>
      <c r="U23" s="2">
        <v>2</v>
      </c>
      <c r="V23" s="2">
        <v>403</v>
      </c>
      <c r="W23" s="2">
        <v>682</v>
      </c>
      <c r="X23" s="2">
        <v>1201</v>
      </c>
      <c r="Y23" s="2">
        <v>240</v>
      </c>
      <c r="Z23" s="2">
        <v>29</v>
      </c>
      <c r="AA23" s="2">
        <v>339</v>
      </c>
      <c r="AB23" s="2">
        <v>31</v>
      </c>
      <c r="AC23" s="2">
        <v>793</v>
      </c>
      <c r="AD23" s="2">
        <v>202</v>
      </c>
      <c r="AE23" s="2">
        <v>0</v>
      </c>
    </row>
    <row r="24" spans="1:31" ht="18" customHeight="1">
      <c r="A24" s="9" t="s">
        <v>325</v>
      </c>
      <c r="B24" s="2">
        <f t="shared" si="8"/>
        <v>77</v>
      </c>
      <c r="C24" s="2">
        <v>0</v>
      </c>
      <c r="D24" s="2">
        <v>0</v>
      </c>
      <c r="E24" s="2">
        <v>0</v>
      </c>
      <c r="F24" s="2">
        <v>0</v>
      </c>
      <c r="G24" s="2">
        <v>17</v>
      </c>
      <c r="H24" s="2">
        <v>19</v>
      </c>
      <c r="I24" s="2">
        <v>11</v>
      </c>
      <c r="J24" s="2">
        <v>3</v>
      </c>
      <c r="K24" s="2">
        <v>0</v>
      </c>
      <c r="L24" s="2">
        <v>10</v>
      </c>
      <c r="M24" s="2">
        <v>1</v>
      </c>
      <c r="N24" s="2">
        <v>14</v>
      </c>
      <c r="O24" s="2">
        <v>2</v>
      </c>
      <c r="P24" s="2">
        <v>0</v>
      </c>
      <c r="Q24" s="2">
        <f t="shared" si="9"/>
        <v>91</v>
      </c>
      <c r="R24" s="2">
        <v>0</v>
      </c>
      <c r="S24" s="2">
        <v>0</v>
      </c>
      <c r="T24" s="2">
        <v>0</v>
      </c>
      <c r="U24" s="2">
        <v>0</v>
      </c>
      <c r="V24" s="2">
        <v>19</v>
      </c>
      <c r="W24" s="2">
        <v>26</v>
      </c>
      <c r="X24" s="2">
        <v>12</v>
      </c>
      <c r="Y24" s="2">
        <v>2</v>
      </c>
      <c r="Z24" s="2">
        <v>0</v>
      </c>
      <c r="AA24" s="2">
        <v>10</v>
      </c>
      <c r="AB24" s="2">
        <v>4</v>
      </c>
      <c r="AC24" s="2">
        <v>13</v>
      </c>
      <c r="AD24" s="2">
        <v>5</v>
      </c>
      <c r="AE24" s="2">
        <v>0</v>
      </c>
    </row>
    <row r="25" spans="1:31" ht="18" customHeight="1">
      <c r="A25" s="9" t="s">
        <v>326</v>
      </c>
      <c r="B25" s="2">
        <f>SUM(C25:P25)</f>
        <v>76</v>
      </c>
      <c r="C25" s="2">
        <v>0</v>
      </c>
      <c r="D25" s="2">
        <v>1</v>
      </c>
      <c r="E25" s="2">
        <v>0</v>
      </c>
      <c r="F25" s="2">
        <v>0</v>
      </c>
      <c r="G25" s="2">
        <v>8</v>
      </c>
      <c r="H25" s="2">
        <v>14</v>
      </c>
      <c r="I25" s="2">
        <v>11</v>
      </c>
      <c r="J25" s="2">
        <v>6</v>
      </c>
      <c r="K25" s="2">
        <v>0</v>
      </c>
      <c r="L25" s="2">
        <v>13</v>
      </c>
      <c r="M25" s="2">
        <v>3</v>
      </c>
      <c r="N25" s="2">
        <v>16</v>
      </c>
      <c r="O25" s="2">
        <v>4</v>
      </c>
      <c r="P25" s="2">
        <v>0</v>
      </c>
      <c r="Q25" s="2">
        <f t="shared" si="9"/>
        <v>64</v>
      </c>
      <c r="R25" s="2">
        <v>0</v>
      </c>
      <c r="S25" s="2">
        <v>0</v>
      </c>
      <c r="T25" s="2">
        <v>0</v>
      </c>
      <c r="U25" s="2">
        <v>0</v>
      </c>
      <c r="V25" s="2">
        <v>19</v>
      </c>
      <c r="W25" s="2">
        <v>9</v>
      </c>
      <c r="X25" s="2">
        <v>6</v>
      </c>
      <c r="Y25" s="2">
        <v>1</v>
      </c>
      <c r="Z25" s="2">
        <v>1</v>
      </c>
      <c r="AA25" s="2">
        <v>10</v>
      </c>
      <c r="AB25" s="2">
        <v>2</v>
      </c>
      <c r="AC25" s="2">
        <v>13</v>
      </c>
      <c r="AD25" s="2">
        <v>3</v>
      </c>
      <c r="AE25" s="2">
        <v>0</v>
      </c>
    </row>
    <row r="26" spans="1:31" ht="18" customHeight="1">
      <c r="A26" s="9" t="s">
        <v>327</v>
      </c>
      <c r="B26" s="2">
        <f>SUM(C26:P26)</f>
        <v>286</v>
      </c>
      <c r="C26" s="2">
        <v>1</v>
      </c>
      <c r="D26" s="2">
        <v>0</v>
      </c>
      <c r="E26" s="2">
        <v>0</v>
      </c>
      <c r="F26" s="2">
        <v>0</v>
      </c>
      <c r="G26" s="2">
        <v>66</v>
      </c>
      <c r="H26" s="2">
        <v>47</v>
      </c>
      <c r="I26" s="2">
        <v>50</v>
      </c>
      <c r="J26" s="2">
        <v>10</v>
      </c>
      <c r="K26" s="2">
        <v>1</v>
      </c>
      <c r="L26" s="2">
        <v>35</v>
      </c>
      <c r="M26" s="2">
        <v>5</v>
      </c>
      <c r="N26" s="2">
        <v>63</v>
      </c>
      <c r="O26" s="2">
        <v>8</v>
      </c>
      <c r="P26" s="2">
        <v>0</v>
      </c>
      <c r="Q26" s="2">
        <f t="shared" si="9"/>
        <v>314</v>
      </c>
      <c r="R26" s="2">
        <v>0</v>
      </c>
      <c r="S26" s="2">
        <v>5</v>
      </c>
      <c r="T26" s="2">
        <v>0</v>
      </c>
      <c r="U26" s="2">
        <v>0</v>
      </c>
      <c r="V26" s="2">
        <v>52</v>
      </c>
      <c r="W26" s="2">
        <v>68</v>
      </c>
      <c r="X26" s="2">
        <v>47</v>
      </c>
      <c r="Y26" s="2">
        <v>17</v>
      </c>
      <c r="Z26" s="2">
        <v>3</v>
      </c>
      <c r="AA26" s="2">
        <v>43</v>
      </c>
      <c r="AB26" s="2">
        <v>9</v>
      </c>
      <c r="AC26" s="2">
        <v>54</v>
      </c>
      <c r="AD26" s="2">
        <v>16</v>
      </c>
      <c r="AE26" s="2">
        <v>0</v>
      </c>
    </row>
    <row r="27" spans="1:31" ht="18" customHeight="1">
      <c r="A27" s="9" t="s">
        <v>304</v>
      </c>
      <c r="B27" s="2">
        <f t="shared" si="8"/>
        <v>3918</v>
      </c>
      <c r="C27" s="2">
        <v>5</v>
      </c>
      <c r="D27" s="2">
        <v>3</v>
      </c>
      <c r="E27" s="2">
        <v>1</v>
      </c>
      <c r="F27" s="2">
        <v>1</v>
      </c>
      <c r="G27" s="2">
        <v>420</v>
      </c>
      <c r="H27" s="2">
        <v>893</v>
      </c>
      <c r="I27" s="2">
        <v>921</v>
      </c>
      <c r="J27" s="2">
        <v>166</v>
      </c>
      <c r="K27" s="2">
        <v>18</v>
      </c>
      <c r="L27" s="2">
        <v>584</v>
      </c>
      <c r="M27" s="2">
        <v>14</v>
      </c>
      <c r="N27" s="2">
        <v>702</v>
      </c>
      <c r="O27" s="2">
        <v>190</v>
      </c>
      <c r="P27" s="2">
        <v>0</v>
      </c>
      <c r="Q27" s="2">
        <f t="shared" si="9"/>
        <v>3555</v>
      </c>
      <c r="R27" s="2">
        <v>1</v>
      </c>
      <c r="S27" s="2">
        <v>3</v>
      </c>
      <c r="T27" s="2">
        <v>0</v>
      </c>
      <c r="U27" s="2">
        <v>1</v>
      </c>
      <c r="V27" s="2">
        <v>411</v>
      </c>
      <c r="W27" s="2">
        <v>833</v>
      </c>
      <c r="X27" s="2">
        <v>785</v>
      </c>
      <c r="Y27" s="2">
        <v>156</v>
      </c>
      <c r="Z27" s="2">
        <v>25</v>
      </c>
      <c r="AA27" s="2">
        <v>587</v>
      </c>
      <c r="AB27" s="2">
        <v>16</v>
      </c>
      <c r="AC27" s="2">
        <v>547</v>
      </c>
      <c r="AD27" s="2">
        <v>187</v>
      </c>
      <c r="AE27" s="2">
        <v>3</v>
      </c>
    </row>
    <row r="28" spans="1:31" ht="18" customHeight="1">
      <c r="A28" s="9" t="s">
        <v>305</v>
      </c>
      <c r="B28" s="2">
        <f t="shared" si="8"/>
        <v>995</v>
      </c>
      <c r="C28" s="2">
        <v>0</v>
      </c>
      <c r="D28" s="2">
        <v>0</v>
      </c>
      <c r="E28" s="2">
        <v>0</v>
      </c>
      <c r="F28" s="2">
        <v>1</v>
      </c>
      <c r="G28" s="2">
        <v>129</v>
      </c>
      <c r="H28" s="2">
        <v>169</v>
      </c>
      <c r="I28" s="2">
        <v>263</v>
      </c>
      <c r="J28" s="2">
        <v>36</v>
      </c>
      <c r="K28" s="2">
        <v>11</v>
      </c>
      <c r="L28" s="2">
        <v>171</v>
      </c>
      <c r="M28" s="2">
        <v>5</v>
      </c>
      <c r="N28" s="2">
        <v>173</v>
      </c>
      <c r="O28" s="2">
        <v>37</v>
      </c>
      <c r="P28" s="2">
        <v>0</v>
      </c>
      <c r="Q28" s="2">
        <f t="shared" si="9"/>
        <v>928</v>
      </c>
      <c r="R28" s="2">
        <v>4</v>
      </c>
      <c r="S28" s="2">
        <v>0</v>
      </c>
      <c r="T28" s="2">
        <v>0</v>
      </c>
      <c r="U28" s="2">
        <v>2</v>
      </c>
      <c r="V28" s="2">
        <v>109</v>
      </c>
      <c r="W28" s="2">
        <v>186</v>
      </c>
      <c r="X28" s="2">
        <v>205</v>
      </c>
      <c r="Y28" s="2">
        <v>46</v>
      </c>
      <c r="Z28" s="2">
        <v>10</v>
      </c>
      <c r="AA28" s="2">
        <v>167</v>
      </c>
      <c r="AB28" s="2">
        <v>12</v>
      </c>
      <c r="AC28" s="2">
        <v>143</v>
      </c>
      <c r="AD28" s="2">
        <v>42</v>
      </c>
      <c r="AE28" s="2">
        <v>2</v>
      </c>
    </row>
    <row r="29" spans="1:31" ht="18" customHeight="1">
      <c r="A29" s="9" t="s">
        <v>306</v>
      </c>
      <c r="B29" s="2">
        <f t="shared" si="8"/>
        <v>1089</v>
      </c>
      <c r="C29" s="2">
        <v>0</v>
      </c>
      <c r="D29" s="2">
        <v>0</v>
      </c>
      <c r="E29" s="2">
        <v>6</v>
      </c>
      <c r="F29" s="2">
        <v>0</v>
      </c>
      <c r="G29" s="2">
        <v>102</v>
      </c>
      <c r="H29" s="2">
        <v>255</v>
      </c>
      <c r="I29" s="2">
        <v>312</v>
      </c>
      <c r="J29" s="2">
        <v>49</v>
      </c>
      <c r="K29" s="2">
        <v>8</v>
      </c>
      <c r="L29" s="2">
        <v>153</v>
      </c>
      <c r="M29" s="2">
        <v>7</v>
      </c>
      <c r="N29" s="2">
        <v>156</v>
      </c>
      <c r="O29" s="2">
        <v>41</v>
      </c>
      <c r="P29" s="2">
        <v>0</v>
      </c>
      <c r="Q29" s="2">
        <f t="shared" si="9"/>
        <v>1002</v>
      </c>
      <c r="R29" s="2">
        <v>1</v>
      </c>
      <c r="S29" s="2">
        <v>0</v>
      </c>
      <c r="T29" s="2">
        <v>4</v>
      </c>
      <c r="U29" s="2">
        <v>1</v>
      </c>
      <c r="V29" s="2">
        <v>104</v>
      </c>
      <c r="W29" s="2">
        <v>254</v>
      </c>
      <c r="X29" s="2">
        <v>328</v>
      </c>
      <c r="Y29" s="2">
        <v>37</v>
      </c>
      <c r="Z29" s="2">
        <v>2</v>
      </c>
      <c r="AA29" s="2">
        <v>125</v>
      </c>
      <c r="AB29" s="2">
        <v>1</v>
      </c>
      <c r="AC29" s="2">
        <v>112</v>
      </c>
      <c r="AD29" s="2">
        <v>31</v>
      </c>
      <c r="AE29" s="2">
        <v>2</v>
      </c>
    </row>
    <row r="30" spans="1:31" ht="18" customHeight="1">
      <c r="A30" s="9" t="s">
        <v>307</v>
      </c>
      <c r="B30" s="2">
        <f t="shared" si="8"/>
        <v>1268</v>
      </c>
      <c r="C30" s="2">
        <v>0</v>
      </c>
      <c r="D30" s="2">
        <v>1</v>
      </c>
      <c r="E30" s="2">
        <v>2</v>
      </c>
      <c r="F30" s="2">
        <v>2</v>
      </c>
      <c r="G30" s="2">
        <v>134</v>
      </c>
      <c r="H30" s="2">
        <v>238</v>
      </c>
      <c r="I30" s="2">
        <v>282</v>
      </c>
      <c r="J30" s="2">
        <v>66</v>
      </c>
      <c r="K30" s="2">
        <v>3</v>
      </c>
      <c r="L30" s="2">
        <v>210</v>
      </c>
      <c r="M30" s="2">
        <v>12</v>
      </c>
      <c r="N30" s="2">
        <v>242</v>
      </c>
      <c r="O30" s="2">
        <v>76</v>
      </c>
      <c r="P30" s="2">
        <v>0</v>
      </c>
      <c r="Q30" s="2">
        <f t="shared" si="9"/>
        <v>1218</v>
      </c>
      <c r="R30" s="2">
        <v>1</v>
      </c>
      <c r="S30" s="2">
        <v>2</v>
      </c>
      <c r="T30" s="2">
        <v>2</v>
      </c>
      <c r="U30" s="2">
        <v>0</v>
      </c>
      <c r="V30" s="2">
        <v>122</v>
      </c>
      <c r="W30" s="2">
        <v>258</v>
      </c>
      <c r="X30" s="2">
        <v>287</v>
      </c>
      <c r="Y30" s="2">
        <v>58</v>
      </c>
      <c r="Z30" s="2">
        <v>6</v>
      </c>
      <c r="AA30" s="2">
        <v>214</v>
      </c>
      <c r="AB30" s="2">
        <v>9</v>
      </c>
      <c r="AC30" s="2">
        <v>195</v>
      </c>
      <c r="AD30" s="2">
        <v>64</v>
      </c>
      <c r="AE30" s="2">
        <v>0</v>
      </c>
    </row>
    <row r="31" spans="1:31" ht="18" customHeight="1">
      <c r="A31" s="9" t="s">
        <v>308</v>
      </c>
      <c r="B31" s="2">
        <f t="shared" si="8"/>
        <v>4218</v>
      </c>
      <c r="C31" s="2">
        <v>5</v>
      </c>
      <c r="D31" s="2">
        <v>2</v>
      </c>
      <c r="E31" s="2">
        <v>17</v>
      </c>
      <c r="F31" s="2">
        <v>3</v>
      </c>
      <c r="G31" s="2">
        <v>538</v>
      </c>
      <c r="H31" s="2">
        <v>859</v>
      </c>
      <c r="I31" s="2">
        <v>1200</v>
      </c>
      <c r="J31" s="2">
        <v>186</v>
      </c>
      <c r="K31" s="2">
        <v>40</v>
      </c>
      <c r="L31" s="2">
        <v>545</v>
      </c>
      <c r="M31" s="2">
        <v>20</v>
      </c>
      <c r="N31" s="2">
        <v>637</v>
      </c>
      <c r="O31" s="2">
        <v>165</v>
      </c>
      <c r="P31" s="2">
        <v>1</v>
      </c>
      <c r="Q31" s="2">
        <f t="shared" si="9"/>
        <v>3466</v>
      </c>
      <c r="R31" s="2">
        <v>4</v>
      </c>
      <c r="S31" s="2">
        <v>2</v>
      </c>
      <c r="T31" s="2">
        <v>3</v>
      </c>
      <c r="U31" s="2">
        <v>0</v>
      </c>
      <c r="V31" s="2">
        <v>425</v>
      </c>
      <c r="W31" s="2">
        <v>795</v>
      </c>
      <c r="X31" s="2">
        <v>952</v>
      </c>
      <c r="Y31" s="2">
        <v>161</v>
      </c>
      <c r="Z31" s="2">
        <v>37</v>
      </c>
      <c r="AA31" s="2">
        <v>429</v>
      </c>
      <c r="AB31" s="2">
        <v>19</v>
      </c>
      <c r="AC31" s="2">
        <v>490</v>
      </c>
      <c r="AD31" s="2">
        <v>148</v>
      </c>
      <c r="AE31" s="2">
        <v>1</v>
      </c>
    </row>
    <row r="32" spans="1:31" ht="18" customHeight="1">
      <c r="A32" s="9" t="s">
        <v>328</v>
      </c>
      <c r="B32" s="2">
        <f aca="true" t="shared" si="10" ref="B32:B42">SUM(C32:P32)</f>
        <v>58</v>
      </c>
      <c r="C32" s="2">
        <v>0</v>
      </c>
      <c r="D32" s="2">
        <v>0</v>
      </c>
      <c r="E32" s="2">
        <v>0</v>
      </c>
      <c r="F32" s="2">
        <v>1</v>
      </c>
      <c r="G32" s="2">
        <v>18</v>
      </c>
      <c r="H32" s="2">
        <v>4</v>
      </c>
      <c r="I32" s="2">
        <v>7</v>
      </c>
      <c r="J32" s="2">
        <v>5</v>
      </c>
      <c r="K32" s="2">
        <v>0</v>
      </c>
      <c r="L32" s="2">
        <v>9</v>
      </c>
      <c r="M32" s="2">
        <v>1</v>
      </c>
      <c r="N32" s="2">
        <v>10</v>
      </c>
      <c r="O32" s="2">
        <v>3</v>
      </c>
      <c r="P32" s="2">
        <v>0</v>
      </c>
      <c r="Q32" s="2">
        <f t="shared" si="9"/>
        <v>79</v>
      </c>
      <c r="R32" s="2">
        <v>0</v>
      </c>
      <c r="S32" s="2">
        <v>0</v>
      </c>
      <c r="T32" s="2">
        <v>1</v>
      </c>
      <c r="U32" s="2">
        <v>1</v>
      </c>
      <c r="V32" s="2">
        <v>28</v>
      </c>
      <c r="W32" s="2">
        <v>2</v>
      </c>
      <c r="X32" s="2">
        <v>9</v>
      </c>
      <c r="Y32" s="2">
        <v>3</v>
      </c>
      <c r="Z32" s="2">
        <v>0</v>
      </c>
      <c r="AA32" s="2">
        <v>20</v>
      </c>
      <c r="AB32" s="2">
        <v>0</v>
      </c>
      <c r="AC32" s="2">
        <v>11</v>
      </c>
      <c r="AD32" s="2">
        <v>4</v>
      </c>
      <c r="AE32" s="2">
        <v>0</v>
      </c>
    </row>
    <row r="33" spans="1:31" ht="18" customHeight="1">
      <c r="A33" s="9" t="s">
        <v>329</v>
      </c>
      <c r="B33" s="2">
        <f t="shared" si="10"/>
        <v>482</v>
      </c>
      <c r="C33" s="2">
        <v>2</v>
      </c>
      <c r="D33" s="2">
        <v>0</v>
      </c>
      <c r="E33" s="2">
        <v>0</v>
      </c>
      <c r="F33" s="2">
        <v>0</v>
      </c>
      <c r="G33" s="2">
        <v>70</v>
      </c>
      <c r="H33" s="2">
        <v>103</v>
      </c>
      <c r="I33" s="2">
        <v>82</v>
      </c>
      <c r="J33" s="2">
        <v>18</v>
      </c>
      <c r="K33" s="2">
        <v>7</v>
      </c>
      <c r="L33" s="2">
        <v>81</v>
      </c>
      <c r="M33" s="2">
        <v>0</v>
      </c>
      <c r="N33" s="2">
        <v>80</v>
      </c>
      <c r="O33" s="2">
        <v>39</v>
      </c>
      <c r="P33" s="2">
        <v>0</v>
      </c>
      <c r="Q33" s="2">
        <f t="shared" si="9"/>
        <v>486</v>
      </c>
      <c r="R33" s="2">
        <v>0</v>
      </c>
      <c r="S33" s="2">
        <v>0</v>
      </c>
      <c r="T33" s="2">
        <v>0</v>
      </c>
      <c r="U33" s="2">
        <v>1</v>
      </c>
      <c r="V33" s="2">
        <v>68</v>
      </c>
      <c r="W33" s="2">
        <v>118</v>
      </c>
      <c r="X33" s="2">
        <v>71</v>
      </c>
      <c r="Y33" s="2">
        <v>14</v>
      </c>
      <c r="Z33" s="2">
        <v>0</v>
      </c>
      <c r="AA33" s="2">
        <v>77</v>
      </c>
      <c r="AB33" s="2">
        <v>2</v>
      </c>
      <c r="AC33" s="2">
        <v>89</v>
      </c>
      <c r="AD33" s="2">
        <v>45</v>
      </c>
      <c r="AE33" s="2">
        <v>1</v>
      </c>
    </row>
    <row r="34" spans="1:31" ht="18" customHeight="1">
      <c r="A34" s="9" t="s">
        <v>330</v>
      </c>
      <c r="B34" s="2">
        <f t="shared" si="10"/>
        <v>222</v>
      </c>
      <c r="C34" s="2">
        <v>1</v>
      </c>
      <c r="D34" s="2">
        <v>0</v>
      </c>
      <c r="E34" s="2">
        <v>0</v>
      </c>
      <c r="F34" s="2">
        <v>0</v>
      </c>
      <c r="G34" s="2">
        <v>92</v>
      </c>
      <c r="H34" s="2">
        <v>9</v>
      </c>
      <c r="I34" s="2">
        <v>28</v>
      </c>
      <c r="J34" s="2">
        <v>4</v>
      </c>
      <c r="K34" s="2">
        <v>2</v>
      </c>
      <c r="L34" s="2">
        <v>49</v>
      </c>
      <c r="M34" s="2">
        <v>0</v>
      </c>
      <c r="N34" s="2">
        <v>28</v>
      </c>
      <c r="O34" s="2">
        <v>9</v>
      </c>
      <c r="P34" s="2">
        <v>0</v>
      </c>
      <c r="Q34" s="2">
        <f t="shared" si="9"/>
        <v>244</v>
      </c>
      <c r="R34" s="2">
        <v>2</v>
      </c>
      <c r="S34" s="2">
        <v>0</v>
      </c>
      <c r="T34" s="2">
        <v>0</v>
      </c>
      <c r="U34" s="2">
        <v>0</v>
      </c>
      <c r="V34" s="2">
        <v>117</v>
      </c>
      <c r="W34" s="2">
        <v>19</v>
      </c>
      <c r="X34" s="2">
        <v>18</v>
      </c>
      <c r="Y34" s="2">
        <v>5</v>
      </c>
      <c r="Z34" s="2">
        <v>0</v>
      </c>
      <c r="AA34" s="2">
        <v>41</v>
      </c>
      <c r="AB34" s="2">
        <v>2</v>
      </c>
      <c r="AC34" s="2">
        <v>30</v>
      </c>
      <c r="AD34" s="2">
        <v>10</v>
      </c>
      <c r="AE34" s="2">
        <v>0</v>
      </c>
    </row>
    <row r="35" spans="1:31" ht="18" customHeight="1">
      <c r="A35" s="9" t="s">
        <v>331</v>
      </c>
      <c r="B35" s="2">
        <f t="shared" si="10"/>
        <v>816</v>
      </c>
      <c r="C35" s="2">
        <v>0</v>
      </c>
      <c r="D35" s="2">
        <v>0</v>
      </c>
      <c r="E35" s="2">
        <v>0</v>
      </c>
      <c r="F35" s="2">
        <v>0</v>
      </c>
      <c r="G35" s="2">
        <v>89</v>
      </c>
      <c r="H35" s="2">
        <v>179</v>
      </c>
      <c r="I35" s="2">
        <v>169</v>
      </c>
      <c r="J35" s="2">
        <v>34</v>
      </c>
      <c r="K35" s="2">
        <v>1</v>
      </c>
      <c r="L35" s="2">
        <v>160</v>
      </c>
      <c r="M35" s="2">
        <v>2</v>
      </c>
      <c r="N35" s="2">
        <v>139</v>
      </c>
      <c r="O35" s="2">
        <v>43</v>
      </c>
      <c r="P35" s="2">
        <v>0</v>
      </c>
      <c r="Q35" s="2">
        <f t="shared" si="9"/>
        <v>823</v>
      </c>
      <c r="R35" s="2">
        <v>2</v>
      </c>
      <c r="S35" s="2">
        <v>0</v>
      </c>
      <c r="T35" s="2">
        <v>0</v>
      </c>
      <c r="U35" s="2">
        <v>0</v>
      </c>
      <c r="V35" s="2">
        <v>81</v>
      </c>
      <c r="W35" s="2">
        <v>214</v>
      </c>
      <c r="X35" s="2">
        <v>146</v>
      </c>
      <c r="Y35" s="2">
        <v>35</v>
      </c>
      <c r="Z35" s="2">
        <v>1</v>
      </c>
      <c r="AA35" s="2">
        <v>153</v>
      </c>
      <c r="AB35" s="2">
        <v>3</v>
      </c>
      <c r="AC35" s="2">
        <v>138</v>
      </c>
      <c r="AD35" s="2">
        <v>49</v>
      </c>
      <c r="AE35" s="2">
        <v>1</v>
      </c>
    </row>
    <row r="36" spans="1:31" ht="18" customHeight="1">
      <c r="A36" s="9" t="s">
        <v>332</v>
      </c>
      <c r="B36" s="2">
        <f t="shared" si="10"/>
        <v>96</v>
      </c>
      <c r="C36" s="2">
        <v>0</v>
      </c>
      <c r="D36" s="2">
        <v>0</v>
      </c>
      <c r="E36" s="2">
        <v>0</v>
      </c>
      <c r="F36" s="2">
        <v>0</v>
      </c>
      <c r="G36" s="2">
        <v>12</v>
      </c>
      <c r="H36" s="2">
        <v>10</v>
      </c>
      <c r="I36" s="2">
        <v>15</v>
      </c>
      <c r="J36" s="2">
        <v>3</v>
      </c>
      <c r="K36" s="2">
        <v>0</v>
      </c>
      <c r="L36" s="2">
        <v>13</v>
      </c>
      <c r="M36" s="2">
        <v>1</v>
      </c>
      <c r="N36" s="2">
        <v>29</v>
      </c>
      <c r="O36" s="2">
        <v>13</v>
      </c>
      <c r="P36" s="2">
        <v>0</v>
      </c>
      <c r="Q36" s="2">
        <f t="shared" si="9"/>
        <v>114</v>
      </c>
      <c r="R36" s="2">
        <v>2</v>
      </c>
      <c r="S36" s="2">
        <v>0</v>
      </c>
      <c r="T36" s="2">
        <v>0</v>
      </c>
      <c r="U36" s="2">
        <v>0</v>
      </c>
      <c r="V36" s="2">
        <v>16</v>
      </c>
      <c r="W36" s="2">
        <v>19</v>
      </c>
      <c r="X36" s="2">
        <v>12</v>
      </c>
      <c r="Y36" s="2">
        <v>6</v>
      </c>
      <c r="Z36" s="2">
        <v>1</v>
      </c>
      <c r="AA36" s="2">
        <v>12</v>
      </c>
      <c r="AB36" s="2">
        <v>0</v>
      </c>
      <c r="AC36" s="2">
        <v>27</v>
      </c>
      <c r="AD36" s="2">
        <v>18</v>
      </c>
      <c r="AE36" s="2">
        <v>1</v>
      </c>
    </row>
    <row r="37" spans="1:31" ht="18" customHeight="1">
      <c r="A37" s="9" t="s">
        <v>347</v>
      </c>
      <c r="B37" s="2"/>
      <c r="C37" s="2"/>
      <c r="D37" s="2"/>
      <c r="E37" s="2"/>
      <c r="F37" s="2"/>
      <c r="G37" s="2"/>
      <c r="H37" s="2"/>
      <c r="I37" s="2"/>
      <c r="J37" s="2"/>
      <c r="K37" s="2"/>
      <c r="L37" s="2"/>
      <c r="M37" s="2"/>
      <c r="N37" s="2"/>
      <c r="O37" s="2"/>
      <c r="P37" s="2"/>
      <c r="Q37" s="2">
        <f t="shared" si="9"/>
        <v>73</v>
      </c>
      <c r="R37" s="2">
        <v>0</v>
      </c>
      <c r="S37" s="2">
        <v>0</v>
      </c>
      <c r="T37" s="2">
        <v>0</v>
      </c>
      <c r="U37" s="2">
        <v>0</v>
      </c>
      <c r="V37" s="2">
        <v>40</v>
      </c>
      <c r="W37" s="2">
        <v>4</v>
      </c>
      <c r="X37" s="2">
        <v>6</v>
      </c>
      <c r="Y37" s="2">
        <v>1</v>
      </c>
      <c r="Z37" s="2">
        <v>0</v>
      </c>
      <c r="AA37" s="2">
        <v>10</v>
      </c>
      <c r="AB37" s="2">
        <v>0</v>
      </c>
      <c r="AC37" s="2">
        <v>7</v>
      </c>
      <c r="AD37" s="2">
        <v>5</v>
      </c>
      <c r="AE37" s="2">
        <v>0</v>
      </c>
    </row>
    <row r="38" spans="1:31" ht="18" customHeight="1">
      <c r="A38" s="9" t="s">
        <v>333</v>
      </c>
      <c r="B38" s="2">
        <f t="shared" si="10"/>
        <v>130</v>
      </c>
      <c r="C38" s="2">
        <v>0</v>
      </c>
      <c r="D38" s="2">
        <v>0</v>
      </c>
      <c r="E38" s="2">
        <v>0</v>
      </c>
      <c r="F38" s="2">
        <v>0</v>
      </c>
      <c r="G38" s="2">
        <v>29</v>
      </c>
      <c r="H38" s="2">
        <v>17</v>
      </c>
      <c r="I38" s="2">
        <v>14</v>
      </c>
      <c r="J38" s="2">
        <v>4</v>
      </c>
      <c r="K38" s="2">
        <v>1</v>
      </c>
      <c r="L38" s="2">
        <v>24</v>
      </c>
      <c r="M38" s="2">
        <v>1</v>
      </c>
      <c r="N38" s="2">
        <v>27</v>
      </c>
      <c r="O38" s="2">
        <v>13</v>
      </c>
      <c r="P38" s="2">
        <v>0</v>
      </c>
      <c r="Q38" s="2">
        <f t="shared" si="9"/>
        <v>111</v>
      </c>
      <c r="R38" s="2">
        <v>1</v>
      </c>
      <c r="S38" s="2">
        <v>0</v>
      </c>
      <c r="T38" s="2">
        <v>0</v>
      </c>
      <c r="U38" s="2">
        <v>0</v>
      </c>
      <c r="V38" s="2">
        <v>20</v>
      </c>
      <c r="W38" s="2">
        <v>10</v>
      </c>
      <c r="X38" s="2">
        <v>19</v>
      </c>
      <c r="Y38" s="2">
        <v>6</v>
      </c>
      <c r="Z38" s="2">
        <v>1</v>
      </c>
      <c r="AA38" s="2">
        <v>24</v>
      </c>
      <c r="AB38" s="2">
        <v>2</v>
      </c>
      <c r="AC38" s="2">
        <v>13</v>
      </c>
      <c r="AD38" s="2">
        <v>15</v>
      </c>
      <c r="AE38" s="2">
        <v>0</v>
      </c>
    </row>
    <row r="39" spans="1:31" ht="18" customHeight="1">
      <c r="A39" s="9" t="s">
        <v>334</v>
      </c>
      <c r="B39" s="2">
        <f t="shared" si="10"/>
        <v>135</v>
      </c>
      <c r="C39" s="2">
        <v>0</v>
      </c>
      <c r="D39" s="2">
        <v>0</v>
      </c>
      <c r="E39" s="2">
        <v>0</v>
      </c>
      <c r="F39" s="2">
        <v>0</v>
      </c>
      <c r="G39" s="2">
        <v>14</v>
      </c>
      <c r="H39" s="2">
        <v>16</v>
      </c>
      <c r="I39" s="2">
        <v>15</v>
      </c>
      <c r="J39" s="2">
        <v>3</v>
      </c>
      <c r="K39" s="2">
        <v>1</v>
      </c>
      <c r="L39" s="2">
        <v>40</v>
      </c>
      <c r="M39" s="2">
        <v>0</v>
      </c>
      <c r="N39" s="2">
        <v>32</v>
      </c>
      <c r="O39" s="2">
        <v>14</v>
      </c>
      <c r="P39" s="2">
        <v>0</v>
      </c>
      <c r="Q39" s="2">
        <f t="shared" si="9"/>
        <v>127</v>
      </c>
      <c r="R39" s="2">
        <v>0</v>
      </c>
      <c r="S39" s="2">
        <v>0</v>
      </c>
      <c r="T39" s="2">
        <v>0</v>
      </c>
      <c r="U39" s="2">
        <v>0</v>
      </c>
      <c r="V39" s="2">
        <v>13</v>
      </c>
      <c r="W39" s="2">
        <v>19</v>
      </c>
      <c r="X39" s="2">
        <v>13</v>
      </c>
      <c r="Y39" s="2">
        <v>3</v>
      </c>
      <c r="Z39" s="2">
        <v>2</v>
      </c>
      <c r="AA39" s="2">
        <v>41</v>
      </c>
      <c r="AB39" s="2">
        <v>0</v>
      </c>
      <c r="AC39" s="2">
        <v>30</v>
      </c>
      <c r="AD39" s="2">
        <v>6</v>
      </c>
      <c r="AE39" s="2">
        <v>0</v>
      </c>
    </row>
    <row r="40" spans="1:31" ht="18" customHeight="1">
      <c r="A40" s="9" t="s">
        <v>335</v>
      </c>
      <c r="B40" s="2">
        <f t="shared" si="10"/>
        <v>87</v>
      </c>
      <c r="C40" s="2">
        <v>0</v>
      </c>
      <c r="D40" s="2">
        <v>0</v>
      </c>
      <c r="E40" s="2">
        <v>0</v>
      </c>
      <c r="F40" s="2">
        <v>0</v>
      </c>
      <c r="G40" s="2">
        <v>54</v>
      </c>
      <c r="H40" s="2">
        <v>4</v>
      </c>
      <c r="I40" s="2">
        <v>4</v>
      </c>
      <c r="J40" s="2">
        <v>3</v>
      </c>
      <c r="K40" s="2">
        <v>0</v>
      </c>
      <c r="L40" s="2">
        <v>10</v>
      </c>
      <c r="M40" s="2">
        <v>0</v>
      </c>
      <c r="N40" s="2">
        <v>9</v>
      </c>
      <c r="O40" s="2">
        <v>3</v>
      </c>
      <c r="P40" s="2">
        <v>0</v>
      </c>
      <c r="Q40" s="2">
        <f t="shared" si="9"/>
        <v>63</v>
      </c>
      <c r="R40" s="2">
        <v>1</v>
      </c>
      <c r="S40" s="2">
        <v>0</v>
      </c>
      <c r="T40" s="2">
        <v>0</v>
      </c>
      <c r="U40" s="2">
        <v>0</v>
      </c>
      <c r="V40" s="2">
        <v>49</v>
      </c>
      <c r="W40" s="2">
        <v>2</v>
      </c>
      <c r="X40" s="2">
        <v>3</v>
      </c>
      <c r="Y40" s="2">
        <v>1</v>
      </c>
      <c r="Z40" s="2">
        <v>0</v>
      </c>
      <c r="AA40" s="2">
        <v>2</v>
      </c>
      <c r="AB40" s="2">
        <v>0</v>
      </c>
      <c r="AC40" s="2">
        <v>4</v>
      </c>
      <c r="AD40" s="2">
        <v>1</v>
      </c>
      <c r="AE40" s="2">
        <v>0</v>
      </c>
    </row>
    <row r="41" spans="1:31" ht="18" customHeight="1">
      <c r="A41" s="9" t="s">
        <v>348</v>
      </c>
      <c r="B41" s="2"/>
      <c r="C41" s="2"/>
      <c r="D41" s="2"/>
      <c r="E41" s="2"/>
      <c r="F41" s="2"/>
      <c r="G41" s="2"/>
      <c r="H41" s="2"/>
      <c r="I41" s="2"/>
      <c r="J41" s="2"/>
      <c r="K41" s="2"/>
      <c r="L41" s="2"/>
      <c r="M41" s="2"/>
      <c r="N41" s="2"/>
      <c r="O41" s="2"/>
      <c r="P41" s="2"/>
      <c r="Q41" s="2">
        <f t="shared" si="9"/>
        <v>59</v>
      </c>
      <c r="R41" s="2">
        <v>0</v>
      </c>
      <c r="S41" s="2">
        <v>0</v>
      </c>
      <c r="T41" s="2">
        <v>0</v>
      </c>
      <c r="U41" s="2">
        <v>0</v>
      </c>
      <c r="V41" s="2">
        <v>37</v>
      </c>
      <c r="W41" s="2">
        <v>6</v>
      </c>
      <c r="X41" s="2">
        <v>8</v>
      </c>
      <c r="Y41" s="2">
        <v>1</v>
      </c>
      <c r="Z41" s="2">
        <v>0</v>
      </c>
      <c r="AA41" s="2">
        <v>4</v>
      </c>
      <c r="AB41" s="2">
        <v>0</v>
      </c>
      <c r="AC41" s="2">
        <v>2</v>
      </c>
      <c r="AD41" s="2">
        <v>1</v>
      </c>
      <c r="AE41" s="2">
        <v>0</v>
      </c>
    </row>
    <row r="42" spans="1:31" ht="18" customHeight="1">
      <c r="A42" s="9" t="s">
        <v>336</v>
      </c>
      <c r="B42" s="2">
        <f t="shared" si="10"/>
        <v>67</v>
      </c>
      <c r="C42" s="2">
        <v>0</v>
      </c>
      <c r="D42" s="2">
        <v>1</v>
      </c>
      <c r="E42" s="2">
        <v>16</v>
      </c>
      <c r="F42" s="2">
        <v>0</v>
      </c>
      <c r="G42" s="2">
        <v>19</v>
      </c>
      <c r="H42" s="2">
        <v>7</v>
      </c>
      <c r="I42" s="2">
        <v>7</v>
      </c>
      <c r="J42" s="2">
        <v>4</v>
      </c>
      <c r="K42" s="2">
        <v>0</v>
      </c>
      <c r="L42" s="2">
        <v>7</v>
      </c>
      <c r="M42" s="2">
        <v>0</v>
      </c>
      <c r="N42" s="2">
        <v>5</v>
      </c>
      <c r="O42" s="2">
        <v>1</v>
      </c>
      <c r="P42" s="2">
        <v>0</v>
      </c>
      <c r="Q42" s="2">
        <f t="shared" si="9"/>
        <v>70</v>
      </c>
      <c r="R42" s="2">
        <v>0</v>
      </c>
      <c r="S42" s="2">
        <v>0</v>
      </c>
      <c r="T42" s="2">
        <v>15</v>
      </c>
      <c r="U42" s="2">
        <v>0</v>
      </c>
      <c r="V42" s="2">
        <v>29</v>
      </c>
      <c r="W42" s="2">
        <v>11</v>
      </c>
      <c r="X42" s="2">
        <v>3</v>
      </c>
      <c r="Y42" s="2">
        <v>4</v>
      </c>
      <c r="Z42" s="2">
        <v>0</v>
      </c>
      <c r="AA42" s="2">
        <v>5</v>
      </c>
      <c r="AB42" s="2">
        <v>0</v>
      </c>
      <c r="AC42" s="2">
        <v>1</v>
      </c>
      <c r="AD42" s="2">
        <v>2</v>
      </c>
      <c r="AE42" s="2">
        <v>0</v>
      </c>
    </row>
    <row r="43" spans="1:31" ht="18" customHeight="1">
      <c r="A43" s="9" t="s">
        <v>309</v>
      </c>
      <c r="B43" s="2">
        <f t="shared" si="8"/>
        <v>346</v>
      </c>
      <c r="C43" s="2">
        <v>0</v>
      </c>
      <c r="D43" s="2">
        <v>1</v>
      </c>
      <c r="E43" s="2">
        <v>6</v>
      </c>
      <c r="F43" s="2">
        <v>0</v>
      </c>
      <c r="G43" s="2">
        <v>154</v>
      </c>
      <c r="H43" s="2">
        <v>28</v>
      </c>
      <c r="I43" s="2">
        <v>35</v>
      </c>
      <c r="J43" s="2">
        <v>14</v>
      </c>
      <c r="K43" s="2">
        <v>1</v>
      </c>
      <c r="L43" s="2">
        <v>45</v>
      </c>
      <c r="M43" s="2">
        <v>5</v>
      </c>
      <c r="N43" s="2">
        <v>43</v>
      </c>
      <c r="O43" s="2">
        <v>14</v>
      </c>
      <c r="P43" s="2">
        <v>0</v>
      </c>
      <c r="Q43" s="2">
        <f t="shared" si="9"/>
        <v>161</v>
      </c>
      <c r="R43" s="2">
        <v>0</v>
      </c>
      <c r="S43" s="2">
        <v>0</v>
      </c>
      <c r="T43" s="2">
        <v>22</v>
      </c>
      <c r="U43" s="2">
        <v>1</v>
      </c>
      <c r="V43" s="2">
        <v>32</v>
      </c>
      <c r="W43" s="2">
        <v>18</v>
      </c>
      <c r="X43" s="2">
        <v>23</v>
      </c>
      <c r="Y43" s="2">
        <v>4</v>
      </c>
      <c r="Z43" s="2">
        <v>1</v>
      </c>
      <c r="AA43" s="2">
        <v>27</v>
      </c>
      <c r="AB43" s="2">
        <v>0</v>
      </c>
      <c r="AC43" s="2">
        <v>21</v>
      </c>
      <c r="AD43" s="2">
        <v>12</v>
      </c>
      <c r="AE43" s="2">
        <v>0</v>
      </c>
    </row>
    <row r="44" spans="1:31" ht="18" customHeight="1">
      <c r="A44" s="9" t="s">
        <v>310</v>
      </c>
      <c r="B44" s="2">
        <f aca="true" t="shared" si="11" ref="B44:AE44">B45+B57+B63+B60</f>
        <v>4041</v>
      </c>
      <c r="C44" s="2">
        <f t="shared" si="11"/>
        <v>6</v>
      </c>
      <c r="D44" s="2">
        <f t="shared" si="11"/>
        <v>2</v>
      </c>
      <c r="E44" s="2">
        <f t="shared" si="11"/>
        <v>0</v>
      </c>
      <c r="F44" s="2">
        <f t="shared" si="11"/>
        <v>0</v>
      </c>
      <c r="G44" s="2">
        <f t="shared" si="11"/>
        <v>551</v>
      </c>
      <c r="H44" s="2">
        <f t="shared" si="11"/>
        <v>412</v>
      </c>
      <c r="I44" s="2">
        <f t="shared" si="11"/>
        <v>998</v>
      </c>
      <c r="J44" s="2">
        <f t="shared" si="11"/>
        <v>190</v>
      </c>
      <c r="K44" s="2">
        <f t="shared" si="11"/>
        <v>18</v>
      </c>
      <c r="L44" s="2">
        <f t="shared" si="11"/>
        <v>877</v>
      </c>
      <c r="M44" s="2">
        <f t="shared" si="11"/>
        <v>24</v>
      </c>
      <c r="N44" s="2">
        <f t="shared" si="11"/>
        <v>692</v>
      </c>
      <c r="O44" s="2">
        <f t="shared" si="11"/>
        <v>268</v>
      </c>
      <c r="P44" s="2">
        <f t="shared" si="11"/>
        <v>3</v>
      </c>
      <c r="Q44" s="2">
        <f t="shared" si="11"/>
        <v>3218</v>
      </c>
      <c r="R44" s="2">
        <f t="shared" si="11"/>
        <v>4</v>
      </c>
      <c r="S44" s="2">
        <f t="shared" si="11"/>
        <v>4</v>
      </c>
      <c r="T44" s="2">
        <f t="shared" si="11"/>
        <v>0</v>
      </c>
      <c r="U44" s="2">
        <f t="shared" si="11"/>
        <v>4</v>
      </c>
      <c r="V44" s="2">
        <f t="shared" si="11"/>
        <v>516</v>
      </c>
      <c r="W44" s="2">
        <f t="shared" si="11"/>
        <v>418</v>
      </c>
      <c r="X44" s="2">
        <f t="shared" si="11"/>
        <v>641</v>
      </c>
      <c r="Y44" s="2">
        <f t="shared" si="11"/>
        <v>144</v>
      </c>
      <c r="Z44" s="2">
        <f t="shared" si="11"/>
        <v>12</v>
      </c>
      <c r="AA44" s="2">
        <f t="shared" si="11"/>
        <v>751</v>
      </c>
      <c r="AB44" s="2">
        <f t="shared" si="11"/>
        <v>26</v>
      </c>
      <c r="AC44" s="2">
        <f t="shared" si="11"/>
        <v>439</v>
      </c>
      <c r="AD44" s="2">
        <f t="shared" si="11"/>
        <v>258</v>
      </c>
      <c r="AE44" s="2">
        <f t="shared" si="11"/>
        <v>1</v>
      </c>
    </row>
    <row r="45" spans="1:31" ht="18" customHeight="1">
      <c r="A45" s="9" t="s">
        <v>311</v>
      </c>
      <c r="B45" s="2">
        <f aca="true" t="shared" si="12" ref="B45:P45">SUM(B46:B56)</f>
        <v>3231</v>
      </c>
      <c r="C45" s="2">
        <f t="shared" si="12"/>
        <v>6</v>
      </c>
      <c r="D45" s="2">
        <f t="shared" si="12"/>
        <v>1</v>
      </c>
      <c r="E45" s="2">
        <f t="shared" si="12"/>
        <v>0</v>
      </c>
      <c r="F45" s="2">
        <f t="shared" si="12"/>
        <v>0</v>
      </c>
      <c r="G45" s="2">
        <f t="shared" si="12"/>
        <v>443</v>
      </c>
      <c r="H45" s="2">
        <f t="shared" si="12"/>
        <v>324</v>
      </c>
      <c r="I45" s="2">
        <f t="shared" si="12"/>
        <v>798</v>
      </c>
      <c r="J45" s="2">
        <f t="shared" si="12"/>
        <v>160</v>
      </c>
      <c r="K45" s="2">
        <f t="shared" si="12"/>
        <v>15</v>
      </c>
      <c r="L45" s="2">
        <f t="shared" si="12"/>
        <v>675</v>
      </c>
      <c r="M45" s="2">
        <f t="shared" si="12"/>
        <v>16</v>
      </c>
      <c r="N45" s="2">
        <f t="shared" si="12"/>
        <v>566</v>
      </c>
      <c r="O45" s="2">
        <f t="shared" si="12"/>
        <v>227</v>
      </c>
      <c r="P45" s="2">
        <f t="shared" si="12"/>
        <v>0</v>
      </c>
      <c r="Q45" s="2">
        <f aca="true" t="shared" si="13" ref="Q45:AE45">SUM(Q46:Q56)</f>
        <v>2768</v>
      </c>
      <c r="R45" s="2">
        <f t="shared" si="13"/>
        <v>4</v>
      </c>
      <c r="S45" s="2">
        <f t="shared" si="13"/>
        <v>3</v>
      </c>
      <c r="T45" s="2">
        <f t="shared" si="13"/>
        <v>0</v>
      </c>
      <c r="U45" s="2">
        <f t="shared" si="13"/>
        <v>2</v>
      </c>
      <c r="V45" s="2">
        <f t="shared" si="13"/>
        <v>437</v>
      </c>
      <c r="W45" s="2">
        <f t="shared" si="13"/>
        <v>369</v>
      </c>
      <c r="X45" s="2">
        <f t="shared" si="13"/>
        <v>568</v>
      </c>
      <c r="Y45" s="2">
        <f t="shared" si="13"/>
        <v>125</v>
      </c>
      <c r="Z45" s="2">
        <f t="shared" si="13"/>
        <v>10</v>
      </c>
      <c r="AA45" s="2">
        <f t="shared" si="13"/>
        <v>612</v>
      </c>
      <c r="AB45" s="2">
        <f t="shared" si="13"/>
        <v>26</v>
      </c>
      <c r="AC45" s="2">
        <f t="shared" si="13"/>
        <v>394</v>
      </c>
      <c r="AD45" s="2">
        <f t="shared" si="13"/>
        <v>217</v>
      </c>
      <c r="AE45" s="2">
        <f t="shared" si="13"/>
        <v>1</v>
      </c>
    </row>
    <row r="46" spans="1:31" ht="18" customHeight="1">
      <c r="A46" s="33" t="s">
        <v>312</v>
      </c>
      <c r="B46" s="2">
        <f aca="true" t="shared" si="14" ref="B46:B56">SUM(C46:P46)</f>
        <v>458</v>
      </c>
      <c r="C46" s="2">
        <v>0</v>
      </c>
      <c r="D46" s="2">
        <v>0</v>
      </c>
      <c r="E46" s="2">
        <v>0</v>
      </c>
      <c r="F46" s="2">
        <v>0</v>
      </c>
      <c r="G46" s="2">
        <v>63</v>
      </c>
      <c r="H46" s="2">
        <v>28</v>
      </c>
      <c r="I46" s="2">
        <v>129</v>
      </c>
      <c r="J46" s="2">
        <v>18</v>
      </c>
      <c r="K46" s="2">
        <v>2</v>
      </c>
      <c r="L46" s="2">
        <v>94</v>
      </c>
      <c r="M46" s="2">
        <v>5</v>
      </c>
      <c r="N46" s="2">
        <v>78</v>
      </c>
      <c r="O46" s="2">
        <v>41</v>
      </c>
      <c r="P46" s="2">
        <v>0</v>
      </c>
      <c r="Q46" s="2">
        <f>SUM(R46:AE46)</f>
        <v>360</v>
      </c>
      <c r="R46" s="2">
        <v>0</v>
      </c>
      <c r="S46" s="2">
        <v>0</v>
      </c>
      <c r="T46" s="2">
        <v>0</v>
      </c>
      <c r="U46" s="2">
        <v>1</v>
      </c>
      <c r="V46" s="2">
        <v>55</v>
      </c>
      <c r="W46" s="2">
        <v>29</v>
      </c>
      <c r="X46" s="2">
        <v>80</v>
      </c>
      <c r="Y46" s="2">
        <v>14</v>
      </c>
      <c r="Z46" s="2">
        <v>3</v>
      </c>
      <c r="AA46" s="2">
        <v>74</v>
      </c>
      <c r="AB46" s="2">
        <v>6</v>
      </c>
      <c r="AC46" s="2">
        <v>48</v>
      </c>
      <c r="AD46" s="2">
        <v>49</v>
      </c>
      <c r="AE46" s="2">
        <v>1</v>
      </c>
    </row>
    <row r="47" spans="1:31" ht="18" customHeight="1">
      <c r="A47" s="9" t="s">
        <v>313</v>
      </c>
      <c r="B47" s="2">
        <f t="shared" si="14"/>
        <v>619</v>
      </c>
      <c r="C47" s="2">
        <v>0</v>
      </c>
      <c r="D47" s="2">
        <v>0</v>
      </c>
      <c r="E47" s="2">
        <v>0</v>
      </c>
      <c r="F47" s="2">
        <v>0</v>
      </c>
      <c r="G47" s="2">
        <v>58</v>
      </c>
      <c r="H47" s="2">
        <v>47</v>
      </c>
      <c r="I47" s="2">
        <v>175</v>
      </c>
      <c r="J47" s="2">
        <v>29</v>
      </c>
      <c r="K47" s="2">
        <v>3</v>
      </c>
      <c r="L47" s="2">
        <v>141</v>
      </c>
      <c r="M47" s="2">
        <v>4</v>
      </c>
      <c r="N47" s="2">
        <v>107</v>
      </c>
      <c r="O47" s="2">
        <v>55</v>
      </c>
      <c r="P47" s="2">
        <v>0</v>
      </c>
      <c r="Q47" s="2">
        <f>SUM(R47:AE47)</f>
        <v>504</v>
      </c>
      <c r="R47" s="2">
        <v>0</v>
      </c>
      <c r="S47" s="2">
        <v>0</v>
      </c>
      <c r="T47" s="2">
        <v>0</v>
      </c>
      <c r="U47" s="2">
        <v>0</v>
      </c>
      <c r="V47" s="2">
        <v>53</v>
      </c>
      <c r="W47" s="2">
        <v>57</v>
      </c>
      <c r="X47" s="2">
        <v>107</v>
      </c>
      <c r="Y47" s="2">
        <v>20</v>
      </c>
      <c r="Z47" s="2">
        <v>0</v>
      </c>
      <c r="AA47" s="2">
        <v>144</v>
      </c>
      <c r="AB47" s="2">
        <v>9</v>
      </c>
      <c r="AC47" s="2">
        <v>64</v>
      </c>
      <c r="AD47" s="2">
        <v>50</v>
      </c>
      <c r="AE47" s="2">
        <v>0</v>
      </c>
    </row>
    <row r="48" spans="1:31" ht="18" customHeight="1">
      <c r="A48" s="9" t="s">
        <v>337</v>
      </c>
      <c r="B48" s="2">
        <f t="shared" si="14"/>
        <v>61</v>
      </c>
      <c r="C48" s="2">
        <v>0</v>
      </c>
      <c r="D48" s="2">
        <v>0</v>
      </c>
      <c r="E48" s="2">
        <v>0</v>
      </c>
      <c r="F48" s="2">
        <v>0</v>
      </c>
      <c r="G48" s="2">
        <v>12</v>
      </c>
      <c r="H48" s="2">
        <v>6</v>
      </c>
      <c r="I48" s="2">
        <v>17</v>
      </c>
      <c r="J48" s="2">
        <v>1</v>
      </c>
      <c r="K48" s="2">
        <v>0</v>
      </c>
      <c r="L48" s="2">
        <v>13</v>
      </c>
      <c r="M48" s="2">
        <v>0</v>
      </c>
      <c r="N48" s="2">
        <v>7</v>
      </c>
      <c r="O48" s="2">
        <v>5</v>
      </c>
      <c r="P48" s="2">
        <v>0</v>
      </c>
      <c r="Q48" s="2"/>
      <c r="R48" s="2"/>
      <c r="S48" s="2"/>
      <c r="T48" s="2"/>
      <c r="U48" s="2"/>
      <c r="V48" s="2"/>
      <c r="W48" s="2"/>
      <c r="X48" s="2"/>
      <c r="Y48" s="2"/>
      <c r="Z48" s="2"/>
      <c r="AA48" s="2"/>
      <c r="AB48" s="2"/>
      <c r="AC48" s="2"/>
      <c r="AD48" s="2"/>
      <c r="AE48" s="2"/>
    </row>
    <row r="49" spans="1:31" ht="18" customHeight="1">
      <c r="A49" s="9" t="s">
        <v>338</v>
      </c>
      <c r="B49" s="2">
        <f t="shared" si="14"/>
        <v>82</v>
      </c>
      <c r="C49" s="2">
        <v>0</v>
      </c>
      <c r="D49" s="2">
        <v>0</v>
      </c>
      <c r="E49" s="2">
        <v>0</v>
      </c>
      <c r="F49" s="2">
        <v>0</v>
      </c>
      <c r="G49" s="2">
        <v>13</v>
      </c>
      <c r="H49" s="2">
        <v>3</v>
      </c>
      <c r="I49" s="2">
        <v>15</v>
      </c>
      <c r="J49" s="2">
        <v>2</v>
      </c>
      <c r="K49" s="2">
        <v>1</v>
      </c>
      <c r="L49" s="2">
        <v>25</v>
      </c>
      <c r="M49" s="2">
        <v>0</v>
      </c>
      <c r="N49" s="2">
        <v>13</v>
      </c>
      <c r="O49" s="2">
        <v>10</v>
      </c>
      <c r="P49" s="2">
        <v>0</v>
      </c>
      <c r="Q49" s="2">
        <f aca="true" t="shared" si="15" ref="Q49:Q56">SUM(R49:AE49)</f>
        <v>80</v>
      </c>
      <c r="R49" s="2">
        <v>0</v>
      </c>
      <c r="S49" s="2">
        <v>1</v>
      </c>
      <c r="T49" s="2">
        <v>0</v>
      </c>
      <c r="U49" s="2">
        <v>0</v>
      </c>
      <c r="V49" s="2">
        <v>11</v>
      </c>
      <c r="W49" s="2">
        <v>6</v>
      </c>
      <c r="X49" s="2">
        <v>15</v>
      </c>
      <c r="Y49" s="2">
        <v>0</v>
      </c>
      <c r="Z49" s="2">
        <v>1</v>
      </c>
      <c r="AA49" s="2">
        <v>26</v>
      </c>
      <c r="AB49" s="2">
        <v>1</v>
      </c>
      <c r="AC49" s="2">
        <v>8</v>
      </c>
      <c r="AD49" s="2">
        <v>11</v>
      </c>
      <c r="AE49" s="2">
        <v>0</v>
      </c>
    </row>
    <row r="50" spans="1:31" ht="18" customHeight="1">
      <c r="A50" s="9" t="s">
        <v>339</v>
      </c>
      <c r="B50" s="2">
        <f t="shared" si="14"/>
        <v>133</v>
      </c>
      <c r="C50" s="2">
        <v>0</v>
      </c>
      <c r="D50" s="2">
        <v>1</v>
      </c>
      <c r="E50" s="2">
        <v>0</v>
      </c>
      <c r="F50" s="2">
        <v>0</v>
      </c>
      <c r="G50" s="2">
        <v>18</v>
      </c>
      <c r="H50" s="2">
        <v>10</v>
      </c>
      <c r="I50" s="2">
        <v>34</v>
      </c>
      <c r="J50" s="2">
        <v>5</v>
      </c>
      <c r="K50" s="2">
        <v>0</v>
      </c>
      <c r="L50" s="2">
        <v>26</v>
      </c>
      <c r="M50" s="2">
        <v>0</v>
      </c>
      <c r="N50" s="2">
        <v>24</v>
      </c>
      <c r="O50" s="2">
        <v>15</v>
      </c>
      <c r="P50" s="2">
        <v>0</v>
      </c>
      <c r="Q50" s="2">
        <f t="shared" si="15"/>
        <v>125</v>
      </c>
      <c r="R50" s="2">
        <v>0</v>
      </c>
      <c r="S50" s="2">
        <v>1</v>
      </c>
      <c r="T50" s="2">
        <v>0</v>
      </c>
      <c r="U50" s="2">
        <v>0</v>
      </c>
      <c r="V50" s="2">
        <v>20</v>
      </c>
      <c r="W50" s="2">
        <v>11</v>
      </c>
      <c r="X50" s="2">
        <v>23</v>
      </c>
      <c r="Y50" s="2">
        <v>6</v>
      </c>
      <c r="Z50" s="2">
        <v>0</v>
      </c>
      <c r="AA50" s="2">
        <v>24</v>
      </c>
      <c r="AB50" s="2">
        <v>1</v>
      </c>
      <c r="AC50" s="2">
        <v>21</v>
      </c>
      <c r="AD50" s="2">
        <v>18</v>
      </c>
      <c r="AE50" s="2">
        <v>0</v>
      </c>
    </row>
    <row r="51" spans="1:31" ht="18" customHeight="1">
      <c r="A51" s="9" t="s">
        <v>314</v>
      </c>
      <c r="B51" s="2">
        <f t="shared" si="14"/>
        <v>990</v>
      </c>
      <c r="C51" s="2">
        <v>3</v>
      </c>
      <c r="D51" s="2">
        <v>0</v>
      </c>
      <c r="E51" s="2">
        <v>0</v>
      </c>
      <c r="F51" s="2">
        <v>0</v>
      </c>
      <c r="G51" s="2">
        <v>130</v>
      </c>
      <c r="H51" s="2">
        <v>144</v>
      </c>
      <c r="I51" s="2">
        <v>223</v>
      </c>
      <c r="J51" s="2">
        <v>67</v>
      </c>
      <c r="K51" s="2">
        <v>6</v>
      </c>
      <c r="L51" s="2">
        <v>206</v>
      </c>
      <c r="M51" s="2">
        <v>3</v>
      </c>
      <c r="N51" s="2">
        <v>167</v>
      </c>
      <c r="O51" s="2">
        <v>41</v>
      </c>
      <c r="P51" s="2">
        <v>0</v>
      </c>
      <c r="Q51" s="2">
        <f t="shared" si="15"/>
        <v>926</v>
      </c>
      <c r="R51" s="2">
        <v>2</v>
      </c>
      <c r="S51" s="2">
        <v>0</v>
      </c>
      <c r="T51" s="2">
        <v>0</v>
      </c>
      <c r="U51" s="2">
        <v>0</v>
      </c>
      <c r="V51" s="2">
        <v>139</v>
      </c>
      <c r="W51" s="2">
        <v>161</v>
      </c>
      <c r="X51" s="2">
        <v>176</v>
      </c>
      <c r="Y51" s="2">
        <v>61</v>
      </c>
      <c r="Z51" s="2">
        <v>6</v>
      </c>
      <c r="AA51" s="2">
        <v>201</v>
      </c>
      <c r="AB51" s="2">
        <v>3</v>
      </c>
      <c r="AC51" s="2">
        <v>146</v>
      </c>
      <c r="AD51" s="2">
        <v>31</v>
      </c>
      <c r="AE51" s="2">
        <v>0</v>
      </c>
    </row>
    <row r="52" spans="1:31" ht="18" customHeight="1">
      <c r="A52" s="9" t="s">
        <v>340</v>
      </c>
      <c r="B52" s="2">
        <f t="shared" si="14"/>
        <v>77</v>
      </c>
      <c r="C52" s="2">
        <v>0</v>
      </c>
      <c r="D52" s="2">
        <v>0</v>
      </c>
      <c r="E52" s="2">
        <v>0</v>
      </c>
      <c r="F52" s="2">
        <v>0</v>
      </c>
      <c r="G52" s="2">
        <v>8</v>
      </c>
      <c r="H52" s="2">
        <v>8</v>
      </c>
      <c r="I52" s="2">
        <v>13</v>
      </c>
      <c r="J52" s="2">
        <v>4</v>
      </c>
      <c r="K52" s="2">
        <v>0</v>
      </c>
      <c r="L52" s="2">
        <v>22</v>
      </c>
      <c r="M52" s="2">
        <v>1</v>
      </c>
      <c r="N52" s="2">
        <v>15</v>
      </c>
      <c r="O52" s="2">
        <v>6</v>
      </c>
      <c r="P52" s="2">
        <v>0</v>
      </c>
      <c r="Q52" s="2">
        <f t="shared" si="15"/>
        <v>52</v>
      </c>
      <c r="R52" s="2">
        <v>0</v>
      </c>
      <c r="S52" s="2">
        <v>0</v>
      </c>
      <c r="T52" s="2">
        <v>0</v>
      </c>
      <c r="U52" s="2">
        <v>0</v>
      </c>
      <c r="V52" s="2">
        <v>4</v>
      </c>
      <c r="W52" s="2">
        <v>4</v>
      </c>
      <c r="X52" s="2">
        <v>13</v>
      </c>
      <c r="Y52" s="2">
        <v>2</v>
      </c>
      <c r="Z52" s="2">
        <v>0</v>
      </c>
      <c r="AA52" s="2">
        <v>9</v>
      </c>
      <c r="AB52" s="2">
        <v>0</v>
      </c>
      <c r="AC52" s="2">
        <v>11</v>
      </c>
      <c r="AD52" s="2">
        <v>9</v>
      </c>
      <c r="AE52" s="2">
        <v>0</v>
      </c>
    </row>
    <row r="53" spans="1:31" ht="18" customHeight="1">
      <c r="A53" s="9" t="s">
        <v>341</v>
      </c>
      <c r="B53" s="2">
        <f t="shared" si="14"/>
        <v>58</v>
      </c>
      <c r="C53" s="2">
        <v>0</v>
      </c>
      <c r="D53" s="2">
        <v>0</v>
      </c>
      <c r="E53" s="2">
        <v>0</v>
      </c>
      <c r="F53" s="2">
        <v>0</v>
      </c>
      <c r="G53" s="2">
        <v>7</v>
      </c>
      <c r="H53" s="2">
        <v>5</v>
      </c>
      <c r="I53" s="2">
        <v>20</v>
      </c>
      <c r="J53" s="2">
        <v>3</v>
      </c>
      <c r="K53" s="2">
        <v>0</v>
      </c>
      <c r="L53" s="2">
        <v>8</v>
      </c>
      <c r="M53" s="2">
        <v>0</v>
      </c>
      <c r="N53" s="2">
        <v>12</v>
      </c>
      <c r="O53" s="2">
        <v>3</v>
      </c>
      <c r="P53" s="2">
        <v>0</v>
      </c>
      <c r="Q53" s="2">
        <f t="shared" si="15"/>
        <v>59</v>
      </c>
      <c r="R53" s="2">
        <v>0</v>
      </c>
      <c r="S53" s="2">
        <v>0</v>
      </c>
      <c r="T53" s="2">
        <v>0</v>
      </c>
      <c r="U53" s="2">
        <v>0</v>
      </c>
      <c r="V53" s="2">
        <v>16</v>
      </c>
      <c r="W53" s="2">
        <v>7</v>
      </c>
      <c r="X53" s="2">
        <v>10</v>
      </c>
      <c r="Y53" s="2">
        <v>0</v>
      </c>
      <c r="Z53" s="2">
        <v>0</v>
      </c>
      <c r="AA53" s="2">
        <v>11</v>
      </c>
      <c r="AB53" s="2">
        <v>0</v>
      </c>
      <c r="AC53" s="2">
        <v>11</v>
      </c>
      <c r="AD53" s="2">
        <v>4</v>
      </c>
      <c r="AE53" s="2">
        <v>0</v>
      </c>
    </row>
    <row r="54" spans="1:31" ht="18" customHeight="1">
      <c r="A54" s="9" t="s">
        <v>342</v>
      </c>
      <c r="B54" s="2">
        <f t="shared" si="14"/>
        <v>240</v>
      </c>
      <c r="C54" s="2">
        <v>2</v>
      </c>
      <c r="D54" s="2">
        <v>0</v>
      </c>
      <c r="E54" s="2">
        <v>0</v>
      </c>
      <c r="F54" s="2">
        <v>0</v>
      </c>
      <c r="G54" s="2">
        <v>39</v>
      </c>
      <c r="H54" s="2">
        <v>38</v>
      </c>
      <c r="I54" s="2">
        <v>51</v>
      </c>
      <c r="J54" s="2">
        <v>9</v>
      </c>
      <c r="K54" s="2">
        <v>2</v>
      </c>
      <c r="L54" s="2">
        <v>31</v>
      </c>
      <c r="M54" s="2">
        <v>0</v>
      </c>
      <c r="N54" s="2">
        <v>51</v>
      </c>
      <c r="O54" s="2">
        <v>17</v>
      </c>
      <c r="P54" s="2">
        <v>0</v>
      </c>
      <c r="Q54" s="2">
        <f t="shared" si="15"/>
        <v>198</v>
      </c>
      <c r="R54" s="2">
        <v>2</v>
      </c>
      <c r="S54" s="2">
        <v>0</v>
      </c>
      <c r="T54" s="2">
        <v>0</v>
      </c>
      <c r="U54" s="2">
        <v>0</v>
      </c>
      <c r="V54" s="2">
        <v>36</v>
      </c>
      <c r="W54" s="2">
        <v>41</v>
      </c>
      <c r="X54" s="2">
        <v>37</v>
      </c>
      <c r="Y54" s="2">
        <v>4</v>
      </c>
      <c r="Z54" s="2">
        <v>0</v>
      </c>
      <c r="AA54" s="2">
        <v>31</v>
      </c>
      <c r="AB54" s="2">
        <v>1</v>
      </c>
      <c r="AC54" s="2">
        <v>34</v>
      </c>
      <c r="AD54" s="2">
        <v>12</v>
      </c>
      <c r="AE54" s="2">
        <v>0</v>
      </c>
    </row>
    <row r="55" spans="1:31" ht="18" customHeight="1">
      <c r="A55" s="9" t="s">
        <v>343</v>
      </c>
      <c r="B55" s="2">
        <f t="shared" si="14"/>
        <v>131</v>
      </c>
      <c r="C55" s="2">
        <v>1</v>
      </c>
      <c r="D55" s="2">
        <v>0</v>
      </c>
      <c r="E55" s="2">
        <v>0</v>
      </c>
      <c r="F55" s="2">
        <v>0</v>
      </c>
      <c r="G55" s="2">
        <v>12</v>
      </c>
      <c r="H55" s="2">
        <v>9</v>
      </c>
      <c r="I55" s="2">
        <v>35</v>
      </c>
      <c r="J55" s="2">
        <v>12</v>
      </c>
      <c r="K55" s="2">
        <v>0</v>
      </c>
      <c r="L55" s="2">
        <v>31</v>
      </c>
      <c r="M55" s="2">
        <v>1</v>
      </c>
      <c r="N55" s="2">
        <v>26</v>
      </c>
      <c r="O55" s="2">
        <v>4</v>
      </c>
      <c r="P55" s="2">
        <v>0</v>
      </c>
      <c r="Q55" s="2">
        <f t="shared" si="15"/>
        <v>113</v>
      </c>
      <c r="R55" s="2">
        <v>0</v>
      </c>
      <c r="S55" s="2">
        <v>0</v>
      </c>
      <c r="T55" s="2">
        <v>0</v>
      </c>
      <c r="U55" s="2">
        <v>0</v>
      </c>
      <c r="V55" s="2">
        <v>14</v>
      </c>
      <c r="W55" s="2">
        <v>12</v>
      </c>
      <c r="X55" s="2">
        <v>37</v>
      </c>
      <c r="Y55" s="2">
        <v>9</v>
      </c>
      <c r="Z55" s="2">
        <v>0</v>
      </c>
      <c r="AA55" s="2">
        <v>28</v>
      </c>
      <c r="AB55" s="2">
        <v>2</v>
      </c>
      <c r="AC55" s="2">
        <v>8</v>
      </c>
      <c r="AD55" s="2">
        <v>3</v>
      </c>
      <c r="AE55" s="2">
        <v>0</v>
      </c>
    </row>
    <row r="56" spans="1:31" ht="18" customHeight="1">
      <c r="A56" s="9" t="s">
        <v>315</v>
      </c>
      <c r="B56" s="2">
        <f t="shared" si="14"/>
        <v>382</v>
      </c>
      <c r="C56" s="2">
        <v>0</v>
      </c>
      <c r="D56" s="2">
        <v>0</v>
      </c>
      <c r="E56" s="2">
        <v>0</v>
      </c>
      <c r="F56" s="2">
        <v>0</v>
      </c>
      <c r="G56" s="2">
        <v>83</v>
      </c>
      <c r="H56" s="2">
        <v>26</v>
      </c>
      <c r="I56" s="2">
        <v>86</v>
      </c>
      <c r="J56" s="2">
        <v>10</v>
      </c>
      <c r="K56" s="2">
        <v>1</v>
      </c>
      <c r="L56" s="2">
        <v>78</v>
      </c>
      <c r="M56" s="2">
        <v>2</v>
      </c>
      <c r="N56" s="2">
        <v>66</v>
      </c>
      <c r="O56" s="2">
        <v>30</v>
      </c>
      <c r="P56" s="2">
        <v>0</v>
      </c>
      <c r="Q56" s="2">
        <f t="shared" si="15"/>
        <v>351</v>
      </c>
      <c r="R56" s="2">
        <v>0</v>
      </c>
      <c r="S56" s="2">
        <v>1</v>
      </c>
      <c r="T56" s="2">
        <v>0</v>
      </c>
      <c r="U56" s="2">
        <v>1</v>
      </c>
      <c r="V56" s="2">
        <v>89</v>
      </c>
      <c r="W56" s="2">
        <v>41</v>
      </c>
      <c r="X56" s="2">
        <v>70</v>
      </c>
      <c r="Y56" s="2">
        <v>9</v>
      </c>
      <c r="Z56" s="2">
        <v>0</v>
      </c>
      <c r="AA56" s="2">
        <v>64</v>
      </c>
      <c r="AB56" s="2">
        <v>3</v>
      </c>
      <c r="AC56" s="2">
        <v>43</v>
      </c>
      <c r="AD56" s="2">
        <v>30</v>
      </c>
      <c r="AE56" s="2">
        <v>0</v>
      </c>
    </row>
    <row r="57" spans="1:31" ht="18" customHeight="1">
      <c r="A57" s="9" t="s">
        <v>316</v>
      </c>
      <c r="B57" s="2">
        <f aca="true" t="shared" si="16" ref="B57:P57">SUM(B58:B59)</f>
        <v>504</v>
      </c>
      <c r="C57" s="2">
        <f t="shared" si="16"/>
        <v>0</v>
      </c>
      <c r="D57" s="2">
        <f t="shared" si="16"/>
        <v>1</v>
      </c>
      <c r="E57" s="2">
        <f t="shared" si="16"/>
        <v>0</v>
      </c>
      <c r="F57" s="2">
        <f t="shared" si="16"/>
        <v>0</v>
      </c>
      <c r="G57" s="2">
        <f t="shared" si="16"/>
        <v>70</v>
      </c>
      <c r="H57" s="2">
        <f t="shared" si="16"/>
        <v>39</v>
      </c>
      <c r="I57" s="2">
        <f t="shared" si="16"/>
        <v>107</v>
      </c>
      <c r="J57" s="2">
        <f t="shared" si="16"/>
        <v>22</v>
      </c>
      <c r="K57" s="2">
        <f t="shared" si="16"/>
        <v>0</v>
      </c>
      <c r="L57" s="2">
        <f t="shared" si="16"/>
        <v>176</v>
      </c>
      <c r="M57" s="2">
        <f t="shared" si="16"/>
        <v>4</v>
      </c>
      <c r="N57" s="2">
        <f t="shared" si="16"/>
        <v>50</v>
      </c>
      <c r="O57" s="2">
        <f t="shared" si="16"/>
        <v>34</v>
      </c>
      <c r="P57" s="2">
        <f t="shared" si="16"/>
        <v>1</v>
      </c>
      <c r="Q57" s="2">
        <f aca="true" t="shared" si="17" ref="Q57:AE57">SUM(Q58:Q59)</f>
        <v>441</v>
      </c>
      <c r="R57" s="2">
        <f t="shared" si="17"/>
        <v>0</v>
      </c>
      <c r="S57" s="2">
        <f t="shared" si="17"/>
        <v>1</v>
      </c>
      <c r="T57" s="2">
        <f t="shared" si="17"/>
        <v>0</v>
      </c>
      <c r="U57" s="2">
        <f t="shared" si="17"/>
        <v>2</v>
      </c>
      <c r="V57" s="2">
        <f t="shared" si="17"/>
        <v>75</v>
      </c>
      <c r="W57" s="2">
        <f t="shared" si="17"/>
        <v>48</v>
      </c>
      <c r="X57" s="2">
        <f t="shared" si="17"/>
        <v>72</v>
      </c>
      <c r="Y57" s="2">
        <f t="shared" si="17"/>
        <v>19</v>
      </c>
      <c r="Z57" s="2">
        <f t="shared" si="17"/>
        <v>1</v>
      </c>
      <c r="AA57" s="2">
        <f t="shared" si="17"/>
        <v>138</v>
      </c>
      <c r="AB57" s="2">
        <f t="shared" si="17"/>
        <v>0</v>
      </c>
      <c r="AC57" s="2">
        <f t="shared" si="17"/>
        <v>45</v>
      </c>
      <c r="AD57" s="2">
        <f t="shared" si="17"/>
        <v>40</v>
      </c>
      <c r="AE57" s="2">
        <f t="shared" si="17"/>
        <v>0</v>
      </c>
    </row>
    <row r="58" spans="1:31" ht="18" customHeight="1">
      <c r="A58" s="9" t="s">
        <v>317</v>
      </c>
      <c r="B58" s="2">
        <f>SUM(C58:P58)</f>
        <v>222</v>
      </c>
      <c r="C58" s="2">
        <v>0</v>
      </c>
      <c r="D58" s="2">
        <v>1</v>
      </c>
      <c r="E58" s="2">
        <v>0</v>
      </c>
      <c r="F58" s="2">
        <v>0</v>
      </c>
      <c r="G58" s="2">
        <v>24</v>
      </c>
      <c r="H58" s="2">
        <v>19</v>
      </c>
      <c r="I58" s="2">
        <v>55</v>
      </c>
      <c r="J58" s="2">
        <v>11</v>
      </c>
      <c r="K58" s="2">
        <v>0</v>
      </c>
      <c r="L58" s="2">
        <v>70</v>
      </c>
      <c r="M58" s="2">
        <v>3</v>
      </c>
      <c r="N58" s="2">
        <v>27</v>
      </c>
      <c r="O58" s="2">
        <v>12</v>
      </c>
      <c r="P58" s="2">
        <v>0</v>
      </c>
      <c r="Q58" s="2">
        <f>SUM(R58:AE58)</f>
        <v>178</v>
      </c>
      <c r="R58" s="2">
        <v>0</v>
      </c>
      <c r="S58" s="2">
        <v>0</v>
      </c>
      <c r="T58" s="2">
        <v>0</v>
      </c>
      <c r="U58" s="2">
        <v>0</v>
      </c>
      <c r="V58" s="2">
        <v>24</v>
      </c>
      <c r="W58" s="2">
        <v>19</v>
      </c>
      <c r="X58" s="2">
        <v>41</v>
      </c>
      <c r="Y58" s="2">
        <v>8</v>
      </c>
      <c r="Z58" s="2">
        <v>1</v>
      </c>
      <c r="AA58" s="2">
        <v>48</v>
      </c>
      <c r="AB58" s="2">
        <v>0</v>
      </c>
      <c r="AC58" s="2">
        <v>21</v>
      </c>
      <c r="AD58" s="2">
        <v>16</v>
      </c>
      <c r="AE58" s="2">
        <v>0</v>
      </c>
    </row>
    <row r="59" spans="1:31" ht="18" customHeight="1">
      <c r="A59" s="9" t="s">
        <v>315</v>
      </c>
      <c r="B59" s="2">
        <f>SUM(C59:P59)</f>
        <v>282</v>
      </c>
      <c r="C59" s="2">
        <v>0</v>
      </c>
      <c r="D59" s="2">
        <v>0</v>
      </c>
      <c r="E59" s="2">
        <v>0</v>
      </c>
      <c r="F59" s="2">
        <v>0</v>
      </c>
      <c r="G59" s="2">
        <v>46</v>
      </c>
      <c r="H59" s="2">
        <v>20</v>
      </c>
      <c r="I59" s="2">
        <v>52</v>
      </c>
      <c r="J59" s="2">
        <v>11</v>
      </c>
      <c r="K59" s="2">
        <v>0</v>
      </c>
      <c r="L59" s="2">
        <v>106</v>
      </c>
      <c r="M59" s="2">
        <v>1</v>
      </c>
      <c r="N59" s="2">
        <v>23</v>
      </c>
      <c r="O59" s="2">
        <v>22</v>
      </c>
      <c r="P59" s="2">
        <v>1</v>
      </c>
      <c r="Q59" s="2">
        <f>SUM(R59:AE59)</f>
        <v>263</v>
      </c>
      <c r="R59" s="2">
        <v>0</v>
      </c>
      <c r="S59" s="2">
        <v>1</v>
      </c>
      <c r="T59" s="2">
        <v>0</v>
      </c>
      <c r="U59" s="2">
        <v>2</v>
      </c>
      <c r="V59" s="2">
        <v>51</v>
      </c>
      <c r="W59" s="2">
        <v>29</v>
      </c>
      <c r="X59" s="2">
        <v>31</v>
      </c>
      <c r="Y59" s="2">
        <v>11</v>
      </c>
      <c r="Z59" s="2">
        <v>0</v>
      </c>
      <c r="AA59" s="2">
        <v>90</v>
      </c>
      <c r="AB59" s="2">
        <v>0</v>
      </c>
      <c r="AC59" s="2">
        <v>24</v>
      </c>
      <c r="AD59" s="2">
        <v>24</v>
      </c>
      <c r="AE59" s="2">
        <v>0</v>
      </c>
    </row>
    <row r="60" spans="1:31" ht="18" customHeight="1">
      <c r="A60" s="9" t="s">
        <v>344</v>
      </c>
      <c r="B60" s="2">
        <f>SUM(B61:B62)</f>
        <v>257</v>
      </c>
      <c r="C60" s="2">
        <f aca="true" t="shared" si="18" ref="C60:P60">SUM(C61:C62)</f>
        <v>0</v>
      </c>
      <c r="D60" s="2">
        <f t="shared" si="18"/>
        <v>0</v>
      </c>
      <c r="E60" s="2">
        <f t="shared" si="18"/>
        <v>0</v>
      </c>
      <c r="F60" s="2">
        <f t="shared" si="18"/>
        <v>0</v>
      </c>
      <c r="G60" s="2">
        <f t="shared" si="18"/>
        <v>26</v>
      </c>
      <c r="H60" s="2">
        <f t="shared" si="18"/>
        <v>39</v>
      </c>
      <c r="I60" s="2">
        <f t="shared" si="18"/>
        <v>85</v>
      </c>
      <c r="J60" s="2">
        <f t="shared" si="18"/>
        <v>6</v>
      </c>
      <c r="K60" s="2">
        <f t="shared" si="18"/>
        <v>3</v>
      </c>
      <c r="L60" s="2">
        <f t="shared" si="18"/>
        <v>22</v>
      </c>
      <c r="M60" s="2">
        <f t="shared" si="18"/>
        <v>4</v>
      </c>
      <c r="N60" s="2">
        <f t="shared" si="18"/>
        <v>64</v>
      </c>
      <c r="O60" s="2">
        <f t="shared" si="18"/>
        <v>6</v>
      </c>
      <c r="P60" s="2">
        <f t="shared" si="18"/>
        <v>2</v>
      </c>
      <c r="Q60" s="2"/>
      <c r="R60" s="2"/>
      <c r="S60" s="2"/>
      <c r="T60" s="2"/>
      <c r="U60" s="2"/>
      <c r="V60" s="2"/>
      <c r="W60" s="2"/>
      <c r="X60" s="2"/>
      <c r="Y60" s="2"/>
      <c r="Z60" s="2"/>
      <c r="AA60" s="2"/>
      <c r="AB60" s="2"/>
      <c r="AC60" s="2"/>
      <c r="AD60" s="2"/>
      <c r="AE60" s="2"/>
    </row>
    <row r="61" spans="1:31" ht="18" customHeight="1">
      <c r="A61" s="9" t="s">
        <v>345</v>
      </c>
      <c r="B61" s="2">
        <f>SUM(C61:P61)</f>
        <v>78</v>
      </c>
      <c r="C61" s="2">
        <v>0</v>
      </c>
      <c r="D61" s="2">
        <v>0</v>
      </c>
      <c r="E61" s="2">
        <v>0</v>
      </c>
      <c r="F61" s="2">
        <v>0</v>
      </c>
      <c r="G61" s="2">
        <v>3</v>
      </c>
      <c r="H61" s="2">
        <v>10</v>
      </c>
      <c r="I61" s="2">
        <v>29</v>
      </c>
      <c r="J61" s="2">
        <v>1</v>
      </c>
      <c r="K61" s="2">
        <v>2</v>
      </c>
      <c r="L61" s="2">
        <v>6</v>
      </c>
      <c r="M61" s="2">
        <v>2</v>
      </c>
      <c r="N61" s="2">
        <v>23</v>
      </c>
      <c r="O61" s="2">
        <v>0</v>
      </c>
      <c r="P61" s="2">
        <v>2</v>
      </c>
      <c r="Q61" s="2"/>
      <c r="R61" s="2"/>
      <c r="S61" s="2"/>
      <c r="T61" s="2"/>
      <c r="U61" s="2"/>
      <c r="V61" s="2"/>
      <c r="W61" s="2"/>
      <c r="X61" s="2"/>
      <c r="Y61" s="2"/>
      <c r="Z61" s="2"/>
      <c r="AA61" s="2"/>
      <c r="AB61" s="2"/>
      <c r="AC61" s="2"/>
      <c r="AD61" s="2"/>
      <c r="AE61" s="2"/>
    </row>
    <row r="62" spans="1:31" ht="18" customHeight="1">
      <c r="A62" s="9" t="s">
        <v>315</v>
      </c>
      <c r="B62" s="2">
        <f>SUM(C62:P62)</f>
        <v>179</v>
      </c>
      <c r="C62" s="2">
        <v>0</v>
      </c>
      <c r="D62" s="2">
        <v>0</v>
      </c>
      <c r="E62" s="2">
        <v>0</v>
      </c>
      <c r="F62" s="2">
        <v>0</v>
      </c>
      <c r="G62" s="2">
        <v>23</v>
      </c>
      <c r="H62" s="2">
        <v>29</v>
      </c>
      <c r="I62" s="2">
        <v>56</v>
      </c>
      <c r="J62" s="2">
        <v>5</v>
      </c>
      <c r="K62" s="2">
        <v>1</v>
      </c>
      <c r="L62" s="2">
        <v>16</v>
      </c>
      <c r="M62" s="2">
        <v>2</v>
      </c>
      <c r="N62" s="2">
        <v>41</v>
      </c>
      <c r="O62" s="2">
        <v>6</v>
      </c>
      <c r="P62" s="2">
        <v>0</v>
      </c>
      <c r="Q62" s="2"/>
      <c r="R62" s="2"/>
      <c r="S62" s="2"/>
      <c r="T62" s="2"/>
      <c r="U62" s="2"/>
      <c r="V62" s="2"/>
      <c r="W62" s="2"/>
      <c r="X62" s="2"/>
      <c r="Y62" s="2"/>
      <c r="Z62" s="2"/>
      <c r="AA62" s="2"/>
      <c r="AB62" s="2"/>
      <c r="AC62" s="2"/>
      <c r="AD62" s="2"/>
      <c r="AE62" s="2"/>
    </row>
    <row r="63" spans="1:31" ht="18" customHeight="1">
      <c r="A63" s="11" t="s">
        <v>318</v>
      </c>
      <c r="B63" s="12">
        <f>SUM(C63:P63)</f>
        <v>49</v>
      </c>
      <c r="C63" s="12">
        <v>0</v>
      </c>
      <c r="D63" s="12">
        <v>0</v>
      </c>
      <c r="E63" s="12">
        <v>0</v>
      </c>
      <c r="F63" s="12">
        <v>0</v>
      </c>
      <c r="G63" s="12">
        <v>12</v>
      </c>
      <c r="H63" s="12">
        <v>10</v>
      </c>
      <c r="I63" s="12">
        <v>8</v>
      </c>
      <c r="J63" s="12">
        <v>2</v>
      </c>
      <c r="K63" s="12">
        <v>0</v>
      </c>
      <c r="L63" s="12">
        <v>4</v>
      </c>
      <c r="M63" s="12">
        <v>0</v>
      </c>
      <c r="N63" s="12">
        <v>12</v>
      </c>
      <c r="O63" s="12">
        <v>1</v>
      </c>
      <c r="P63" s="12">
        <v>0</v>
      </c>
      <c r="Q63" s="12">
        <f>SUM(R63:AE63)</f>
        <v>9</v>
      </c>
      <c r="R63" s="12">
        <v>0</v>
      </c>
      <c r="S63" s="12">
        <v>0</v>
      </c>
      <c r="T63" s="12">
        <v>0</v>
      </c>
      <c r="U63" s="12">
        <v>0</v>
      </c>
      <c r="V63" s="12">
        <v>4</v>
      </c>
      <c r="W63" s="12">
        <v>1</v>
      </c>
      <c r="X63" s="12">
        <v>1</v>
      </c>
      <c r="Y63" s="12">
        <v>0</v>
      </c>
      <c r="Z63" s="12">
        <v>1</v>
      </c>
      <c r="AA63" s="12">
        <v>1</v>
      </c>
      <c r="AB63" s="12">
        <v>0</v>
      </c>
      <c r="AC63" s="12">
        <v>0</v>
      </c>
      <c r="AD63" s="12">
        <v>1</v>
      </c>
      <c r="AE63" s="12">
        <v>0</v>
      </c>
    </row>
  </sheetData>
  <mergeCells count="3">
    <mergeCell ref="Q3:AE3"/>
    <mergeCell ref="A3:A4"/>
    <mergeCell ref="B3:P3"/>
  </mergeCells>
  <printOptions/>
  <pageMargins left="0.75" right="0.75" top="1" bottom="1" header="0.512" footer="0.512"/>
  <pageSetup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1:M48"/>
  <sheetViews>
    <sheetView workbookViewId="0" topLeftCell="A1">
      <selection activeCell="A1" sqref="A1"/>
    </sheetView>
  </sheetViews>
  <sheetFormatPr defaultColWidth="9.00390625" defaultRowHeight="18" customHeight="1"/>
  <cols>
    <col min="1" max="1" width="21.625" style="5" customWidth="1"/>
    <col min="2" max="2" width="11.125" style="5" customWidth="1"/>
    <col min="3" max="13" width="9.875" style="5" customWidth="1"/>
    <col min="14" max="16384" width="9.00390625" style="5" customWidth="1"/>
  </cols>
  <sheetData>
    <row r="1" ht="18" customHeight="1">
      <c r="A1" s="4" t="s">
        <v>349</v>
      </c>
    </row>
    <row r="2" ht="18" customHeight="1">
      <c r="B2" s="5" t="s">
        <v>350</v>
      </c>
    </row>
    <row r="3" ht="18" customHeight="1">
      <c r="B3" s="5" t="s">
        <v>351</v>
      </c>
    </row>
    <row r="4" ht="18" customHeight="1">
      <c r="B4" s="5" t="s">
        <v>352</v>
      </c>
    </row>
    <row r="5" ht="18" customHeight="1">
      <c r="B5" s="5" t="s">
        <v>353</v>
      </c>
    </row>
    <row r="6" spans="1:13" s="35" customFormat="1" ht="19.5" customHeight="1">
      <c r="A6" s="49" t="s">
        <v>354</v>
      </c>
      <c r="B6" s="42" t="s">
        <v>3</v>
      </c>
      <c r="C6" s="42" t="s">
        <v>369</v>
      </c>
      <c r="D6" s="42" t="s">
        <v>631</v>
      </c>
      <c r="E6" s="42" t="s">
        <v>632</v>
      </c>
      <c r="F6" s="42" t="s">
        <v>633</v>
      </c>
      <c r="G6" s="42" t="s">
        <v>581</v>
      </c>
      <c r="H6" s="42" t="s">
        <v>582</v>
      </c>
      <c r="I6" s="42" t="s">
        <v>583</v>
      </c>
      <c r="J6" s="42" t="s">
        <v>634</v>
      </c>
      <c r="K6" s="42" t="s">
        <v>635</v>
      </c>
      <c r="L6" s="42" t="s">
        <v>636</v>
      </c>
      <c r="M6" s="43" t="s">
        <v>370</v>
      </c>
    </row>
    <row r="7" spans="1:13" s="4" customFormat="1" ht="18" customHeight="1">
      <c r="A7" s="22" t="s">
        <v>355</v>
      </c>
      <c r="B7" s="1">
        <f aca="true" t="shared" si="0" ref="B7:B20">SUM(C7:M7)</f>
        <v>417115</v>
      </c>
      <c r="C7" s="1">
        <f aca="true" t="shared" si="1" ref="C7:M7">C21+C35</f>
        <v>31579</v>
      </c>
      <c r="D7" s="1">
        <f t="shared" si="1"/>
        <v>36758</v>
      </c>
      <c r="E7" s="1">
        <f t="shared" si="1"/>
        <v>29774</v>
      </c>
      <c r="F7" s="1">
        <f t="shared" si="1"/>
        <v>29958</v>
      </c>
      <c r="G7" s="1">
        <f t="shared" si="1"/>
        <v>32808</v>
      </c>
      <c r="H7" s="1">
        <f t="shared" si="1"/>
        <v>32569</v>
      </c>
      <c r="I7" s="1">
        <f t="shared" si="1"/>
        <v>42292</v>
      </c>
      <c r="J7" s="1">
        <f t="shared" si="1"/>
        <v>59099</v>
      </c>
      <c r="K7" s="1">
        <f t="shared" si="1"/>
        <v>49763</v>
      </c>
      <c r="L7" s="1">
        <f t="shared" si="1"/>
        <v>34734</v>
      </c>
      <c r="M7" s="1">
        <f t="shared" si="1"/>
        <v>37781</v>
      </c>
    </row>
    <row r="8" spans="1:13" ht="18" customHeight="1">
      <c r="A8" s="9" t="s">
        <v>356</v>
      </c>
      <c r="B8" s="2">
        <f t="shared" si="0"/>
        <v>368221</v>
      </c>
      <c r="C8" s="2">
        <f aca="true" t="shared" si="2" ref="C8:M8">C22+C36</f>
        <v>27586</v>
      </c>
      <c r="D8" s="2">
        <f t="shared" si="2"/>
        <v>33102</v>
      </c>
      <c r="E8" s="2">
        <f t="shared" si="2"/>
        <v>27556</v>
      </c>
      <c r="F8" s="2">
        <f t="shared" si="2"/>
        <v>24303</v>
      </c>
      <c r="G8" s="2">
        <f t="shared" si="2"/>
        <v>24656</v>
      </c>
      <c r="H8" s="2">
        <f t="shared" si="2"/>
        <v>25643</v>
      </c>
      <c r="I8" s="2">
        <f t="shared" si="2"/>
        <v>36494</v>
      </c>
      <c r="J8" s="2">
        <f t="shared" si="2"/>
        <v>53755</v>
      </c>
      <c r="K8" s="2">
        <f t="shared" si="2"/>
        <v>46611</v>
      </c>
      <c r="L8" s="2">
        <f t="shared" si="2"/>
        <v>33004</v>
      </c>
      <c r="M8" s="2">
        <f t="shared" si="2"/>
        <v>35511</v>
      </c>
    </row>
    <row r="9" spans="1:13" ht="18" customHeight="1">
      <c r="A9" s="9" t="s">
        <v>357</v>
      </c>
      <c r="B9" s="2">
        <f t="shared" si="0"/>
        <v>26972</v>
      </c>
      <c r="C9" s="2">
        <f aca="true" t="shared" si="3" ref="C9:M9">C23+C37</f>
        <v>2414</v>
      </c>
      <c r="D9" s="2">
        <f t="shared" si="3"/>
        <v>2294</v>
      </c>
      <c r="E9" s="2">
        <f t="shared" si="3"/>
        <v>1497</v>
      </c>
      <c r="F9" s="2">
        <f t="shared" si="3"/>
        <v>1571</v>
      </c>
      <c r="G9" s="2">
        <f t="shared" si="3"/>
        <v>3883</v>
      </c>
      <c r="H9" s="2">
        <f t="shared" si="3"/>
        <v>3776</v>
      </c>
      <c r="I9" s="2">
        <f t="shared" si="3"/>
        <v>3392</v>
      </c>
      <c r="J9" s="2">
        <f t="shared" si="3"/>
        <v>3225</v>
      </c>
      <c r="K9" s="2">
        <f t="shared" si="3"/>
        <v>2015</v>
      </c>
      <c r="L9" s="2">
        <f t="shared" si="3"/>
        <v>1230</v>
      </c>
      <c r="M9" s="2">
        <f t="shared" si="3"/>
        <v>1675</v>
      </c>
    </row>
    <row r="10" spans="1:13" ht="18" customHeight="1">
      <c r="A10" s="9" t="s">
        <v>358</v>
      </c>
      <c r="B10" s="2">
        <f t="shared" si="0"/>
        <v>21751</v>
      </c>
      <c r="C10" s="2">
        <f aca="true" t="shared" si="4" ref="C10:M10">C24+C38</f>
        <v>1572</v>
      </c>
      <c r="D10" s="2">
        <f t="shared" si="4"/>
        <v>1355</v>
      </c>
      <c r="E10" s="2">
        <f t="shared" si="4"/>
        <v>717</v>
      </c>
      <c r="F10" s="2">
        <f t="shared" si="4"/>
        <v>4079</v>
      </c>
      <c r="G10" s="2">
        <f t="shared" si="4"/>
        <v>4254</v>
      </c>
      <c r="H10" s="2">
        <f t="shared" si="4"/>
        <v>3131</v>
      </c>
      <c r="I10" s="2">
        <f t="shared" si="4"/>
        <v>2387</v>
      </c>
      <c r="J10" s="2">
        <f t="shared" si="4"/>
        <v>2090</v>
      </c>
      <c r="K10" s="2">
        <f t="shared" si="4"/>
        <v>1105</v>
      </c>
      <c r="L10" s="2">
        <f t="shared" si="4"/>
        <v>484</v>
      </c>
      <c r="M10" s="2">
        <f t="shared" si="4"/>
        <v>577</v>
      </c>
    </row>
    <row r="11" spans="1:13" ht="18" customHeight="1">
      <c r="A11" s="9" t="s">
        <v>359</v>
      </c>
      <c r="B11" s="2">
        <f t="shared" si="0"/>
        <v>7711</v>
      </c>
      <c r="C11" s="2">
        <f aca="true" t="shared" si="5" ref="C11:M11">C25+C39</f>
        <v>473</v>
      </c>
      <c r="D11" s="2">
        <f t="shared" si="5"/>
        <v>349</v>
      </c>
      <c r="E11" s="2">
        <f t="shared" si="5"/>
        <v>150</v>
      </c>
      <c r="F11" s="2">
        <f t="shared" si="5"/>
        <v>1706</v>
      </c>
      <c r="G11" s="2">
        <f t="shared" si="5"/>
        <v>1727</v>
      </c>
      <c r="H11" s="2">
        <f t="shared" si="5"/>
        <v>1105</v>
      </c>
      <c r="I11" s="2">
        <f t="shared" si="5"/>
        <v>718</v>
      </c>
      <c r="J11" s="2">
        <f t="shared" si="5"/>
        <v>490</v>
      </c>
      <c r="K11" s="2">
        <f t="shared" si="5"/>
        <v>368</v>
      </c>
      <c r="L11" s="2">
        <f t="shared" si="5"/>
        <v>246</v>
      </c>
      <c r="M11" s="2">
        <f t="shared" si="5"/>
        <v>379</v>
      </c>
    </row>
    <row r="12" spans="1:13" ht="18" customHeight="1">
      <c r="A12" s="9" t="s">
        <v>360</v>
      </c>
      <c r="B12" s="2">
        <f t="shared" si="0"/>
        <v>13919</v>
      </c>
      <c r="C12" s="2">
        <f aca="true" t="shared" si="6" ref="C12:M12">C26+C40</f>
        <v>1089</v>
      </c>
      <c r="D12" s="2">
        <f t="shared" si="6"/>
        <v>993</v>
      </c>
      <c r="E12" s="2">
        <f t="shared" si="6"/>
        <v>560</v>
      </c>
      <c r="F12" s="2">
        <f t="shared" si="6"/>
        <v>2362</v>
      </c>
      <c r="G12" s="2">
        <f t="shared" si="6"/>
        <v>2511</v>
      </c>
      <c r="H12" s="2">
        <f t="shared" si="6"/>
        <v>2008</v>
      </c>
      <c r="I12" s="2">
        <f t="shared" si="6"/>
        <v>1651</v>
      </c>
      <c r="J12" s="2">
        <f t="shared" si="6"/>
        <v>1579</v>
      </c>
      <c r="K12" s="2">
        <f t="shared" si="6"/>
        <v>736</v>
      </c>
      <c r="L12" s="2">
        <f t="shared" si="6"/>
        <v>235</v>
      </c>
      <c r="M12" s="2">
        <f t="shared" si="6"/>
        <v>195</v>
      </c>
    </row>
    <row r="13" spans="1:13" ht="18" customHeight="1">
      <c r="A13" s="9" t="s">
        <v>361</v>
      </c>
      <c r="B13" s="2">
        <f t="shared" si="0"/>
        <v>3624</v>
      </c>
      <c r="C13" s="2">
        <f aca="true" t="shared" si="7" ref="C13:M13">C27+C41</f>
        <v>248</v>
      </c>
      <c r="D13" s="2">
        <f t="shared" si="7"/>
        <v>183</v>
      </c>
      <c r="E13" s="2">
        <f t="shared" si="7"/>
        <v>92</v>
      </c>
      <c r="F13" s="2">
        <f t="shared" si="7"/>
        <v>931</v>
      </c>
      <c r="G13" s="2">
        <f t="shared" si="7"/>
        <v>730</v>
      </c>
      <c r="H13" s="2">
        <f t="shared" si="7"/>
        <v>480</v>
      </c>
      <c r="I13" s="2">
        <f t="shared" si="7"/>
        <v>326</v>
      </c>
      <c r="J13" s="2">
        <f t="shared" si="7"/>
        <v>300</v>
      </c>
      <c r="K13" s="2">
        <f t="shared" si="7"/>
        <v>202</v>
      </c>
      <c r="L13" s="2">
        <f t="shared" si="7"/>
        <v>74</v>
      </c>
      <c r="M13" s="2">
        <f t="shared" si="7"/>
        <v>58</v>
      </c>
    </row>
    <row r="14" spans="1:13" ht="18" customHeight="1">
      <c r="A14" s="9" t="s">
        <v>362</v>
      </c>
      <c r="B14" s="2">
        <f t="shared" si="0"/>
        <v>10295</v>
      </c>
      <c r="C14" s="2">
        <f aca="true" t="shared" si="8" ref="C14:M14">C28+C42</f>
        <v>841</v>
      </c>
      <c r="D14" s="2">
        <f t="shared" si="8"/>
        <v>810</v>
      </c>
      <c r="E14" s="2">
        <f t="shared" si="8"/>
        <v>468</v>
      </c>
      <c r="F14" s="2">
        <f t="shared" si="8"/>
        <v>1431</v>
      </c>
      <c r="G14" s="2">
        <f t="shared" si="8"/>
        <v>1781</v>
      </c>
      <c r="H14" s="2">
        <f t="shared" si="8"/>
        <v>1528</v>
      </c>
      <c r="I14" s="2">
        <f t="shared" si="8"/>
        <v>1325</v>
      </c>
      <c r="J14" s="2">
        <f t="shared" si="8"/>
        <v>1279</v>
      </c>
      <c r="K14" s="2">
        <f t="shared" si="8"/>
        <v>534</v>
      </c>
      <c r="L14" s="2">
        <f t="shared" si="8"/>
        <v>161</v>
      </c>
      <c r="M14" s="2">
        <f t="shared" si="8"/>
        <v>137</v>
      </c>
    </row>
    <row r="15" spans="1:13" ht="18" customHeight="1">
      <c r="A15" s="9" t="s">
        <v>363</v>
      </c>
      <c r="B15" s="2">
        <f t="shared" si="0"/>
        <v>87</v>
      </c>
      <c r="C15" s="2">
        <f aca="true" t="shared" si="9" ref="C15:M15">C29+C43</f>
        <v>8</v>
      </c>
      <c r="D15" s="2">
        <f t="shared" si="9"/>
        <v>11</v>
      </c>
      <c r="E15" s="2">
        <f t="shared" si="9"/>
        <v>3</v>
      </c>
      <c r="F15" s="2">
        <f t="shared" si="9"/>
        <v>6</v>
      </c>
      <c r="G15" s="2">
        <f t="shared" si="9"/>
        <v>11</v>
      </c>
      <c r="H15" s="2">
        <f t="shared" si="9"/>
        <v>13</v>
      </c>
      <c r="I15" s="2">
        <f t="shared" si="9"/>
        <v>14</v>
      </c>
      <c r="J15" s="2">
        <f t="shared" si="9"/>
        <v>18</v>
      </c>
      <c r="K15" s="2">
        <f t="shared" si="9"/>
        <v>0</v>
      </c>
      <c r="L15" s="2">
        <f t="shared" si="9"/>
        <v>1</v>
      </c>
      <c r="M15" s="2">
        <f t="shared" si="9"/>
        <v>2</v>
      </c>
    </row>
    <row r="16" spans="1:13" ht="18" customHeight="1">
      <c r="A16" s="9" t="s">
        <v>364</v>
      </c>
      <c r="B16" s="2">
        <f t="shared" si="0"/>
        <v>17858</v>
      </c>
      <c r="C16" s="2">
        <f aca="true" t="shared" si="10" ref="C16:M16">C30+C44</f>
        <v>1647</v>
      </c>
      <c r="D16" s="2">
        <f t="shared" si="10"/>
        <v>1460</v>
      </c>
      <c r="E16" s="2">
        <f t="shared" si="10"/>
        <v>738</v>
      </c>
      <c r="F16" s="2">
        <f t="shared" si="10"/>
        <v>1758</v>
      </c>
      <c r="G16" s="2">
        <f t="shared" si="10"/>
        <v>3010</v>
      </c>
      <c r="H16" s="2">
        <f t="shared" si="10"/>
        <v>2767</v>
      </c>
      <c r="I16" s="2">
        <f t="shared" si="10"/>
        <v>2308</v>
      </c>
      <c r="J16" s="2">
        <f t="shared" si="10"/>
        <v>2034</v>
      </c>
      <c r="K16" s="2">
        <f t="shared" si="10"/>
        <v>1179</v>
      </c>
      <c r="L16" s="2">
        <f t="shared" si="10"/>
        <v>520</v>
      </c>
      <c r="M16" s="2">
        <f t="shared" si="10"/>
        <v>437</v>
      </c>
    </row>
    <row r="17" spans="1:13" ht="18" customHeight="1">
      <c r="A17" s="9" t="s">
        <v>365</v>
      </c>
      <c r="B17" s="2">
        <f t="shared" si="0"/>
        <v>6471</v>
      </c>
      <c r="C17" s="2">
        <f aca="true" t="shared" si="11" ref="C17:M17">C31+C45</f>
        <v>695</v>
      </c>
      <c r="D17" s="2">
        <f t="shared" si="11"/>
        <v>584</v>
      </c>
      <c r="E17" s="2">
        <f t="shared" si="11"/>
        <v>272</v>
      </c>
      <c r="F17" s="2">
        <f t="shared" si="11"/>
        <v>276</v>
      </c>
      <c r="G17" s="2">
        <f t="shared" si="11"/>
        <v>932</v>
      </c>
      <c r="H17" s="2">
        <f t="shared" si="11"/>
        <v>1095</v>
      </c>
      <c r="I17" s="2">
        <f t="shared" si="11"/>
        <v>944</v>
      </c>
      <c r="J17" s="2">
        <f t="shared" si="11"/>
        <v>702</v>
      </c>
      <c r="K17" s="2">
        <f t="shared" si="11"/>
        <v>457</v>
      </c>
      <c r="L17" s="2">
        <f t="shared" si="11"/>
        <v>276</v>
      </c>
      <c r="M17" s="2">
        <f t="shared" si="11"/>
        <v>238</v>
      </c>
    </row>
    <row r="18" spans="1:13" ht="18" customHeight="1">
      <c r="A18" s="9" t="s">
        <v>366</v>
      </c>
      <c r="B18" s="2">
        <f t="shared" si="0"/>
        <v>11387</v>
      </c>
      <c r="C18" s="2">
        <f aca="true" t="shared" si="12" ref="C18:M18">C32+C46</f>
        <v>952</v>
      </c>
      <c r="D18" s="2">
        <f t="shared" si="12"/>
        <v>876</v>
      </c>
      <c r="E18" s="2">
        <f t="shared" si="12"/>
        <v>466</v>
      </c>
      <c r="F18" s="2">
        <f t="shared" si="12"/>
        <v>1482</v>
      </c>
      <c r="G18" s="2">
        <f t="shared" si="12"/>
        <v>2078</v>
      </c>
      <c r="H18" s="2">
        <f t="shared" si="12"/>
        <v>1672</v>
      </c>
      <c r="I18" s="2">
        <f t="shared" si="12"/>
        <v>1364</v>
      </c>
      <c r="J18" s="2">
        <f t="shared" si="12"/>
        <v>1332</v>
      </c>
      <c r="K18" s="2">
        <f t="shared" si="12"/>
        <v>722</v>
      </c>
      <c r="L18" s="2">
        <f t="shared" si="12"/>
        <v>244</v>
      </c>
      <c r="M18" s="2">
        <f t="shared" si="12"/>
        <v>199</v>
      </c>
    </row>
    <row r="19" spans="1:13" ht="18" customHeight="1">
      <c r="A19" s="9" t="s">
        <v>367</v>
      </c>
      <c r="B19" s="2">
        <f t="shared" si="0"/>
        <v>2172</v>
      </c>
      <c r="C19" s="2">
        <f aca="true" t="shared" si="13" ref="C19:M19">C33+C47</f>
        <v>229</v>
      </c>
      <c r="D19" s="2">
        <f t="shared" si="13"/>
        <v>167</v>
      </c>
      <c r="E19" s="2">
        <f t="shared" si="13"/>
        <v>58</v>
      </c>
      <c r="F19" s="2">
        <f t="shared" si="13"/>
        <v>155</v>
      </c>
      <c r="G19" s="2">
        <f t="shared" si="13"/>
        <v>354</v>
      </c>
      <c r="H19" s="2">
        <f t="shared" si="13"/>
        <v>398</v>
      </c>
      <c r="I19" s="2">
        <f t="shared" si="13"/>
        <v>323</v>
      </c>
      <c r="J19" s="2">
        <f t="shared" si="13"/>
        <v>211</v>
      </c>
      <c r="K19" s="2">
        <f t="shared" si="13"/>
        <v>181</v>
      </c>
      <c r="L19" s="2">
        <f t="shared" si="13"/>
        <v>60</v>
      </c>
      <c r="M19" s="2">
        <f t="shared" si="13"/>
        <v>36</v>
      </c>
    </row>
    <row r="20" spans="1:13" ht="18" customHeight="1">
      <c r="A20" s="9" t="s">
        <v>368</v>
      </c>
      <c r="B20" s="2">
        <f t="shared" si="0"/>
        <v>9215</v>
      </c>
      <c r="C20" s="2">
        <f aca="true" t="shared" si="14" ref="C20:M20">C34+C48</f>
        <v>723</v>
      </c>
      <c r="D20" s="2">
        <f t="shared" si="14"/>
        <v>709</v>
      </c>
      <c r="E20" s="2">
        <f t="shared" si="14"/>
        <v>408</v>
      </c>
      <c r="F20" s="2">
        <f t="shared" si="14"/>
        <v>1327</v>
      </c>
      <c r="G20" s="2">
        <f t="shared" si="14"/>
        <v>1724</v>
      </c>
      <c r="H20" s="2">
        <f t="shared" si="14"/>
        <v>1274</v>
      </c>
      <c r="I20" s="2">
        <f t="shared" si="14"/>
        <v>1041</v>
      </c>
      <c r="J20" s="2">
        <f t="shared" si="14"/>
        <v>1121</v>
      </c>
      <c r="K20" s="2">
        <f t="shared" si="14"/>
        <v>541</v>
      </c>
      <c r="L20" s="2">
        <f t="shared" si="14"/>
        <v>184</v>
      </c>
      <c r="M20" s="2">
        <f t="shared" si="14"/>
        <v>163</v>
      </c>
    </row>
    <row r="21" spans="1:13" s="4" customFormat="1" ht="18" customHeight="1">
      <c r="A21" s="34" t="s">
        <v>373</v>
      </c>
      <c r="B21" s="1">
        <f>SUM(C21:M21)</f>
        <v>203851</v>
      </c>
      <c r="C21" s="1">
        <v>16083</v>
      </c>
      <c r="D21" s="1">
        <v>18971</v>
      </c>
      <c r="E21" s="1">
        <v>15449</v>
      </c>
      <c r="F21" s="1">
        <v>15089</v>
      </c>
      <c r="G21" s="1">
        <v>16516</v>
      </c>
      <c r="H21" s="1">
        <v>16245</v>
      </c>
      <c r="I21" s="1">
        <v>21135</v>
      </c>
      <c r="J21" s="1">
        <v>29125</v>
      </c>
      <c r="K21" s="1">
        <v>24184</v>
      </c>
      <c r="L21" s="1">
        <v>15343</v>
      </c>
      <c r="M21" s="1">
        <v>15711</v>
      </c>
    </row>
    <row r="22" spans="1:13" ht="18" customHeight="1">
      <c r="A22" s="9" t="s">
        <v>356</v>
      </c>
      <c r="B22" s="2">
        <f>SUM(C22:M22)</f>
        <v>178499</v>
      </c>
      <c r="C22" s="2">
        <v>14042</v>
      </c>
      <c r="D22" s="2">
        <v>17117</v>
      </c>
      <c r="E22" s="2">
        <v>14301</v>
      </c>
      <c r="F22" s="2">
        <v>11975</v>
      </c>
      <c r="G22" s="2">
        <v>12434</v>
      </c>
      <c r="H22" s="2">
        <v>12536</v>
      </c>
      <c r="I22" s="2">
        <v>17967</v>
      </c>
      <c r="J22" s="2">
        <v>26254</v>
      </c>
      <c r="K22" s="2">
        <v>22471</v>
      </c>
      <c r="L22" s="2">
        <v>14551</v>
      </c>
      <c r="M22" s="2">
        <v>14851</v>
      </c>
    </row>
    <row r="23" spans="1:13" ht="18" customHeight="1">
      <c r="A23" s="9" t="s">
        <v>357</v>
      </c>
      <c r="B23" s="2">
        <f>SUM(C23:M23)</f>
        <v>13187</v>
      </c>
      <c r="C23" s="2">
        <v>1243</v>
      </c>
      <c r="D23" s="2">
        <v>1165</v>
      </c>
      <c r="E23" s="2">
        <v>775</v>
      </c>
      <c r="F23" s="2">
        <v>752</v>
      </c>
      <c r="G23" s="2">
        <v>1738</v>
      </c>
      <c r="H23" s="2">
        <v>1959</v>
      </c>
      <c r="I23" s="2">
        <v>1779</v>
      </c>
      <c r="J23" s="2">
        <v>1616</v>
      </c>
      <c r="K23" s="2">
        <v>979</v>
      </c>
      <c r="L23" s="2">
        <v>551</v>
      </c>
      <c r="M23" s="2">
        <v>630</v>
      </c>
    </row>
    <row r="24" spans="1:13" ht="18" customHeight="1">
      <c r="A24" s="9" t="s">
        <v>358</v>
      </c>
      <c r="B24" s="2">
        <f>SUM(C24:M24)</f>
        <v>12094</v>
      </c>
      <c r="C24" s="2">
        <v>796</v>
      </c>
      <c r="D24" s="2">
        <v>685</v>
      </c>
      <c r="E24" s="2">
        <v>370</v>
      </c>
      <c r="F24" s="2">
        <v>2360</v>
      </c>
      <c r="G24" s="2">
        <v>2338</v>
      </c>
      <c r="H24" s="2">
        <v>1739</v>
      </c>
      <c r="I24" s="2">
        <v>1378</v>
      </c>
      <c r="J24" s="2">
        <v>1245</v>
      </c>
      <c r="K24" s="2">
        <v>724</v>
      </c>
      <c r="L24" s="2">
        <f>L25+L26+L29</f>
        <v>234</v>
      </c>
      <c r="M24" s="2">
        <v>225</v>
      </c>
    </row>
    <row r="25" spans="1:13" ht="18" customHeight="1">
      <c r="A25" s="9" t="s">
        <v>359</v>
      </c>
      <c r="B25" s="2">
        <f>SUM(C25:M25)</f>
        <v>3790</v>
      </c>
      <c r="C25" s="2">
        <v>237</v>
      </c>
      <c r="D25" s="2">
        <v>183</v>
      </c>
      <c r="E25" s="2">
        <v>70</v>
      </c>
      <c r="F25" s="2">
        <v>801</v>
      </c>
      <c r="G25" s="2">
        <v>756</v>
      </c>
      <c r="H25" s="2">
        <v>584</v>
      </c>
      <c r="I25" s="2">
        <v>420</v>
      </c>
      <c r="J25" s="2">
        <v>275</v>
      </c>
      <c r="K25" s="2">
        <v>201</v>
      </c>
      <c r="L25" s="2">
        <v>110</v>
      </c>
      <c r="M25" s="2">
        <v>153</v>
      </c>
    </row>
    <row r="26" spans="1:13" ht="18" customHeight="1">
      <c r="A26" s="9" t="s">
        <v>360</v>
      </c>
      <c r="B26" s="2">
        <f aca="true" t="shared" si="15" ref="B26:M26">SUM(B27:B28)</f>
        <v>8249</v>
      </c>
      <c r="C26" s="2">
        <f t="shared" si="15"/>
        <v>554</v>
      </c>
      <c r="D26" s="2">
        <f t="shared" si="15"/>
        <v>496</v>
      </c>
      <c r="E26" s="2">
        <f t="shared" si="15"/>
        <v>297</v>
      </c>
      <c r="F26" s="2">
        <f t="shared" si="15"/>
        <v>1556</v>
      </c>
      <c r="G26" s="2">
        <f t="shared" si="15"/>
        <v>1576</v>
      </c>
      <c r="H26" s="2">
        <f t="shared" si="15"/>
        <v>1145</v>
      </c>
      <c r="I26" s="2">
        <f t="shared" si="15"/>
        <v>949</v>
      </c>
      <c r="J26" s="2">
        <f t="shared" si="15"/>
        <v>959</v>
      </c>
      <c r="K26" s="2">
        <f t="shared" si="15"/>
        <v>522</v>
      </c>
      <c r="L26" s="2">
        <f t="shared" si="15"/>
        <v>124</v>
      </c>
      <c r="M26" s="2">
        <f t="shared" si="15"/>
        <v>71</v>
      </c>
    </row>
    <row r="27" spans="1:13" ht="18" customHeight="1">
      <c r="A27" s="9" t="s">
        <v>361</v>
      </c>
      <c r="B27" s="2">
        <f>SUM(C27:M27)</f>
        <v>1976</v>
      </c>
      <c r="C27" s="2">
        <v>128</v>
      </c>
      <c r="D27" s="2">
        <v>94</v>
      </c>
      <c r="E27" s="2">
        <v>45</v>
      </c>
      <c r="F27" s="2">
        <v>494</v>
      </c>
      <c r="G27" s="2">
        <v>386</v>
      </c>
      <c r="H27" s="2">
        <v>239</v>
      </c>
      <c r="I27" s="2">
        <v>199</v>
      </c>
      <c r="J27" s="2">
        <v>191</v>
      </c>
      <c r="K27" s="2">
        <v>143</v>
      </c>
      <c r="L27" s="2">
        <v>36</v>
      </c>
      <c r="M27" s="2">
        <v>21</v>
      </c>
    </row>
    <row r="28" spans="1:13" ht="18" customHeight="1">
      <c r="A28" s="9" t="s">
        <v>362</v>
      </c>
      <c r="B28" s="2">
        <f>SUM(C28:M28)</f>
        <v>6273</v>
      </c>
      <c r="C28" s="2">
        <v>426</v>
      </c>
      <c r="D28" s="2">
        <v>402</v>
      </c>
      <c r="E28" s="2">
        <v>252</v>
      </c>
      <c r="F28" s="2">
        <v>1062</v>
      </c>
      <c r="G28" s="2">
        <v>1190</v>
      </c>
      <c r="H28" s="2">
        <v>906</v>
      </c>
      <c r="I28" s="2">
        <v>750</v>
      </c>
      <c r="J28" s="2">
        <v>768</v>
      </c>
      <c r="K28" s="2">
        <v>379</v>
      </c>
      <c r="L28" s="2">
        <v>88</v>
      </c>
      <c r="M28" s="2">
        <v>50</v>
      </c>
    </row>
    <row r="29" spans="1:13" ht="18" customHeight="1">
      <c r="A29" s="9" t="s">
        <v>363</v>
      </c>
      <c r="B29" s="2">
        <f>SUM(C29:M29)</f>
        <v>39</v>
      </c>
      <c r="C29" s="2">
        <v>4</v>
      </c>
      <c r="D29" s="2">
        <v>5</v>
      </c>
      <c r="E29" s="2">
        <v>1</v>
      </c>
      <c r="F29" s="2">
        <v>1</v>
      </c>
      <c r="G29" s="2">
        <v>5</v>
      </c>
      <c r="H29" s="2">
        <v>7</v>
      </c>
      <c r="I29" s="2">
        <v>6</v>
      </c>
      <c r="J29" s="2">
        <v>10</v>
      </c>
      <c r="K29" s="2">
        <v>0</v>
      </c>
      <c r="L29" s="2">
        <v>0</v>
      </c>
      <c r="M29" s="2">
        <v>0</v>
      </c>
    </row>
    <row r="30" spans="1:13" ht="18" customHeight="1">
      <c r="A30" s="9" t="s">
        <v>364</v>
      </c>
      <c r="B30" s="2">
        <f aca="true" t="shared" si="16" ref="B30:M30">SUM(B31:B32)</f>
        <v>10073</v>
      </c>
      <c r="C30" s="2">
        <f t="shared" si="16"/>
        <v>875</v>
      </c>
      <c r="D30" s="2">
        <f t="shared" si="16"/>
        <v>738</v>
      </c>
      <c r="E30" s="2">
        <f t="shared" si="16"/>
        <v>387</v>
      </c>
      <c r="F30" s="2">
        <f t="shared" si="16"/>
        <v>1182</v>
      </c>
      <c r="G30" s="2">
        <f t="shared" si="16"/>
        <v>1776</v>
      </c>
      <c r="H30" s="2">
        <f t="shared" si="16"/>
        <v>1469</v>
      </c>
      <c r="I30" s="2">
        <f t="shared" si="16"/>
        <v>1256</v>
      </c>
      <c r="J30" s="2">
        <f t="shared" si="16"/>
        <v>1225</v>
      </c>
      <c r="K30" s="2">
        <f t="shared" si="16"/>
        <v>738</v>
      </c>
      <c r="L30" s="2">
        <f t="shared" si="16"/>
        <v>255</v>
      </c>
      <c r="M30" s="2">
        <f t="shared" si="16"/>
        <v>172</v>
      </c>
    </row>
    <row r="31" spans="1:13" ht="18" customHeight="1">
      <c r="A31" s="9" t="s">
        <v>365</v>
      </c>
      <c r="B31" s="2">
        <f>SUM(C31:M31)</f>
        <v>3246</v>
      </c>
      <c r="C31" s="2">
        <v>353</v>
      </c>
      <c r="D31" s="2">
        <v>283</v>
      </c>
      <c r="E31" s="2">
        <v>135</v>
      </c>
      <c r="F31" s="2">
        <v>144</v>
      </c>
      <c r="G31" s="2">
        <v>393</v>
      </c>
      <c r="H31" s="2">
        <v>533</v>
      </c>
      <c r="I31" s="2">
        <v>519</v>
      </c>
      <c r="J31" s="2">
        <v>409</v>
      </c>
      <c r="K31" s="2">
        <v>241</v>
      </c>
      <c r="L31" s="2">
        <v>130</v>
      </c>
      <c r="M31" s="2">
        <v>106</v>
      </c>
    </row>
    <row r="32" spans="1:13" ht="18" customHeight="1">
      <c r="A32" s="9" t="s">
        <v>366</v>
      </c>
      <c r="B32" s="2">
        <f aca="true" t="shared" si="17" ref="B32:M32">SUM(B33:B34)</f>
        <v>6827</v>
      </c>
      <c r="C32" s="2">
        <f t="shared" si="17"/>
        <v>522</v>
      </c>
      <c r="D32" s="2">
        <f t="shared" si="17"/>
        <v>455</v>
      </c>
      <c r="E32" s="2">
        <f t="shared" si="17"/>
        <v>252</v>
      </c>
      <c r="F32" s="2">
        <f t="shared" si="17"/>
        <v>1038</v>
      </c>
      <c r="G32" s="2">
        <f t="shared" si="17"/>
        <v>1383</v>
      </c>
      <c r="H32" s="2">
        <f t="shared" si="17"/>
        <v>936</v>
      </c>
      <c r="I32" s="2">
        <f t="shared" si="17"/>
        <v>737</v>
      </c>
      <c r="J32" s="2">
        <f t="shared" si="17"/>
        <v>816</v>
      </c>
      <c r="K32" s="2">
        <f t="shared" si="17"/>
        <v>497</v>
      </c>
      <c r="L32" s="2">
        <f t="shared" si="17"/>
        <v>125</v>
      </c>
      <c r="M32" s="2">
        <f t="shared" si="17"/>
        <v>66</v>
      </c>
    </row>
    <row r="33" spans="1:13" ht="18" customHeight="1">
      <c r="A33" s="9" t="s">
        <v>367</v>
      </c>
      <c r="B33" s="2">
        <f aca="true" t="shared" si="18" ref="B33:B39">SUM(C33:M33)</f>
        <v>1308</v>
      </c>
      <c r="C33" s="2">
        <v>120</v>
      </c>
      <c r="D33" s="2">
        <v>74</v>
      </c>
      <c r="E33" s="2">
        <v>38</v>
      </c>
      <c r="F33" s="2">
        <v>101</v>
      </c>
      <c r="G33" s="2">
        <v>220</v>
      </c>
      <c r="H33" s="2">
        <v>230</v>
      </c>
      <c r="I33" s="2">
        <v>196</v>
      </c>
      <c r="J33" s="2">
        <v>146</v>
      </c>
      <c r="K33" s="2">
        <v>135</v>
      </c>
      <c r="L33" s="2">
        <v>35</v>
      </c>
      <c r="M33" s="2">
        <v>13</v>
      </c>
    </row>
    <row r="34" spans="1:13" ht="18" customHeight="1">
      <c r="A34" s="9" t="s">
        <v>368</v>
      </c>
      <c r="B34" s="2">
        <f t="shared" si="18"/>
        <v>5519</v>
      </c>
      <c r="C34" s="2">
        <v>402</v>
      </c>
      <c r="D34" s="2">
        <v>381</v>
      </c>
      <c r="E34" s="2">
        <v>214</v>
      </c>
      <c r="F34" s="2">
        <v>937</v>
      </c>
      <c r="G34" s="2">
        <v>1163</v>
      </c>
      <c r="H34" s="2">
        <v>706</v>
      </c>
      <c r="I34" s="2">
        <v>541</v>
      </c>
      <c r="J34" s="2">
        <v>670</v>
      </c>
      <c r="K34" s="2">
        <v>362</v>
      </c>
      <c r="L34" s="2">
        <v>90</v>
      </c>
      <c r="M34" s="2">
        <v>53</v>
      </c>
    </row>
    <row r="35" spans="1:13" s="4" customFormat="1" ht="18" customHeight="1">
      <c r="A35" s="34" t="s">
        <v>374</v>
      </c>
      <c r="B35" s="1">
        <f t="shared" si="18"/>
        <v>213264</v>
      </c>
      <c r="C35" s="1">
        <v>15496</v>
      </c>
      <c r="D35" s="1">
        <v>17787</v>
      </c>
      <c r="E35" s="1">
        <v>14325</v>
      </c>
      <c r="F35" s="1">
        <v>14869</v>
      </c>
      <c r="G35" s="1">
        <v>16292</v>
      </c>
      <c r="H35" s="1">
        <v>16324</v>
      </c>
      <c r="I35" s="1">
        <v>21157</v>
      </c>
      <c r="J35" s="1">
        <v>29974</v>
      </c>
      <c r="K35" s="1">
        <v>25579</v>
      </c>
      <c r="L35" s="1">
        <v>19391</v>
      </c>
      <c r="M35" s="1">
        <v>22070</v>
      </c>
    </row>
    <row r="36" spans="1:13" ht="18" customHeight="1">
      <c r="A36" s="9" t="s">
        <v>356</v>
      </c>
      <c r="B36" s="2">
        <f t="shared" si="18"/>
        <v>189722</v>
      </c>
      <c r="C36" s="2">
        <v>13544</v>
      </c>
      <c r="D36" s="2">
        <v>15985</v>
      </c>
      <c r="E36" s="2">
        <v>13255</v>
      </c>
      <c r="F36" s="2">
        <v>12328</v>
      </c>
      <c r="G36" s="2">
        <v>12222</v>
      </c>
      <c r="H36" s="2">
        <v>13107</v>
      </c>
      <c r="I36" s="2">
        <v>18527</v>
      </c>
      <c r="J36" s="2">
        <v>27501</v>
      </c>
      <c r="K36" s="2">
        <v>24140</v>
      </c>
      <c r="L36" s="2">
        <v>18453</v>
      </c>
      <c r="M36" s="2">
        <v>20660</v>
      </c>
    </row>
    <row r="37" spans="1:13" ht="18" customHeight="1">
      <c r="A37" s="9" t="s">
        <v>357</v>
      </c>
      <c r="B37" s="2">
        <f t="shared" si="18"/>
        <v>13785</v>
      </c>
      <c r="C37" s="2">
        <v>1171</v>
      </c>
      <c r="D37" s="2">
        <v>1129</v>
      </c>
      <c r="E37" s="2">
        <v>722</v>
      </c>
      <c r="F37" s="2">
        <v>819</v>
      </c>
      <c r="G37" s="2">
        <v>2145</v>
      </c>
      <c r="H37" s="2">
        <v>1817</v>
      </c>
      <c r="I37" s="2">
        <v>1613</v>
      </c>
      <c r="J37" s="2">
        <v>1609</v>
      </c>
      <c r="K37" s="2">
        <v>1036</v>
      </c>
      <c r="L37" s="2">
        <v>679</v>
      </c>
      <c r="M37" s="2">
        <v>1045</v>
      </c>
    </row>
    <row r="38" spans="1:13" ht="18" customHeight="1">
      <c r="A38" s="9" t="s">
        <v>358</v>
      </c>
      <c r="B38" s="2">
        <f t="shared" si="18"/>
        <v>9657</v>
      </c>
      <c r="C38" s="2">
        <v>776</v>
      </c>
      <c r="D38" s="2">
        <v>670</v>
      </c>
      <c r="E38" s="2">
        <v>347</v>
      </c>
      <c r="F38" s="2">
        <v>1719</v>
      </c>
      <c r="G38" s="2">
        <v>1916</v>
      </c>
      <c r="H38" s="2">
        <v>1392</v>
      </c>
      <c r="I38" s="2">
        <v>1009</v>
      </c>
      <c r="J38" s="2">
        <v>845</v>
      </c>
      <c r="K38" s="2">
        <v>381</v>
      </c>
      <c r="L38" s="2">
        <v>250</v>
      </c>
      <c r="M38" s="2">
        <f>M39+M40+M43</f>
        <v>352</v>
      </c>
    </row>
    <row r="39" spans="1:13" ht="18" customHeight="1">
      <c r="A39" s="9" t="s">
        <v>359</v>
      </c>
      <c r="B39" s="2">
        <f t="shared" si="18"/>
        <v>3921</v>
      </c>
      <c r="C39" s="2">
        <v>236</v>
      </c>
      <c r="D39" s="2">
        <v>166</v>
      </c>
      <c r="E39" s="2">
        <v>80</v>
      </c>
      <c r="F39" s="2">
        <v>905</v>
      </c>
      <c r="G39" s="2">
        <v>971</v>
      </c>
      <c r="H39" s="2">
        <v>521</v>
      </c>
      <c r="I39" s="2">
        <v>298</v>
      </c>
      <c r="J39" s="2">
        <v>215</v>
      </c>
      <c r="K39" s="2">
        <v>167</v>
      </c>
      <c r="L39" s="2">
        <v>136</v>
      </c>
      <c r="M39" s="2">
        <v>226</v>
      </c>
    </row>
    <row r="40" spans="1:13" ht="18" customHeight="1">
      <c r="A40" s="9" t="s">
        <v>360</v>
      </c>
      <c r="B40" s="2">
        <f aca="true" t="shared" si="19" ref="B40:M40">SUM(B41:B42)</f>
        <v>5670</v>
      </c>
      <c r="C40" s="2">
        <f t="shared" si="19"/>
        <v>535</v>
      </c>
      <c r="D40" s="2">
        <f t="shared" si="19"/>
        <v>497</v>
      </c>
      <c r="E40" s="2">
        <f t="shared" si="19"/>
        <v>263</v>
      </c>
      <c r="F40" s="2">
        <f t="shared" si="19"/>
        <v>806</v>
      </c>
      <c r="G40" s="2">
        <f t="shared" si="19"/>
        <v>935</v>
      </c>
      <c r="H40" s="2">
        <f t="shared" si="19"/>
        <v>863</v>
      </c>
      <c r="I40" s="2">
        <f t="shared" si="19"/>
        <v>702</v>
      </c>
      <c r="J40" s="2">
        <f t="shared" si="19"/>
        <v>620</v>
      </c>
      <c r="K40" s="2">
        <f t="shared" si="19"/>
        <v>214</v>
      </c>
      <c r="L40" s="2">
        <f t="shared" si="19"/>
        <v>111</v>
      </c>
      <c r="M40" s="2">
        <f t="shared" si="19"/>
        <v>124</v>
      </c>
    </row>
    <row r="41" spans="1:13" ht="18" customHeight="1">
      <c r="A41" s="9" t="s">
        <v>361</v>
      </c>
      <c r="B41" s="2">
        <f>SUM(C41:M41)</f>
        <v>1648</v>
      </c>
      <c r="C41" s="2">
        <v>120</v>
      </c>
      <c r="D41" s="2">
        <v>89</v>
      </c>
      <c r="E41" s="2">
        <v>47</v>
      </c>
      <c r="F41" s="2">
        <v>437</v>
      </c>
      <c r="G41" s="2">
        <v>344</v>
      </c>
      <c r="H41" s="2">
        <v>241</v>
      </c>
      <c r="I41" s="2">
        <v>127</v>
      </c>
      <c r="J41" s="2">
        <v>109</v>
      </c>
      <c r="K41" s="2">
        <v>59</v>
      </c>
      <c r="L41" s="2">
        <v>38</v>
      </c>
      <c r="M41" s="2">
        <v>37</v>
      </c>
    </row>
    <row r="42" spans="1:13" ht="18" customHeight="1">
      <c r="A42" s="9" t="s">
        <v>362</v>
      </c>
      <c r="B42" s="2">
        <f>SUM(C42:M42)</f>
        <v>4022</v>
      </c>
      <c r="C42" s="2">
        <v>415</v>
      </c>
      <c r="D42" s="2">
        <v>408</v>
      </c>
      <c r="E42" s="2">
        <v>216</v>
      </c>
      <c r="F42" s="2">
        <v>369</v>
      </c>
      <c r="G42" s="2">
        <v>591</v>
      </c>
      <c r="H42" s="2">
        <v>622</v>
      </c>
      <c r="I42" s="2">
        <v>575</v>
      </c>
      <c r="J42" s="2">
        <v>511</v>
      </c>
      <c r="K42" s="2">
        <v>155</v>
      </c>
      <c r="L42" s="2">
        <v>73</v>
      </c>
      <c r="M42" s="2">
        <v>87</v>
      </c>
    </row>
    <row r="43" spans="1:13" ht="18" customHeight="1">
      <c r="A43" s="9" t="s">
        <v>363</v>
      </c>
      <c r="B43" s="2">
        <f>SUM(C43:M43)</f>
        <v>48</v>
      </c>
      <c r="C43" s="2">
        <v>4</v>
      </c>
      <c r="D43" s="2">
        <v>6</v>
      </c>
      <c r="E43" s="2">
        <v>2</v>
      </c>
      <c r="F43" s="2">
        <v>5</v>
      </c>
      <c r="G43" s="2">
        <v>6</v>
      </c>
      <c r="H43" s="2">
        <v>6</v>
      </c>
      <c r="I43" s="2">
        <v>8</v>
      </c>
      <c r="J43" s="2">
        <v>8</v>
      </c>
      <c r="K43" s="2">
        <v>0</v>
      </c>
      <c r="L43" s="2">
        <v>1</v>
      </c>
      <c r="M43" s="2">
        <v>2</v>
      </c>
    </row>
    <row r="44" spans="1:13" ht="18" customHeight="1">
      <c r="A44" s="9" t="s">
        <v>364</v>
      </c>
      <c r="B44" s="2">
        <f aca="true" t="shared" si="20" ref="B44:M44">SUM(B45:B46)</f>
        <v>7785</v>
      </c>
      <c r="C44" s="2">
        <f t="shared" si="20"/>
        <v>772</v>
      </c>
      <c r="D44" s="2">
        <f t="shared" si="20"/>
        <v>722</v>
      </c>
      <c r="E44" s="2">
        <f t="shared" si="20"/>
        <v>351</v>
      </c>
      <c r="F44" s="2">
        <f t="shared" si="20"/>
        <v>576</v>
      </c>
      <c r="G44" s="2">
        <f t="shared" si="20"/>
        <v>1234</v>
      </c>
      <c r="H44" s="2">
        <f t="shared" si="20"/>
        <v>1298</v>
      </c>
      <c r="I44" s="2">
        <f t="shared" si="20"/>
        <v>1052</v>
      </c>
      <c r="J44" s="2">
        <f t="shared" si="20"/>
        <v>809</v>
      </c>
      <c r="K44" s="2">
        <f t="shared" si="20"/>
        <v>441</v>
      </c>
      <c r="L44" s="2">
        <f t="shared" si="20"/>
        <v>265</v>
      </c>
      <c r="M44" s="2">
        <f t="shared" si="20"/>
        <v>265</v>
      </c>
    </row>
    <row r="45" spans="1:13" ht="18" customHeight="1">
      <c r="A45" s="9" t="s">
        <v>365</v>
      </c>
      <c r="B45" s="2">
        <f>SUM(C45:M45)</f>
        <v>3225</v>
      </c>
      <c r="C45" s="2">
        <v>342</v>
      </c>
      <c r="D45" s="2">
        <v>301</v>
      </c>
      <c r="E45" s="2">
        <v>137</v>
      </c>
      <c r="F45" s="2">
        <v>132</v>
      </c>
      <c r="G45" s="2">
        <v>539</v>
      </c>
      <c r="H45" s="2">
        <v>562</v>
      </c>
      <c r="I45" s="2">
        <v>425</v>
      </c>
      <c r="J45" s="2">
        <v>293</v>
      </c>
      <c r="K45" s="2">
        <v>216</v>
      </c>
      <c r="L45" s="2">
        <v>146</v>
      </c>
      <c r="M45" s="2">
        <v>132</v>
      </c>
    </row>
    <row r="46" spans="1:13" ht="18" customHeight="1">
      <c r="A46" s="9" t="s">
        <v>366</v>
      </c>
      <c r="B46" s="2">
        <f aca="true" t="shared" si="21" ref="B46:M46">SUM(B47:B48)</f>
        <v>4560</v>
      </c>
      <c r="C46" s="2">
        <f t="shared" si="21"/>
        <v>430</v>
      </c>
      <c r="D46" s="2">
        <f t="shared" si="21"/>
        <v>421</v>
      </c>
      <c r="E46" s="2">
        <f t="shared" si="21"/>
        <v>214</v>
      </c>
      <c r="F46" s="2">
        <f t="shared" si="21"/>
        <v>444</v>
      </c>
      <c r="G46" s="2">
        <f t="shared" si="21"/>
        <v>695</v>
      </c>
      <c r="H46" s="2">
        <f t="shared" si="21"/>
        <v>736</v>
      </c>
      <c r="I46" s="2">
        <f t="shared" si="21"/>
        <v>627</v>
      </c>
      <c r="J46" s="2">
        <f t="shared" si="21"/>
        <v>516</v>
      </c>
      <c r="K46" s="2">
        <f t="shared" si="21"/>
        <v>225</v>
      </c>
      <c r="L46" s="2">
        <f t="shared" si="21"/>
        <v>119</v>
      </c>
      <c r="M46" s="2">
        <f t="shared" si="21"/>
        <v>133</v>
      </c>
    </row>
    <row r="47" spans="1:13" ht="18" customHeight="1">
      <c r="A47" s="9" t="s">
        <v>367</v>
      </c>
      <c r="B47" s="2">
        <f>SUM(C47:M47)</f>
        <v>864</v>
      </c>
      <c r="C47" s="2">
        <v>109</v>
      </c>
      <c r="D47" s="2">
        <v>93</v>
      </c>
      <c r="E47" s="2">
        <v>20</v>
      </c>
      <c r="F47" s="2">
        <v>54</v>
      </c>
      <c r="G47" s="2">
        <v>134</v>
      </c>
      <c r="H47" s="2">
        <v>168</v>
      </c>
      <c r="I47" s="2">
        <v>127</v>
      </c>
      <c r="J47" s="2">
        <v>65</v>
      </c>
      <c r="K47" s="2">
        <v>46</v>
      </c>
      <c r="L47" s="2">
        <v>25</v>
      </c>
      <c r="M47" s="2">
        <v>23</v>
      </c>
    </row>
    <row r="48" spans="1:13" ht="18" customHeight="1">
      <c r="A48" s="11" t="s">
        <v>368</v>
      </c>
      <c r="B48" s="12">
        <f>SUM(C48:M48)</f>
        <v>3696</v>
      </c>
      <c r="C48" s="12">
        <v>321</v>
      </c>
      <c r="D48" s="12">
        <v>328</v>
      </c>
      <c r="E48" s="12">
        <v>194</v>
      </c>
      <c r="F48" s="12">
        <v>390</v>
      </c>
      <c r="G48" s="12">
        <v>561</v>
      </c>
      <c r="H48" s="12">
        <v>568</v>
      </c>
      <c r="I48" s="12">
        <v>500</v>
      </c>
      <c r="J48" s="12">
        <v>451</v>
      </c>
      <c r="K48" s="12">
        <v>179</v>
      </c>
      <c r="L48" s="12">
        <v>94</v>
      </c>
      <c r="M48" s="12">
        <v>110</v>
      </c>
    </row>
  </sheetData>
  <printOptions/>
  <pageMargins left="0.75" right="0.75" top="1" bottom="1" header="0.512" footer="0.512"/>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dimension ref="A1:G86"/>
  <sheetViews>
    <sheetView workbookViewId="0" topLeftCell="A1">
      <selection activeCell="A1" sqref="A1"/>
    </sheetView>
  </sheetViews>
  <sheetFormatPr defaultColWidth="9.00390625" defaultRowHeight="18" customHeight="1"/>
  <cols>
    <col min="1" max="1" width="21.625" style="5" customWidth="1"/>
    <col min="2" max="6" width="11.125" style="5" customWidth="1"/>
    <col min="7" max="7" width="9.875" style="5" customWidth="1"/>
    <col min="8" max="16384" width="9.00390625" style="5" customWidth="1"/>
  </cols>
  <sheetData>
    <row r="1" ht="18" customHeight="1">
      <c r="A1" s="4" t="s">
        <v>371</v>
      </c>
    </row>
    <row r="2" ht="18" customHeight="1">
      <c r="B2" s="5" t="s">
        <v>372</v>
      </c>
    </row>
    <row r="3" ht="18" customHeight="1">
      <c r="B3" s="5" t="s">
        <v>351</v>
      </c>
    </row>
    <row r="4" ht="18" customHeight="1">
      <c r="B4" s="5" t="s">
        <v>352</v>
      </c>
    </row>
    <row r="5" spans="1:7" s="35" customFormat="1" ht="18" customHeight="1">
      <c r="A5" s="38" t="s">
        <v>375</v>
      </c>
      <c r="B5" s="39" t="s">
        <v>3</v>
      </c>
      <c r="C5" s="40"/>
      <c r="D5" s="44"/>
      <c r="E5" s="39" t="s">
        <v>376</v>
      </c>
      <c r="F5" s="40"/>
      <c r="G5" s="40"/>
    </row>
    <row r="6" spans="1:7" s="35" customFormat="1" ht="18" customHeight="1">
      <c r="A6" s="41"/>
      <c r="B6" s="42" t="s">
        <v>3</v>
      </c>
      <c r="C6" s="42" t="s">
        <v>33</v>
      </c>
      <c r="D6" s="42" t="s">
        <v>32</v>
      </c>
      <c r="E6" s="42" t="s">
        <v>3</v>
      </c>
      <c r="F6" s="42" t="s">
        <v>33</v>
      </c>
      <c r="G6" s="43" t="s">
        <v>32</v>
      </c>
    </row>
    <row r="7" spans="1:7" s="4" customFormat="1" ht="18" customHeight="1">
      <c r="A7" s="22" t="s">
        <v>31</v>
      </c>
      <c r="B7" s="1">
        <f>SUM(C7:D7)</f>
        <v>417115</v>
      </c>
      <c r="C7" s="1">
        <v>203851</v>
      </c>
      <c r="D7" s="1">
        <v>213264</v>
      </c>
      <c r="E7" s="1">
        <f aca="true" t="shared" si="0" ref="E7:E70">SUM(F7:G7)</f>
        <v>200967</v>
      </c>
      <c r="F7" s="1">
        <v>120205</v>
      </c>
      <c r="G7" s="1">
        <v>80762</v>
      </c>
    </row>
    <row r="8" spans="1:7" ht="18" customHeight="1">
      <c r="A8" s="9" t="s">
        <v>377</v>
      </c>
      <c r="B8" s="2">
        <f aca="true" t="shared" si="1" ref="B8:B71">SUM(C8:D8)</f>
        <v>368221</v>
      </c>
      <c r="C8" s="2">
        <v>178499</v>
      </c>
      <c r="D8" s="2">
        <v>189722</v>
      </c>
      <c r="E8" s="2">
        <f t="shared" si="0"/>
        <v>177244</v>
      </c>
      <c r="F8" s="2">
        <v>105312</v>
      </c>
      <c r="G8" s="2">
        <v>71932</v>
      </c>
    </row>
    <row r="9" spans="1:7" ht="18" customHeight="1">
      <c r="A9" s="9" t="s">
        <v>378</v>
      </c>
      <c r="B9" s="2">
        <f t="shared" si="1"/>
        <v>26972</v>
      </c>
      <c r="C9" s="2">
        <v>13187</v>
      </c>
      <c r="D9" s="2">
        <v>13785</v>
      </c>
      <c r="E9" s="2">
        <f t="shared" si="0"/>
        <v>13486</v>
      </c>
      <c r="F9" s="2">
        <v>7796</v>
      </c>
      <c r="G9" s="2">
        <v>5690</v>
      </c>
    </row>
    <row r="10" spans="1:7" ht="18" customHeight="1">
      <c r="A10" s="9" t="s">
        <v>379</v>
      </c>
      <c r="B10" s="2">
        <f t="shared" si="1"/>
        <v>21751</v>
      </c>
      <c r="C10" s="2">
        <v>12094</v>
      </c>
      <c r="D10" s="2">
        <v>9657</v>
      </c>
      <c r="E10" s="2">
        <f t="shared" si="0"/>
        <v>10186</v>
      </c>
      <c r="F10" s="2">
        <v>7077</v>
      </c>
      <c r="G10" s="2">
        <v>3109</v>
      </c>
    </row>
    <row r="11" spans="1:7" ht="18" customHeight="1">
      <c r="A11" s="9" t="s">
        <v>380</v>
      </c>
      <c r="B11" s="2">
        <f t="shared" si="1"/>
        <v>7711</v>
      </c>
      <c r="C11" s="2">
        <f>SUM(C12:C46)</f>
        <v>3790</v>
      </c>
      <c r="D11" s="2">
        <f>SUM(D12:D46)</f>
        <v>3921</v>
      </c>
      <c r="E11" s="2">
        <f t="shared" si="0"/>
        <v>4156</v>
      </c>
      <c r="F11" s="2">
        <f>SUM(F12:F46)</f>
        <v>2381</v>
      </c>
      <c r="G11" s="2">
        <f>SUM(G12:G46)</f>
        <v>1775</v>
      </c>
    </row>
    <row r="12" spans="1:7" ht="18" customHeight="1">
      <c r="A12" s="9" t="s">
        <v>408</v>
      </c>
      <c r="B12" s="2">
        <f t="shared" si="1"/>
        <v>603</v>
      </c>
      <c r="C12" s="2">
        <v>331</v>
      </c>
      <c r="D12" s="2">
        <v>272</v>
      </c>
      <c r="E12" s="2">
        <f t="shared" si="0"/>
        <v>313</v>
      </c>
      <c r="F12" s="2">
        <v>203</v>
      </c>
      <c r="G12" s="2">
        <v>110</v>
      </c>
    </row>
    <row r="13" spans="1:7" ht="18" customHeight="1">
      <c r="A13" s="9" t="s">
        <v>381</v>
      </c>
      <c r="B13" s="2">
        <f t="shared" si="1"/>
        <v>500</v>
      </c>
      <c r="C13" s="2">
        <v>223</v>
      </c>
      <c r="D13" s="2">
        <v>277</v>
      </c>
      <c r="E13" s="2">
        <f t="shared" si="0"/>
        <v>220</v>
      </c>
      <c r="F13" s="2">
        <v>120</v>
      </c>
      <c r="G13" s="2">
        <v>100</v>
      </c>
    </row>
    <row r="14" spans="1:7" ht="18" customHeight="1">
      <c r="A14" s="9" t="s">
        <v>382</v>
      </c>
      <c r="B14" s="2">
        <f t="shared" si="1"/>
        <v>360</v>
      </c>
      <c r="C14" s="2">
        <v>181</v>
      </c>
      <c r="D14" s="2">
        <v>179</v>
      </c>
      <c r="E14" s="2">
        <f t="shared" si="0"/>
        <v>213</v>
      </c>
      <c r="F14" s="2">
        <v>123</v>
      </c>
      <c r="G14" s="2">
        <v>90</v>
      </c>
    </row>
    <row r="15" spans="1:7" ht="18" customHeight="1">
      <c r="A15" s="9" t="s">
        <v>409</v>
      </c>
      <c r="B15" s="2">
        <f t="shared" si="1"/>
        <v>405</v>
      </c>
      <c r="C15" s="2">
        <v>216</v>
      </c>
      <c r="D15" s="2">
        <v>189</v>
      </c>
      <c r="E15" s="2">
        <f t="shared" si="0"/>
        <v>249</v>
      </c>
      <c r="F15" s="2">
        <v>158</v>
      </c>
      <c r="G15" s="2">
        <v>91</v>
      </c>
    </row>
    <row r="16" spans="1:7" ht="18" customHeight="1">
      <c r="A16" s="9" t="s">
        <v>383</v>
      </c>
      <c r="B16" s="2">
        <f t="shared" si="1"/>
        <v>362</v>
      </c>
      <c r="C16" s="2">
        <v>179</v>
      </c>
      <c r="D16" s="2">
        <v>183</v>
      </c>
      <c r="E16" s="2">
        <f t="shared" si="0"/>
        <v>165</v>
      </c>
      <c r="F16" s="2">
        <v>107</v>
      </c>
      <c r="G16" s="2">
        <v>58</v>
      </c>
    </row>
    <row r="17" spans="1:7" ht="18" customHeight="1">
      <c r="A17" s="9" t="s">
        <v>384</v>
      </c>
      <c r="B17" s="2">
        <f t="shared" si="1"/>
        <v>361</v>
      </c>
      <c r="C17" s="2">
        <v>171</v>
      </c>
      <c r="D17" s="2">
        <v>190</v>
      </c>
      <c r="E17" s="2">
        <f t="shared" si="0"/>
        <v>213</v>
      </c>
      <c r="F17" s="2">
        <v>114</v>
      </c>
      <c r="G17" s="2">
        <v>99</v>
      </c>
    </row>
    <row r="18" spans="1:7" ht="18" customHeight="1">
      <c r="A18" s="9" t="s">
        <v>385</v>
      </c>
      <c r="B18" s="2">
        <f t="shared" si="1"/>
        <v>464</v>
      </c>
      <c r="C18" s="2">
        <v>224</v>
      </c>
      <c r="D18" s="2">
        <v>240</v>
      </c>
      <c r="E18" s="2">
        <f t="shared" si="0"/>
        <v>247</v>
      </c>
      <c r="F18" s="2">
        <v>143</v>
      </c>
      <c r="G18" s="2">
        <v>104</v>
      </c>
    </row>
    <row r="19" spans="1:7" ht="18" customHeight="1">
      <c r="A19" s="9" t="s">
        <v>410</v>
      </c>
      <c r="B19" s="2">
        <f t="shared" si="1"/>
        <v>100</v>
      </c>
      <c r="C19" s="2">
        <v>40</v>
      </c>
      <c r="D19" s="2">
        <v>60</v>
      </c>
      <c r="E19" s="2">
        <f t="shared" si="0"/>
        <v>50</v>
      </c>
      <c r="F19" s="2">
        <v>25</v>
      </c>
      <c r="G19" s="2">
        <v>25</v>
      </c>
    </row>
    <row r="20" spans="1:7" ht="18" customHeight="1">
      <c r="A20" s="9" t="s">
        <v>386</v>
      </c>
      <c r="B20" s="2">
        <f t="shared" si="1"/>
        <v>78</v>
      </c>
      <c r="C20" s="2">
        <v>38</v>
      </c>
      <c r="D20" s="2">
        <v>40</v>
      </c>
      <c r="E20" s="2">
        <f t="shared" si="0"/>
        <v>38</v>
      </c>
      <c r="F20" s="2">
        <v>22</v>
      </c>
      <c r="G20" s="2">
        <v>16</v>
      </c>
    </row>
    <row r="21" spans="1:7" ht="18" customHeight="1">
      <c r="A21" s="9" t="s">
        <v>387</v>
      </c>
      <c r="B21" s="2">
        <f t="shared" si="1"/>
        <v>84</v>
      </c>
      <c r="C21" s="2">
        <v>38</v>
      </c>
      <c r="D21" s="2">
        <v>46</v>
      </c>
      <c r="E21" s="2">
        <f t="shared" si="0"/>
        <v>46</v>
      </c>
      <c r="F21" s="2">
        <v>23</v>
      </c>
      <c r="G21" s="2">
        <v>23</v>
      </c>
    </row>
    <row r="22" spans="1:7" ht="18" customHeight="1">
      <c r="A22" s="33" t="s">
        <v>388</v>
      </c>
      <c r="B22" s="2">
        <f t="shared" si="1"/>
        <v>84</v>
      </c>
      <c r="C22" s="2">
        <v>29</v>
      </c>
      <c r="D22" s="2">
        <v>55</v>
      </c>
      <c r="E22" s="2">
        <f t="shared" si="0"/>
        <v>39</v>
      </c>
      <c r="F22" s="2">
        <v>18</v>
      </c>
      <c r="G22" s="2">
        <v>21</v>
      </c>
    </row>
    <row r="23" spans="1:7" ht="18" customHeight="1">
      <c r="A23" s="9" t="s">
        <v>389</v>
      </c>
      <c r="B23" s="2">
        <f t="shared" si="1"/>
        <v>106</v>
      </c>
      <c r="C23" s="2">
        <v>43</v>
      </c>
      <c r="D23" s="2">
        <v>63</v>
      </c>
      <c r="E23" s="2">
        <f t="shared" si="0"/>
        <v>50</v>
      </c>
      <c r="F23" s="2">
        <v>20</v>
      </c>
      <c r="G23" s="2">
        <v>30</v>
      </c>
    </row>
    <row r="24" spans="1:7" ht="18" customHeight="1">
      <c r="A24" s="9" t="s">
        <v>390</v>
      </c>
      <c r="B24" s="2">
        <f t="shared" si="1"/>
        <v>190</v>
      </c>
      <c r="C24" s="2">
        <v>93</v>
      </c>
      <c r="D24" s="2">
        <v>97</v>
      </c>
      <c r="E24" s="2">
        <f t="shared" si="0"/>
        <v>100</v>
      </c>
      <c r="F24" s="2">
        <v>60</v>
      </c>
      <c r="G24" s="2">
        <v>40</v>
      </c>
    </row>
    <row r="25" spans="1:7" ht="18" customHeight="1">
      <c r="A25" s="9" t="s">
        <v>391</v>
      </c>
      <c r="B25" s="2">
        <f t="shared" si="1"/>
        <v>896</v>
      </c>
      <c r="C25" s="2">
        <v>473</v>
      </c>
      <c r="D25" s="2">
        <v>423</v>
      </c>
      <c r="E25" s="2">
        <f t="shared" si="0"/>
        <v>446</v>
      </c>
      <c r="F25" s="2">
        <v>287</v>
      </c>
      <c r="G25" s="2">
        <v>159</v>
      </c>
    </row>
    <row r="26" spans="1:7" ht="18" customHeight="1">
      <c r="A26" s="9" t="s">
        <v>392</v>
      </c>
      <c r="B26" s="2">
        <f t="shared" si="1"/>
        <v>74</v>
      </c>
      <c r="C26" s="2">
        <v>39</v>
      </c>
      <c r="D26" s="2">
        <v>35</v>
      </c>
      <c r="E26" s="2">
        <f t="shared" si="0"/>
        <v>41</v>
      </c>
      <c r="F26" s="2">
        <v>22</v>
      </c>
      <c r="G26" s="2">
        <v>19</v>
      </c>
    </row>
    <row r="27" spans="1:7" ht="18" customHeight="1">
      <c r="A27" s="9" t="s">
        <v>393</v>
      </c>
      <c r="B27" s="2">
        <f t="shared" si="1"/>
        <v>303</v>
      </c>
      <c r="C27" s="2">
        <v>150</v>
      </c>
      <c r="D27" s="2">
        <v>153</v>
      </c>
      <c r="E27" s="2">
        <f t="shared" si="0"/>
        <v>158</v>
      </c>
      <c r="F27" s="2">
        <v>89</v>
      </c>
      <c r="G27" s="2">
        <v>69</v>
      </c>
    </row>
    <row r="28" spans="1:7" ht="18" customHeight="1">
      <c r="A28" s="9" t="s">
        <v>394</v>
      </c>
      <c r="B28" s="2">
        <f t="shared" si="1"/>
        <v>114</v>
      </c>
      <c r="C28" s="2">
        <v>55</v>
      </c>
      <c r="D28" s="2">
        <v>59</v>
      </c>
      <c r="E28" s="2">
        <f t="shared" si="0"/>
        <v>68</v>
      </c>
      <c r="F28" s="2">
        <v>38</v>
      </c>
      <c r="G28" s="2">
        <v>30</v>
      </c>
    </row>
    <row r="29" spans="1:7" ht="18" customHeight="1">
      <c r="A29" s="9" t="s">
        <v>395</v>
      </c>
      <c r="B29" s="2">
        <f t="shared" si="1"/>
        <v>113</v>
      </c>
      <c r="C29" s="2">
        <v>56</v>
      </c>
      <c r="D29" s="2">
        <v>57</v>
      </c>
      <c r="E29" s="2">
        <f t="shared" si="0"/>
        <v>47</v>
      </c>
      <c r="F29" s="2">
        <v>26</v>
      </c>
      <c r="G29" s="2">
        <v>21</v>
      </c>
    </row>
    <row r="30" spans="1:7" ht="18" customHeight="1">
      <c r="A30" s="9" t="s">
        <v>396</v>
      </c>
      <c r="B30" s="2">
        <f t="shared" si="1"/>
        <v>107</v>
      </c>
      <c r="C30" s="2">
        <v>40</v>
      </c>
      <c r="D30" s="2">
        <v>67</v>
      </c>
      <c r="E30" s="2">
        <f t="shared" si="0"/>
        <v>49</v>
      </c>
      <c r="F30" s="2">
        <v>19</v>
      </c>
      <c r="G30" s="2">
        <v>30</v>
      </c>
    </row>
    <row r="31" spans="1:7" ht="18" customHeight="1">
      <c r="A31" s="9" t="s">
        <v>397</v>
      </c>
      <c r="B31" s="2">
        <f t="shared" si="1"/>
        <v>413</v>
      </c>
      <c r="C31" s="2">
        <v>194</v>
      </c>
      <c r="D31" s="2">
        <v>219</v>
      </c>
      <c r="E31" s="2">
        <f t="shared" si="0"/>
        <v>201</v>
      </c>
      <c r="F31" s="2">
        <v>102</v>
      </c>
      <c r="G31" s="2">
        <v>99</v>
      </c>
    </row>
    <row r="32" spans="1:7" ht="18" customHeight="1">
      <c r="A32" s="9" t="s">
        <v>398</v>
      </c>
      <c r="B32" s="2">
        <f t="shared" si="1"/>
        <v>200</v>
      </c>
      <c r="C32" s="2">
        <v>94</v>
      </c>
      <c r="D32" s="2">
        <v>106</v>
      </c>
      <c r="E32" s="2">
        <f t="shared" si="0"/>
        <v>117</v>
      </c>
      <c r="F32" s="2">
        <v>61</v>
      </c>
      <c r="G32" s="2">
        <v>56</v>
      </c>
    </row>
    <row r="33" spans="1:7" ht="18" customHeight="1">
      <c r="A33" s="9" t="s">
        <v>399</v>
      </c>
      <c r="B33" s="2">
        <f t="shared" si="1"/>
        <v>87</v>
      </c>
      <c r="C33" s="2">
        <v>42</v>
      </c>
      <c r="D33" s="2">
        <v>45</v>
      </c>
      <c r="E33" s="2">
        <f t="shared" si="0"/>
        <v>54</v>
      </c>
      <c r="F33" s="2">
        <v>27</v>
      </c>
      <c r="G33" s="2">
        <v>27</v>
      </c>
    </row>
    <row r="34" spans="1:7" ht="18" customHeight="1">
      <c r="A34" s="9" t="s">
        <v>400</v>
      </c>
      <c r="B34" s="2">
        <f t="shared" si="1"/>
        <v>183</v>
      </c>
      <c r="C34" s="2">
        <v>78</v>
      </c>
      <c r="D34" s="2">
        <v>105</v>
      </c>
      <c r="E34" s="2">
        <f t="shared" si="0"/>
        <v>105</v>
      </c>
      <c r="F34" s="2">
        <v>41</v>
      </c>
      <c r="G34" s="2">
        <v>64</v>
      </c>
    </row>
    <row r="35" spans="1:7" ht="18" customHeight="1">
      <c r="A35" s="9" t="s">
        <v>401</v>
      </c>
      <c r="B35" s="2">
        <f t="shared" si="1"/>
        <v>79</v>
      </c>
      <c r="C35" s="2">
        <v>36</v>
      </c>
      <c r="D35" s="2">
        <v>43</v>
      </c>
      <c r="E35" s="2">
        <f t="shared" si="0"/>
        <v>53</v>
      </c>
      <c r="F35" s="2">
        <v>28</v>
      </c>
      <c r="G35" s="2">
        <v>25</v>
      </c>
    </row>
    <row r="36" spans="1:7" ht="18" customHeight="1">
      <c r="A36" s="9" t="s">
        <v>411</v>
      </c>
      <c r="B36" s="2">
        <f t="shared" si="1"/>
        <v>69</v>
      </c>
      <c r="C36" s="2">
        <v>35</v>
      </c>
      <c r="D36" s="2">
        <v>34</v>
      </c>
      <c r="E36" s="2">
        <f t="shared" si="0"/>
        <v>35</v>
      </c>
      <c r="F36" s="2">
        <v>20</v>
      </c>
      <c r="G36" s="2">
        <v>15</v>
      </c>
    </row>
    <row r="37" spans="1:7" ht="18" customHeight="1">
      <c r="A37" s="9" t="s">
        <v>402</v>
      </c>
      <c r="B37" s="2">
        <f t="shared" si="1"/>
        <v>113</v>
      </c>
      <c r="C37" s="2">
        <v>52</v>
      </c>
      <c r="D37" s="2">
        <v>61</v>
      </c>
      <c r="E37" s="2">
        <f t="shared" si="0"/>
        <v>77</v>
      </c>
      <c r="F37" s="2">
        <v>40</v>
      </c>
      <c r="G37" s="2">
        <v>37</v>
      </c>
    </row>
    <row r="38" spans="1:7" ht="18" customHeight="1">
      <c r="A38" s="9" t="s">
        <v>403</v>
      </c>
      <c r="B38" s="2">
        <f t="shared" si="1"/>
        <v>83</v>
      </c>
      <c r="C38" s="2">
        <v>43</v>
      </c>
      <c r="D38" s="2">
        <v>40</v>
      </c>
      <c r="E38" s="2">
        <f t="shared" si="0"/>
        <v>46</v>
      </c>
      <c r="F38" s="2">
        <v>26</v>
      </c>
      <c r="G38" s="2">
        <v>20</v>
      </c>
    </row>
    <row r="39" spans="1:7" ht="18" customHeight="1">
      <c r="A39" s="9" t="s">
        <v>412</v>
      </c>
      <c r="B39" s="2">
        <f t="shared" si="1"/>
        <v>51</v>
      </c>
      <c r="C39" s="2">
        <v>27</v>
      </c>
      <c r="D39" s="2">
        <v>24</v>
      </c>
      <c r="E39" s="2">
        <f t="shared" si="0"/>
        <v>31</v>
      </c>
      <c r="F39" s="2">
        <v>18</v>
      </c>
      <c r="G39" s="2">
        <v>13</v>
      </c>
    </row>
    <row r="40" spans="1:7" ht="18" customHeight="1">
      <c r="A40" s="9" t="s">
        <v>404</v>
      </c>
      <c r="B40" s="2">
        <f t="shared" si="1"/>
        <v>58</v>
      </c>
      <c r="C40" s="2">
        <v>31</v>
      </c>
      <c r="D40" s="2">
        <v>27</v>
      </c>
      <c r="E40" s="2">
        <f t="shared" si="0"/>
        <v>35</v>
      </c>
      <c r="F40" s="2">
        <v>21</v>
      </c>
      <c r="G40" s="2">
        <v>14</v>
      </c>
    </row>
    <row r="41" spans="1:7" ht="18" customHeight="1">
      <c r="A41" s="9" t="s">
        <v>405</v>
      </c>
      <c r="B41" s="2">
        <f t="shared" si="1"/>
        <v>229</v>
      </c>
      <c r="C41" s="2">
        <v>111</v>
      </c>
      <c r="D41" s="2">
        <v>118</v>
      </c>
      <c r="E41" s="2">
        <f t="shared" si="0"/>
        <v>155</v>
      </c>
      <c r="F41" s="2">
        <v>86</v>
      </c>
      <c r="G41" s="2">
        <v>69</v>
      </c>
    </row>
    <row r="42" spans="1:7" ht="18" customHeight="1">
      <c r="A42" s="9" t="s">
        <v>406</v>
      </c>
      <c r="B42" s="2">
        <f t="shared" si="1"/>
        <v>209</v>
      </c>
      <c r="C42" s="2">
        <v>124</v>
      </c>
      <c r="D42" s="2">
        <v>85</v>
      </c>
      <c r="E42" s="2">
        <f t="shared" si="0"/>
        <v>135</v>
      </c>
      <c r="F42" s="2">
        <v>94</v>
      </c>
      <c r="G42" s="2">
        <v>41</v>
      </c>
    </row>
    <row r="43" spans="1:7" ht="18" customHeight="1">
      <c r="A43" s="9" t="s">
        <v>407</v>
      </c>
      <c r="B43" s="2">
        <f t="shared" si="1"/>
        <v>253</v>
      </c>
      <c r="C43" s="2">
        <v>127</v>
      </c>
      <c r="D43" s="2">
        <v>126</v>
      </c>
      <c r="E43" s="2">
        <f t="shared" si="0"/>
        <v>149</v>
      </c>
      <c r="F43" s="2">
        <v>87</v>
      </c>
      <c r="G43" s="2">
        <v>62</v>
      </c>
    </row>
    <row r="44" spans="1:7" ht="18" customHeight="1">
      <c r="A44" s="9" t="s">
        <v>413</v>
      </c>
      <c r="B44" s="2">
        <f t="shared" si="1"/>
        <v>69</v>
      </c>
      <c r="C44" s="2">
        <v>28</v>
      </c>
      <c r="D44" s="2">
        <v>41</v>
      </c>
      <c r="E44" s="2">
        <f t="shared" si="0"/>
        <v>49</v>
      </c>
      <c r="F44" s="2">
        <v>22</v>
      </c>
      <c r="G44" s="2">
        <v>27</v>
      </c>
    </row>
    <row r="45" spans="1:7" ht="18" customHeight="1">
      <c r="A45" s="9" t="s">
        <v>414</v>
      </c>
      <c r="B45" s="2">
        <f t="shared" si="1"/>
        <v>131</v>
      </c>
      <c r="C45" s="2">
        <v>70</v>
      </c>
      <c r="D45" s="2">
        <v>61</v>
      </c>
      <c r="E45" s="2">
        <f t="shared" si="0"/>
        <v>77</v>
      </c>
      <c r="F45" s="2">
        <v>49</v>
      </c>
      <c r="G45" s="2">
        <v>28</v>
      </c>
    </row>
    <row r="46" spans="1:7" ht="18" customHeight="1">
      <c r="A46" s="9" t="s">
        <v>481</v>
      </c>
      <c r="B46" s="2">
        <f t="shared" si="1"/>
        <v>180</v>
      </c>
      <c r="C46" s="2">
        <v>79</v>
      </c>
      <c r="D46" s="2">
        <v>101</v>
      </c>
      <c r="E46" s="2">
        <f t="shared" si="0"/>
        <v>85</v>
      </c>
      <c r="F46" s="2">
        <v>42</v>
      </c>
      <c r="G46" s="2">
        <v>43</v>
      </c>
    </row>
    <row r="47" spans="1:7" ht="18" customHeight="1">
      <c r="A47" s="9" t="s">
        <v>415</v>
      </c>
      <c r="B47" s="2">
        <f t="shared" si="1"/>
        <v>13919</v>
      </c>
      <c r="C47" s="2">
        <f>SUM(C48:C63)+C66+SUM(C68:C85)</f>
        <v>8249</v>
      </c>
      <c r="D47" s="2">
        <f>SUM(D48:D63)+D66+SUM(D68:D85)</f>
        <v>5670</v>
      </c>
      <c r="E47" s="2">
        <f t="shared" si="0"/>
        <v>5989</v>
      </c>
      <c r="F47" s="2">
        <f>SUM(F48:F63)+F66+SUM(F68:F85)</f>
        <v>4670</v>
      </c>
      <c r="G47" s="2">
        <f>SUM(G48:G63)+G66+SUM(G68:G85)</f>
        <v>1319</v>
      </c>
    </row>
    <row r="48" spans="1:7" ht="18" customHeight="1">
      <c r="A48" s="9" t="s">
        <v>416</v>
      </c>
      <c r="B48" s="2">
        <f t="shared" si="1"/>
        <v>276</v>
      </c>
      <c r="C48" s="2">
        <v>164</v>
      </c>
      <c r="D48" s="2">
        <v>112</v>
      </c>
      <c r="E48" s="2">
        <f t="shared" si="0"/>
        <v>117</v>
      </c>
      <c r="F48" s="2">
        <v>82</v>
      </c>
      <c r="G48" s="2">
        <v>35</v>
      </c>
    </row>
    <row r="49" spans="1:7" ht="18" customHeight="1">
      <c r="A49" s="33" t="s">
        <v>417</v>
      </c>
      <c r="B49" s="2">
        <f t="shared" si="1"/>
        <v>167</v>
      </c>
      <c r="C49" s="2">
        <v>95</v>
      </c>
      <c r="D49" s="2">
        <v>72</v>
      </c>
      <c r="E49" s="2">
        <f t="shared" si="0"/>
        <v>106</v>
      </c>
      <c r="F49" s="2">
        <v>67</v>
      </c>
      <c r="G49" s="2">
        <v>39</v>
      </c>
    </row>
    <row r="50" spans="1:7" ht="18" customHeight="1">
      <c r="A50" s="9" t="s">
        <v>418</v>
      </c>
      <c r="B50" s="2">
        <f t="shared" si="1"/>
        <v>59</v>
      </c>
      <c r="C50" s="2">
        <v>35</v>
      </c>
      <c r="D50" s="2">
        <v>24</v>
      </c>
      <c r="E50" s="2">
        <f t="shared" si="0"/>
        <v>26</v>
      </c>
      <c r="F50" s="2">
        <v>23</v>
      </c>
      <c r="G50" s="2">
        <v>3</v>
      </c>
    </row>
    <row r="51" spans="1:7" ht="18" customHeight="1">
      <c r="A51" s="9" t="s">
        <v>419</v>
      </c>
      <c r="B51" s="2">
        <f t="shared" si="1"/>
        <v>92</v>
      </c>
      <c r="C51" s="2">
        <v>52</v>
      </c>
      <c r="D51" s="2">
        <v>40</v>
      </c>
      <c r="E51" s="2">
        <f t="shared" si="0"/>
        <v>35</v>
      </c>
      <c r="F51" s="2">
        <v>29</v>
      </c>
      <c r="G51" s="2">
        <v>6</v>
      </c>
    </row>
    <row r="52" spans="1:7" ht="18" customHeight="1">
      <c r="A52" s="9" t="s">
        <v>420</v>
      </c>
      <c r="B52" s="2">
        <f t="shared" si="1"/>
        <v>73</v>
      </c>
      <c r="C52" s="2">
        <v>35</v>
      </c>
      <c r="D52" s="2">
        <v>38</v>
      </c>
      <c r="E52" s="2">
        <f t="shared" si="0"/>
        <v>36</v>
      </c>
      <c r="F52" s="2">
        <v>21</v>
      </c>
      <c r="G52" s="2">
        <v>15</v>
      </c>
    </row>
    <row r="53" spans="1:7" ht="18" customHeight="1">
      <c r="A53" s="9" t="s">
        <v>421</v>
      </c>
      <c r="B53" s="2">
        <f t="shared" si="1"/>
        <v>53</v>
      </c>
      <c r="C53" s="2">
        <v>34</v>
      </c>
      <c r="D53" s="2">
        <v>19</v>
      </c>
      <c r="E53" s="2">
        <f t="shared" si="0"/>
        <v>20</v>
      </c>
      <c r="F53" s="2">
        <v>18</v>
      </c>
      <c r="G53" s="2">
        <v>2</v>
      </c>
    </row>
    <row r="54" spans="1:7" ht="18" customHeight="1">
      <c r="A54" s="9" t="s">
        <v>422</v>
      </c>
      <c r="B54" s="2">
        <f t="shared" si="1"/>
        <v>63</v>
      </c>
      <c r="C54" s="2">
        <v>38</v>
      </c>
      <c r="D54" s="2">
        <v>25</v>
      </c>
      <c r="E54" s="2">
        <f t="shared" si="0"/>
        <v>18</v>
      </c>
      <c r="F54" s="2">
        <v>14</v>
      </c>
      <c r="G54" s="2">
        <v>4</v>
      </c>
    </row>
    <row r="55" spans="1:7" ht="18" customHeight="1">
      <c r="A55" s="9" t="s">
        <v>423</v>
      </c>
      <c r="B55" s="2">
        <f t="shared" si="1"/>
        <v>103</v>
      </c>
      <c r="C55" s="2">
        <v>71</v>
      </c>
      <c r="D55" s="2">
        <v>32</v>
      </c>
      <c r="E55" s="2">
        <f t="shared" si="0"/>
        <v>39</v>
      </c>
      <c r="F55" s="2">
        <v>33</v>
      </c>
      <c r="G55" s="2">
        <v>6</v>
      </c>
    </row>
    <row r="56" spans="1:7" ht="18" customHeight="1">
      <c r="A56" s="9" t="s">
        <v>424</v>
      </c>
      <c r="B56" s="2">
        <f t="shared" si="1"/>
        <v>81</v>
      </c>
      <c r="C56" s="2">
        <v>50</v>
      </c>
      <c r="D56" s="2">
        <v>31</v>
      </c>
      <c r="E56" s="2">
        <f t="shared" si="0"/>
        <v>33</v>
      </c>
      <c r="F56" s="2">
        <v>28</v>
      </c>
      <c r="G56" s="2">
        <v>5</v>
      </c>
    </row>
    <row r="57" spans="1:7" ht="18" customHeight="1">
      <c r="A57" s="9" t="s">
        <v>425</v>
      </c>
      <c r="B57" s="2">
        <f t="shared" si="1"/>
        <v>112</v>
      </c>
      <c r="C57" s="2">
        <v>71</v>
      </c>
      <c r="D57" s="2">
        <v>41</v>
      </c>
      <c r="E57" s="2">
        <f t="shared" si="0"/>
        <v>29</v>
      </c>
      <c r="F57" s="2">
        <v>22</v>
      </c>
      <c r="G57" s="2">
        <v>7</v>
      </c>
    </row>
    <row r="58" spans="1:7" ht="18" customHeight="1">
      <c r="A58" s="9" t="s">
        <v>426</v>
      </c>
      <c r="B58" s="2">
        <f t="shared" si="1"/>
        <v>363</v>
      </c>
      <c r="C58" s="2">
        <v>215</v>
      </c>
      <c r="D58" s="2">
        <v>148</v>
      </c>
      <c r="E58" s="2">
        <f t="shared" si="0"/>
        <v>145</v>
      </c>
      <c r="F58" s="2">
        <v>126</v>
      </c>
      <c r="G58" s="2">
        <v>19</v>
      </c>
    </row>
    <row r="59" spans="1:7" ht="18" customHeight="1">
      <c r="A59" s="9" t="s">
        <v>427</v>
      </c>
      <c r="B59" s="2">
        <f t="shared" si="1"/>
        <v>435</v>
      </c>
      <c r="C59" s="2">
        <v>249</v>
      </c>
      <c r="D59" s="2">
        <v>186</v>
      </c>
      <c r="E59" s="2">
        <f t="shared" si="0"/>
        <v>160</v>
      </c>
      <c r="F59" s="2">
        <v>150</v>
      </c>
      <c r="G59" s="2">
        <v>10</v>
      </c>
    </row>
    <row r="60" spans="1:7" ht="18" customHeight="1">
      <c r="A60" s="9" t="s">
        <v>428</v>
      </c>
      <c r="B60" s="2">
        <f t="shared" si="1"/>
        <v>1513</v>
      </c>
      <c r="C60" s="2">
        <v>901</v>
      </c>
      <c r="D60" s="2">
        <v>612</v>
      </c>
      <c r="E60" s="2">
        <f t="shared" si="0"/>
        <v>767</v>
      </c>
      <c r="F60" s="2">
        <v>620</v>
      </c>
      <c r="G60" s="2">
        <v>147</v>
      </c>
    </row>
    <row r="61" spans="1:7" ht="18" customHeight="1">
      <c r="A61" s="9" t="s">
        <v>429</v>
      </c>
      <c r="B61" s="2">
        <f t="shared" si="1"/>
        <v>574</v>
      </c>
      <c r="C61" s="2">
        <v>322</v>
      </c>
      <c r="D61" s="2">
        <v>252</v>
      </c>
      <c r="E61" s="2">
        <f t="shared" si="0"/>
        <v>239</v>
      </c>
      <c r="F61" s="2">
        <v>196</v>
      </c>
      <c r="G61" s="2">
        <v>43</v>
      </c>
    </row>
    <row r="62" spans="1:7" ht="18" customHeight="1">
      <c r="A62" s="9" t="s">
        <v>430</v>
      </c>
      <c r="B62" s="2">
        <f t="shared" si="1"/>
        <v>470</v>
      </c>
      <c r="C62" s="2">
        <v>266</v>
      </c>
      <c r="D62" s="2">
        <v>204</v>
      </c>
      <c r="E62" s="2">
        <f t="shared" si="0"/>
        <v>195</v>
      </c>
      <c r="F62" s="2">
        <v>138</v>
      </c>
      <c r="G62" s="2">
        <v>57</v>
      </c>
    </row>
    <row r="63" spans="1:7" ht="18" customHeight="1">
      <c r="A63" s="9" t="s">
        <v>431</v>
      </c>
      <c r="B63" s="2">
        <f t="shared" si="1"/>
        <v>2185</v>
      </c>
      <c r="C63" s="2">
        <v>1109</v>
      </c>
      <c r="D63" s="2">
        <v>1076</v>
      </c>
      <c r="E63" s="2">
        <f t="shared" si="0"/>
        <v>976</v>
      </c>
      <c r="F63" s="2">
        <v>624</v>
      </c>
      <c r="G63" s="2">
        <v>352</v>
      </c>
    </row>
    <row r="64" spans="1:7" ht="18" customHeight="1">
      <c r="A64" s="9" t="s">
        <v>432</v>
      </c>
      <c r="B64" s="2">
        <f t="shared" si="1"/>
        <v>833</v>
      </c>
      <c r="C64" s="2">
        <v>467</v>
      </c>
      <c r="D64" s="2">
        <v>366</v>
      </c>
      <c r="E64" s="2">
        <f t="shared" si="0"/>
        <v>342</v>
      </c>
      <c r="F64" s="2">
        <v>260</v>
      </c>
      <c r="G64" s="2">
        <v>82</v>
      </c>
    </row>
    <row r="65" spans="1:7" ht="18" customHeight="1">
      <c r="A65" s="9" t="s">
        <v>433</v>
      </c>
      <c r="B65" s="2">
        <f t="shared" si="1"/>
        <v>338</v>
      </c>
      <c r="C65" s="2">
        <v>165</v>
      </c>
      <c r="D65" s="2">
        <v>173</v>
      </c>
      <c r="E65" s="2">
        <f t="shared" si="0"/>
        <v>146</v>
      </c>
      <c r="F65" s="2">
        <v>92</v>
      </c>
      <c r="G65" s="2">
        <v>54</v>
      </c>
    </row>
    <row r="66" spans="1:7" s="35" customFormat="1" ht="18" customHeight="1">
      <c r="A66" s="9" t="s">
        <v>434</v>
      </c>
      <c r="B66" s="27">
        <f t="shared" si="1"/>
        <v>1143</v>
      </c>
      <c r="C66" s="27">
        <v>664</v>
      </c>
      <c r="D66" s="27">
        <v>479</v>
      </c>
      <c r="E66" s="27">
        <f t="shared" si="0"/>
        <v>472</v>
      </c>
      <c r="F66" s="27">
        <v>361</v>
      </c>
      <c r="G66" s="27">
        <v>111</v>
      </c>
    </row>
    <row r="67" spans="1:7" s="35" customFormat="1" ht="18" customHeight="1">
      <c r="A67" s="9" t="s">
        <v>435</v>
      </c>
      <c r="B67" s="27">
        <f t="shared" si="1"/>
        <v>597</v>
      </c>
      <c r="C67" s="27">
        <v>352</v>
      </c>
      <c r="D67" s="27">
        <v>245</v>
      </c>
      <c r="E67" s="27">
        <f t="shared" si="0"/>
        <v>237</v>
      </c>
      <c r="F67" s="27">
        <v>188</v>
      </c>
      <c r="G67" s="27">
        <v>49</v>
      </c>
    </row>
    <row r="68" spans="1:7" s="35" customFormat="1" ht="18" customHeight="1">
      <c r="A68" s="9" t="s">
        <v>436</v>
      </c>
      <c r="B68" s="27">
        <f t="shared" si="1"/>
        <v>266</v>
      </c>
      <c r="C68" s="27">
        <v>165</v>
      </c>
      <c r="D68" s="27">
        <v>101</v>
      </c>
      <c r="E68" s="27">
        <f t="shared" si="0"/>
        <v>87</v>
      </c>
      <c r="F68" s="27">
        <v>68</v>
      </c>
      <c r="G68" s="27">
        <v>19</v>
      </c>
    </row>
    <row r="69" spans="1:7" s="35" customFormat="1" ht="18" customHeight="1">
      <c r="A69" s="9" t="s">
        <v>437</v>
      </c>
      <c r="B69" s="27">
        <f t="shared" si="1"/>
        <v>296</v>
      </c>
      <c r="C69" s="27">
        <v>203</v>
      </c>
      <c r="D69" s="27">
        <v>93</v>
      </c>
      <c r="E69" s="27">
        <f t="shared" si="0"/>
        <v>112</v>
      </c>
      <c r="F69" s="27">
        <v>86</v>
      </c>
      <c r="G69" s="27">
        <v>26</v>
      </c>
    </row>
    <row r="70" spans="1:7" s="35" customFormat="1" ht="18" customHeight="1">
      <c r="A70" s="9" t="s">
        <v>438</v>
      </c>
      <c r="B70" s="27">
        <f t="shared" si="1"/>
        <v>290</v>
      </c>
      <c r="C70" s="27">
        <v>183</v>
      </c>
      <c r="D70" s="27">
        <v>107</v>
      </c>
      <c r="E70" s="27">
        <f t="shared" si="0"/>
        <v>93</v>
      </c>
      <c r="F70" s="27">
        <v>79</v>
      </c>
      <c r="G70" s="27">
        <v>14</v>
      </c>
    </row>
    <row r="71" spans="1:7" s="35" customFormat="1" ht="18" customHeight="1">
      <c r="A71" s="9" t="s">
        <v>439</v>
      </c>
      <c r="B71" s="27">
        <f t="shared" si="1"/>
        <v>1580</v>
      </c>
      <c r="C71" s="27">
        <v>1019</v>
      </c>
      <c r="D71" s="27">
        <v>561</v>
      </c>
      <c r="E71" s="27">
        <f aca="true" t="shared" si="2" ref="E71:E86">SUM(F71:G71)</f>
        <v>641</v>
      </c>
      <c r="F71" s="27">
        <v>537</v>
      </c>
      <c r="G71" s="27">
        <v>104</v>
      </c>
    </row>
    <row r="72" spans="1:7" s="35" customFormat="1" ht="18" customHeight="1">
      <c r="A72" s="9" t="s">
        <v>440</v>
      </c>
      <c r="B72" s="27">
        <f aca="true" t="shared" si="3" ref="B72:B86">SUM(C72:D72)</f>
        <v>306</v>
      </c>
      <c r="C72" s="27">
        <v>243</v>
      </c>
      <c r="D72" s="27">
        <v>63</v>
      </c>
      <c r="E72" s="27">
        <f t="shared" si="2"/>
        <v>193</v>
      </c>
      <c r="F72" s="27">
        <v>179</v>
      </c>
      <c r="G72" s="27">
        <v>14</v>
      </c>
    </row>
    <row r="73" spans="1:7" s="35" customFormat="1" ht="18" customHeight="1">
      <c r="A73" s="9" t="s">
        <v>441</v>
      </c>
      <c r="B73" s="27">
        <f t="shared" si="3"/>
        <v>180</v>
      </c>
      <c r="C73" s="27">
        <v>132</v>
      </c>
      <c r="D73" s="27">
        <v>48</v>
      </c>
      <c r="E73" s="27">
        <f t="shared" si="2"/>
        <v>87</v>
      </c>
      <c r="F73" s="27">
        <v>75</v>
      </c>
      <c r="G73" s="27">
        <v>12</v>
      </c>
    </row>
    <row r="74" spans="1:7" s="35" customFormat="1" ht="18" customHeight="1">
      <c r="A74" s="9" t="s">
        <v>442</v>
      </c>
      <c r="B74" s="27">
        <f t="shared" si="3"/>
        <v>487</v>
      </c>
      <c r="C74" s="27">
        <v>281</v>
      </c>
      <c r="D74" s="27">
        <v>206</v>
      </c>
      <c r="E74" s="27">
        <f t="shared" si="2"/>
        <v>242</v>
      </c>
      <c r="F74" s="27">
        <v>162</v>
      </c>
      <c r="G74" s="27">
        <v>80</v>
      </c>
    </row>
    <row r="75" spans="1:7" s="35" customFormat="1" ht="18" customHeight="1">
      <c r="A75" s="9" t="s">
        <v>443</v>
      </c>
      <c r="B75" s="27">
        <f t="shared" si="3"/>
        <v>1114</v>
      </c>
      <c r="C75" s="27">
        <v>659</v>
      </c>
      <c r="D75" s="27">
        <v>455</v>
      </c>
      <c r="E75" s="27">
        <f t="shared" si="2"/>
        <v>503</v>
      </c>
      <c r="F75" s="27">
        <v>409</v>
      </c>
      <c r="G75" s="27">
        <v>94</v>
      </c>
    </row>
    <row r="76" spans="1:7" s="35" customFormat="1" ht="18" customHeight="1">
      <c r="A76" s="9" t="s">
        <v>444</v>
      </c>
      <c r="B76" s="27">
        <f t="shared" si="3"/>
        <v>492</v>
      </c>
      <c r="C76" s="27">
        <v>303</v>
      </c>
      <c r="D76" s="27">
        <v>189</v>
      </c>
      <c r="E76" s="27">
        <f t="shared" si="2"/>
        <v>183</v>
      </c>
      <c r="F76" s="27">
        <v>156</v>
      </c>
      <c r="G76" s="27">
        <v>27</v>
      </c>
    </row>
    <row r="77" spans="1:7" s="35" customFormat="1" ht="18" customHeight="1">
      <c r="A77" s="9" t="s">
        <v>445</v>
      </c>
      <c r="B77" s="27">
        <f t="shared" si="3"/>
        <v>145</v>
      </c>
      <c r="C77" s="27">
        <v>80</v>
      </c>
      <c r="D77" s="27">
        <v>65</v>
      </c>
      <c r="E77" s="27">
        <f t="shared" si="2"/>
        <v>54</v>
      </c>
      <c r="F77" s="27">
        <v>42</v>
      </c>
      <c r="G77" s="27">
        <v>12</v>
      </c>
    </row>
    <row r="78" spans="1:7" s="35" customFormat="1" ht="18" customHeight="1">
      <c r="A78" s="9" t="s">
        <v>446</v>
      </c>
      <c r="B78" s="27">
        <f t="shared" si="3"/>
        <v>61</v>
      </c>
      <c r="C78" s="27">
        <v>40</v>
      </c>
      <c r="D78" s="27">
        <v>21</v>
      </c>
      <c r="E78" s="27">
        <f t="shared" si="2"/>
        <v>22</v>
      </c>
      <c r="F78" s="27">
        <v>15</v>
      </c>
      <c r="G78" s="27">
        <v>7</v>
      </c>
    </row>
    <row r="79" spans="1:7" s="35" customFormat="1" ht="18" customHeight="1">
      <c r="A79" s="9" t="s">
        <v>447</v>
      </c>
      <c r="B79" s="27">
        <f t="shared" si="3"/>
        <v>94</v>
      </c>
      <c r="C79" s="27">
        <v>54</v>
      </c>
      <c r="D79" s="27">
        <v>40</v>
      </c>
      <c r="E79" s="27">
        <f t="shared" si="2"/>
        <v>33</v>
      </c>
      <c r="F79" s="27">
        <v>29</v>
      </c>
      <c r="G79" s="27">
        <v>4</v>
      </c>
    </row>
    <row r="80" spans="1:7" s="35" customFormat="1" ht="18" customHeight="1">
      <c r="A80" s="9" t="s">
        <v>448</v>
      </c>
      <c r="B80" s="27">
        <f t="shared" si="3"/>
        <v>126</v>
      </c>
      <c r="C80" s="27">
        <v>76</v>
      </c>
      <c r="D80" s="27">
        <v>50</v>
      </c>
      <c r="E80" s="27">
        <f t="shared" si="2"/>
        <v>47</v>
      </c>
      <c r="F80" s="27">
        <v>41</v>
      </c>
      <c r="G80" s="27">
        <v>6</v>
      </c>
    </row>
    <row r="81" spans="1:7" s="35" customFormat="1" ht="18" customHeight="1">
      <c r="A81" s="9" t="s">
        <v>449</v>
      </c>
      <c r="B81" s="27">
        <f t="shared" si="3"/>
        <v>55</v>
      </c>
      <c r="C81" s="27">
        <v>38</v>
      </c>
      <c r="D81" s="27">
        <v>17</v>
      </c>
      <c r="E81" s="27">
        <f t="shared" si="2"/>
        <v>18</v>
      </c>
      <c r="F81" s="27">
        <v>13</v>
      </c>
      <c r="G81" s="27">
        <v>5</v>
      </c>
    </row>
    <row r="82" spans="1:7" s="35" customFormat="1" ht="18" customHeight="1">
      <c r="A82" s="9" t="s">
        <v>450</v>
      </c>
      <c r="B82" s="27">
        <f t="shared" si="3"/>
        <v>50</v>
      </c>
      <c r="C82" s="27">
        <v>30</v>
      </c>
      <c r="D82" s="27">
        <v>20</v>
      </c>
      <c r="E82" s="27">
        <f t="shared" si="2"/>
        <v>16</v>
      </c>
      <c r="F82" s="27">
        <v>16</v>
      </c>
      <c r="G82" s="27">
        <v>0</v>
      </c>
    </row>
    <row r="83" spans="1:7" s="35" customFormat="1" ht="18" customHeight="1">
      <c r="A83" s="9" t="s">
        <v>451</v>
      </c>
      <c r="B83" s="27">
        <f t="shared" si="3"/>
        <v>84</v>
      </c>
      <c r="C83" s="27">
        <v>53</v>
      </c>
      <c r="D83" s="27">
        <v>31</v>
      </c>
      <c r="E83" s="27">
        <f t="shared" si="2"/>
        <v>32</v>
      </c>
      <c r="F83" s="27">
        <v>26</v>
      </c>
      <c r="G83" s="27">
        <v>6</v>
      </c>
    </row>
    <row r="84" spans="1:7" s="35" customFormat="1" ht="18" customHeight="1">
      <c r="A84" s="9" t="s">
        <v>452</v>
      </c>
      <c r="B84" s="27">
        <f t="shared" si="3"/>
        <v>163</v>
      </c>
      <c r="C84" s="27">
        <v>91</v>
      </c>
      <c r="D84" s="27">
        <v>72</v>
      </c>
      <c r="E84" s="27">
        <f t="shared" si="2"/>
        <v>64</v>
      </c>
      <c r="F84" s="27">
        <v>61</v>
      </c>
      <c r="G84" s="27">
        <v>3</v>
      </c>
    </row>
    <row r="85" spans="1:7" s="35" customFormat="1" ht="18" customHeight="1">
      <c r="A85" s="9" t="s">
        <v>453</v>
      </c>
      <c r="B85" s="27">
        <f t="shared" si="3"/>
        <v>368</v>
      </c>
      <c r="C85" s="27">
        <v>228</v>
      </c>
      <c r="D85" s="27">
        <v>140</v>
      </c>
      <c r="E85" s="27">
        <f t="shared" si="2"/>
        <v>149</v>
      </c>
      <c r="F85" s="27">
        <v>124</v>
      </c>
      <c r="G85" s="27">
        <v>25</v>
      </c>
    </row>
    <row r="86" spans="1:7" ht="18" customHeight="1">
      <c r="A86" s="11" t="s">
        <v>454</v>
      </c>
      <c r="B86" s="12">
        <f t="shared" si="3"/>
        <v>87</v>
      </c>
      <c r="C86" s="12">
        <v>39</v>
      </c>
      <c r="D86" s="12">
        <v>48</v>
      </c>
      <c r="E86" s="12">
        <f t="shared" si="2"/>
        <v>30</v>
      </c>
      <c r="F86" s="12">
        <v>19</v>
      </c>
      <c r="G86" s="12">
        <v>11</v>
      </c>
    </row>
  </sheetData>
  <mergeCells count="3">
    <mergeCell ref="A5:A6"/>
    <mergeCell ref="B5:D5"/>
    <mergeCell ref="E5:G5"/>
  </mergeCells>
  <printOptions/>
  <pageMargins left="0.75" right="0.75" top="1" bottom="1" header="0.512" footer="0.512"/>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G58"/>
  <sheetViews>
    <sheetView workbookViewId="0" topLeftCell="A1">
      <selection activeCell="A1" sqref="A1"/>
    </sheetView>
  </sheetViews>
  <sheetFormatPr defaultColWidth="9.00390625" defaultRowHeight="18" customHeight="1"/>
  <cols>
    <col min="1" max="1" width="21.625" style="5" customWidth="1"/>
    <col min="2" max="6" width="11.125" style="5" customWidth="1"/>
    <col min="7" max="7" width="9.875" style="5" customWidth="1"/>
    <col min="8" max="16384" width="9.00390625" style="5" customWidth="1"/>
  </cols>
  <sheetData>
    <row r="1" ht="18" customHeight="1">
      <c r="A1" s="4" t="s">
        <v>455</v>
      </c>
    </row>
    <row r="2" ht="18" customHeight="1">
      <c r="B2" s="5" t="s">
        <v>372</v>
      </c>
    </row>
    <row r="3" spans="1:7" s="35" customFormat="1" ht="18" customHeight="1">
      <c r="A3" s="38" t="s">
        <v>456</v>
      </c>
      <c r="B3" s="39" t="s">
        <v>3</v>
      </c>
      <c r="C3" s="40"/>
      <c r="D3" s="44"/>
      <c r="E3" s="39" t="s">
        <v>376</v>
      </c>
      <c r="F3" s="40"/>
      <c r="G3" s="40"/>
    </row>
    <row r="4" spans="1:7" s="35" customFormat="1" ht="18" customHeight="1">
      <c r="A4" s="41"/>
      <c r="B4" s="42" t="s">
        <v>3</v>
      </c>
      <c r="C4" s="42" t="s">
        <v>33</v>
      </c>
      <c r="D4" s="42" t="s">
        <v>32</v>
      </c>
      <c r="E4" s="42" t="s">
        <v>3</v>
      </c>
      <c r="F4" s="42" t="s">
        <v>33</v>
      </c>
      <c r="G4" s="43" t="s">
        <v>32</v>
      </c>
    </row>
    <row r="5" spans="1:7" s="4" customFormat="1" ht="18" customHeight="1">
      <c r="A5" s="22" t="s">
        <v>3</v>
      </c>
      <c r="B5" s="1">
        <f aca="true" t="shared" si="0" ref="B5:B23">SUM(C5:D5)</f>
        <v>17858</v>
      </c>
      <c r="C5" s="1">
        <f>C6+C26</f>
        <v>10073</v>
      </c>
      <c r="D5" s="1">
        <f>D6+D26</f>
        <v>7785</v>
      </c>
      <c r="E5" s="1">
        <f aca="true" t="shared" si="1" ref="E5:E58">SUM(F5:G5)</f>
        <v>8281</v>
      </c>
      <c r="F5" s="1">
        <f>F6+F26</f>
        <v>6208</v>
      </c>
      <c r="G5" s="1">
        <f>G6+G26</f>
        <v>2073</v>
      </c>
    </row>
    <row r="6" spans="1:7" ht="18" customHeight="1">
      <c r="A6" s="9" t="s">
        <v>457</v>
      </c>
      <c r="B6" s="2">
        <f t="shared" si="0"/>
        <v>6471</v>
      </c>
      <c r="C6" s="2">
        <f>SUM(C7:C25)</f>
        <v>3246</v>
      </c>
      <c r="D6" s="2">
        <f>SUM(D7:D25)</f>
        <v>3225</v>
      </c>
      <c r="E6" s="2">
        <f t="shared" si="1"/>
        <v>3252</v>
      </c>
      <c r="F6" s="2">
        <f>SUM(F7:F25)</f>
        <v>2112</v>
      </c>
      <c r="G6" s="2">
        <f>SUM(G7:G25)</f>
        <v>1140</v>
      </c>
    </row>
    <row r="7" spans="1:7" ht="18" customHeight="1">
      <c r="A7" s="9" t="s">
        <v>479</v>
      </c>
      <c r="B7" s="2">
        <f t="shared" si="0"/>
        <v>268</v>
      </c>
      <c r="C7" s="2">
        <v>153</v>
      </c>
      <c r="D7" s="2">
        <v>115</v>
      </c>
      <c r="E7" s="2">
        <f t="shared" si="1"/>
        <v>144</v>
      </c>
      <c r="F7" s="2">
        <v>113</v>
      </c>
      <c r="G7" s="2">
        <v>31</v>
      </c>
    </row>
    <row r="8" spans="1:7" ht="18" customHeight="1">
      <c r="A8" s="9" t="s">
        <v>458</v>
      </c>
      <c r="B8" s="2">
        <f t="shared" si="0"/>
        <v>264</v>
      </c>
      <c r="C8" s="2">
        <v>135</v>
      </c>
      <c r="D8" s="2">
        <v>129</v>
      </c>
      <c r="E8" s="2">
        <f t="shared" si="1"/>
        <v>132</v>
      </c>
      <c r="F8" s="2">
        <v>88</v>
      </c>
      <c r="G8" s="2">
        <v>44</v>
      </c>
    </row>
    <row r="9" spans="1:7" ht="18" customHeight="1">
      <c r="A9" s="9" t="s">
        <v>459</v>
      </c>
      <c r="B9" s="2">
        <f t="shared" si="0"/>
        <v>94</v>
      </c>
      <c r="C9" s="2">
        <v>52</v>
      </c>
      <c r="D9" s="2">
        <v>42</v>
      </c>
      <c r="E9" s="2">
        <f t="shared" si="1"/>
        <v>56</v>
      </c>
      <c r="F9" s="2">
        <v>43</v>
      </c>
      <c r="G9" s="2">
        <v>13</v>
      </c>
    </row>
    <row r="10" spans="1:7" ht="18" customHeight="1">
      <c r="A10" s="9" t="s">
        <v>460</v>
      </c>
      <c r="B10" s="2">
        <f t="shared" si="0"/>
        <v>187</v>
      </c>
      <c r="C10" s="2">
        <v>109</v>
      </c>
      <c r="D10" s="2">
        <v>78</v>
      </c>
      <c r="E10" s="2">
        <f t="shared" si="1"/>
        <v>113</v>
      </c>
      <c r="F10" s="2">
        <v>84</v>
      </c>
      <c r="G10" s="2">
        <v>29</v>
      </c>
    </row>
    <row r="11" spans="1:7" ht="18" customHeight="1">
      <c r="A11" s="9" t="s">
        <v>461</v>
      </c>
      <c r="B11" s="2">
        <f t="shared" si="0"/>
        <v>227</v>
      </c>
      <c r="C11" s="2">
        <v>101</v>
      </c>
      <c r="D11" s="2">
        <v>126</v>
      </c>
      <c r="E11" s="2">
        <f t="shared" si="1"/>
        <v>138</v>
      </c>
      <c r="F11" s="2">
        <v>74</v>
      </c>
      <c r="G11" s="2">
        <v>64</v>
      </c>
    </row>
    <row r="12" spans="1:7" ht="18" customHeight="1">
      <c r="A12" s="9" t="s">
        <v>462</v>
      </c>
      <c r="B12" s="2">
        <f t="shared" si="0"/>
        <v>108</v>
      </c>
      <c r="C12" s="2">
        <v>54</v>
      </c>
      <c r="D12" s="2">
        <v>54</v>
      </c>
      <c r="E12" s="2">
        <f t="shared" si="1"/>
        <v>58</v>
      </c>
      <c r="F12" s="2">
        <v>40</v>
      </c>
      <c r="G12" s="2">
        <v>18</v>
      </c>
    </row>
    <row r="13" spans="1:7" ht="18" customHeight="1">
      <c r="A13" s="9" t="s">
        <v>463</v>
      </c>
      <c r="B13" s="2">
        <f t="shared" si="0"/>
        <v>1537</v>
      </c>
      <c r="C13" s="2">
        <v>764</v>
      </c>
      <c r="D13" s="2">
        <v>773</v>
      </c>
      <c r="E13" s="2">
        <f t="shared" si="1"/>
        <v>720</v>
      </c>
      <c r="F13" s="2">
        <v>483</v>
      </c>
      <c r="G13" s="2">
        <v>237</v>
      </c>
    </row>
    <row r="14" spans="1:7" ht="18" customHeight="1">
      <c r="A14" s="9" t="s">
        <v>464</v>
      </c>
      <c r="B14" s="2">
        <f t="shared" si="0"/>
        <v>50</v>
      </c>
      <c r="C14" s="2">
        <v>24</v>
      </c>
      <c r="D14" s="2">
        <v>26</v>
      </c>
      <c r="E14" s="2">
        <f t="shared" si="1"/>
        <v>27</v>
      </c>
      <c r="F14" s="2">
        <v>15</v>
      </c>
      <c r="G14" s="2">
        <v>12</v>
      </c>
    </row>
    <row r="15" spans="1:7" ht="18" customHeight="1">
      <c r="A15" s="33" t="s">
        <v>466</v>
      </c>
      <c r="B15" s="2">
        <f t="shared" si="0"/>
        <v>57</v>
      </c>
      <c r="C15" s="2">
        <v>26</v>
      </c>
      <c r="D15" s="2">
        <v>31</v>
      </c>
      <c r="E15" s="2">
        <f t="shared" si="1"/>
        <v>27</v>
      </c>
      <c r="F15" s="2">
        <v>16</v>
      </c>
      <c r="G15" s="2">
        <v>11</v>
      </c>
    </row>
    <row r="16" spans="1:7" ht="18" customHeight="1">
      <c r="A16" s="9" t="s">
        <v>468</v>
      </c>
      <c r="B16" s="2">
        <f t="shared" si="0"/>
        <v>408</v>
      </c>
      <c r="C16" s="2">
        <v>202</v>
      </c>
      <c r="D16" s="2">
        <v>206</v>
      </c>
      <c r="E16" s="2">
        <f t="shared" si="1"/>
        <v>184</v>
      </c>
      <c r="F16" s="2">
        <v>116</v>
      </c>
      <c r="G16" s="2">
        <v>68</v>
      </c>
    </row>
    <row r="17" spans="1:7" ht="18" customHeight="1">
      <c r="A17" s="9" t="s">
        <v>469</v>
      </c>
      <c r="B17" s="2">
        <f t="shared" si="0"/>
        <v>1581</v>
      </c>
      <c r="C17" s="2">
        <v>804</v>
      </c>
      <c r="D17" s="2">
        <v>777</v>
      </c>
      <c r="E17" s="2">
        <f t="shared" si="1"/>
        <v>818</v>
      </c>
      <c r="F17" s="2">
        <v>529</v>
      </c>
      <c r="G17" s="2">
        <v>289</v>
      </c>
    </row>
    <row r="18" spans="1:7" ht="18" customHeight="1">
      <c r="A18" s="9" t="s">
        <v>470</v>
      </c>
      <c r="B18" s="2">
        <f t="shared" si="0"/>
        <v>246</v>
      </c>
      <c r="C18" s="2">
        <v>113</v>
      </c>
      <c r="D18" s="2">
        <v>133</v>
      </c>
      <c r="E18" s="2">
        <f t="shared" si="1"/>
        <v>115</v>
      </c>
      <c r="F18" s="2">
        <v>60</v>
      </c>
      <c r="G18" s="2">
        <v>55</v>
      </c>
    </row>
    <row r="19" spans="1:7" ht="18" customHeight="1">
      <c r="A19" s="9" t="s">
        <v>471</v>
      </c>
      <c r="B19" s="2">
        <f t="shared" si="0"/>
        <v>59</v>
      </c>
      <c r="C19" s="2">
        <v>31</v>
      </c>
      <c r="D19" s="2">
        <v>28</v>
      </c>
      <c r="E19" s="2">
        <f t="shared" si="1"/>
        <v>26</v>
      </c>
      <c r="F19" s="2">
        <v>13</v>
      </c>
      <c r="G19" s="2">
        <v>13</v>
      </c>
    </row>
    <row r="20" spans="1:7" ht="18" customHeight="1">
      <c r="A20" s="9" t="s">
        <v>472</v>
      </c>
      <c r="B20" s="2">
        <f t="shared" si="0"/>
        <v>79</v>
      </c>
      <c r="C20" s="2">
        <v>37</v>
      </c>
      <c r="D20" s="2">
        <v>42</v>
      </c>
      <c r="E20" s="2">
        <f t="shared" si="1"/>
        <v>36</v>
      </c>
      <c r="F20" s="2">
        <v>22</v>
      </c>
      <c r="G20" s="2">
        <v>14</v>
      </c>
    </row>
    <row r="21" spans="1:7" ht="18" customHeight="1">
      <c r="A21" s="9" t="s">
        <v>473</v>
      </c>
      <c r="B21" s="2">
        <f t="shared" si="0"/>
        <v>110</v>
      </c>
      <c r="C21" s="2">
        <v>63</v>
      </c>
      <c r="D21" s="2">
        <v>47</v>
      </c>
      <c r="E21" s="2">
        <f t="shared" si="1"/>
        <v>64</v>
      </c>
      <c r="F21" s="2">
        <v>49</v>
      </c>
      <c r="G21" s="2">
        <v>15</v>
      </c>
    </row>
    <row r="22" spans="1:7" ht="18" customHeight="1">
      <c r="A22" s="9" t="s">
        <v>474</v>
      </c>
      <c r="B22" s="2">
        <f t="shared" si="0"/>
        <v>587</v>
      </c>
      <c r="C22" s="2">
        <v>287</v>
      </c>
      <c r="D22" s="2">
        <v>300</v>
      </c>
      <c r="E22" s="2">
        <f t="shared" si="1"/>
        <v>253</v>
      </c>
      <c r="F22" s="2">
        <v>150</v>
      </c>
      <c r="G22" s="2">
        <v>103</v>
      </c>
    </row>
    <row r="23" spans="1:7" ht="18" customHeight="1">
      <c r="A23" s="9" t="s">
        <v>475</v>
      </c>
      <c r="B23" s="2">
        <f t="shared" si="0"/>
        <v>69</v>
      </c>
      <c r="C23" s="2">
        <v>36</v>
      </c>
      <c r="D23" s="2">
        <v>33</v>
      </c>
      <c r="E23" s="2">
        <f t="shared" si="1"/>
        <v>35</v>
      </c>
      <c r="F23" s="2">
        <v>24</v>
      </c>
      <c r="G23" s="2">
        <v>11</v>
      </c>
    </row>
    <row r="24" spans="1:7" ht="18" customHeight="1">
      <c r="A24" s="9" t="s">
        <v>478</v>
      </c>
      <c r="B24" s="2">
        <f aca="true" t="shared" si="2" ref="B24:B45">SUM(C24:D24)</f>
        <v>56</v>
      </c>
      <c r="C24" s="2">
        <v>28</v>
      </c>
      <c r="D24" s="2">
        <v>28</v>
      </c>
      <c r="E24" s="2">
        <f t="shared" si="1"/>
        <v>28</v>
      </c>
      <c r="F24" s="2">
        <v>23</v>
      </c>
      <c r="G24" s="2">
        <v>5</v>
      </c>
    </row>
    <row r="25" spans="1:7" ht="18" customHeight="1">
      <c r="A25" s="9" t="s">
        <v>480</v>
      </c>
      <c r="B25" s="2">
        <f t="shared" si="2"/>
        <v>484</v>
      </c>
      <c r="C25" s="2">
        <v>227</v>
      </c>
      <c r="D25" s="2">
        <v>257</v>
      </c>
      <c r="E25" s="2">
        <f t="shared" si="1"/>
        <v>278</v>
      </c>
      <c r="F25" s="2">
        <v>170</v>
      </c>
      <c r="G25" s="2">
        <v>108</v>
      </c>
    </row>
    <row r="26" spans="1:7" ht="18" customHeight="1">
      <c r="A26" s="9" t="s">
        <v>482</v>
      </c>
      <c r="B26" s="2">
        <f t="shared" si="2"/>
        <v>11387</v>
      </c>
      <c r="C26" s="2">
        <f>SUM(C27:C38)+C41+SUM(C43:C58)</f>
        <v>6827</v>
      </c>
      <c r="D26" s="2">
        <f>SUM(D27:D38)+D41+SUM(D43:D58)</f>
        <v>4560</v>
      </c>
      <c r="E26" s="2">
        <f t="shared" si="1"/>
        <v>5029</v>
      </c>
      <c r="F26" s="2">
        <f>SUM(F27:F38)+F41+SUM(F43:F58)</f>
        <v>4096</v>
      </c>
      <c r="G26" s="2">
        <f>SUM(G27:G38)+G41+SUM(G43:G58)</f>
        <v>933</v>
      </c>
    </row>
    <row r="27" spans="1:7" ht="18" customHeight="1">
      <c r="A27" s="9" t="s">
        <v>513</v>
      </c>
      <c r="B27" s="2">
        <f t="shared" si="2"/>
        <v>287</v>
      </c>
      <c r="C27" s="2">
        <v>166</v>
      </c>
      <c r="D27" s="2">
        <v>121</v>
      </c>
      <c r="E27" s="2">
        <f t="shared" si="1"/>
        <v>119</v>
      </c>
      <c r="F27" s="2">
        <v>102</v>
      </c>
      <c r="G27" s="2">
        <v>17</v>
      </c>
    </row>
    <row r="28" spans="1:7" ht="18" customHeight="1">
      <c r="A28" s="33" t="s">
        <v>483</v>
      </c>
      <c r="B28" s="2">
        <f t="shared" si="2"/>
        <v>53</v>
      </c>
      <c r="C28" s="2">
        <v>23</v>
      </c>
      <c r="D28" s="2">
        <v>30</v>
      </c>
      <c r="E28" s="2">
        <f t="shared" si="1"/>
        <v>18</v>
      </c>
      <c r="F28" s="2">
        <v>12</v>
      </c>
      <c r="G28" s="2">
        <v>6</v>
      </c>
    </row>
    <row r="29" spans="1:7" ht="18" customHeight="1">
      <c r="A29" s="9" t="s">
        <v>484</v>
      </c>
      <c r="B29" s="2">
        <f t="shared" si="2"/>
        <v>116</v>
      </c>
      <c r="C29" s="2">
        <v>72</v>
      </c>
      <c r="D29" s="2">
        <v>44</v>
      </c>
      <c r="E29" s="2">
        <f t="shared" si="1"/>
        <v>43</v>
      </c>
      <c r="F29" s="2">
        <v>37</v>
      </c>
      <c r="G29" s="2">
        <v>6</v>
      </c>
    </row>
    <row r="30" spans="1:7" ht="18" customHeight="1">
      <c r="A30" s="9" t="s">
        <v>485</v>
      </c>
      <c r="B30" s="2">
        <f t="shared" si="2"/>
        <v>55</v>
      </c>
      <c r="C30" s="2">
        <v>33</v>
      </c>
      <c r="D30" s="2">
        <v>22</v>
      </c>
      <c r="E30" s="2">
        <f t="shared" si="1"/>
        <v>28</v>
      </c>
      <c r="F30" s="2">
        <v>23</v>
      </c>
      <c r="G30" s="2">
        <v>5</v>
      </c>
    </row>
    <row r="31" spans="1:7" ht="18" customHeight="1">
      <c r="A31" s="9" t="s">
        <v>486</v>
      </c>
      <c r="B31" s="2">
        <f t="shared" si="2"/>
        <v>63</v>
      </c>
      <c r="C31" s="2">
        <v>34</v>
      </c>
      <c r="D31" s="2">
        <v>29</v>
      </c>
      <c r="E31" s="2">
        <f t="shared" si="1"/>
        <v>31</v>
      </c>
      <c r="F31" s="2">
        <v>21</v>
      </c>
      <c r="G31" s="2">
        <v>10</v>
      </c>
    </row>
    <row r="32" spans="1:7" ht="18" customHeight="1">
      <c r="A32" s="9" t="s">
        <v>487</v>
      </c>
      <c r="B32" s="2">
        <f t="shared" si="2"/>
        <v>85</v>
      </c>
      <c r="C32" s="2">
        <v>49</v>
      </c>
      <c r="D32" s="2">
        <v>36</v>
      </c>
      <c r="E32" s="2">
        <f t="shared" si="1"/>
        <v>41</v>
      </c>
      <c r="F32" s="2">
        <v>36</v>
      </c>
      <c r="G32" s="2">
        <v>5</v>
      </c>
    </row>
    <row r="33" spans="1:7" ht="18" customHeight="1">
      <c r="A33" s="9" t="s">
        <v>488</v>
      </c>
      <c r="B33" s="2">
        <f t="shared" si="2"/>
        <v>343</v>
      </c>
      <c r="C33" s="2">
        <v>217</v>
      </c>
      <c r="D33" s="2">
        <v>126</v>
      </c>
      <c r="E33" s="2">
        <f t="shared" si="1"/>
        <v>141</v>
      </c>
      <c r="F33" s="2">
        <v>117</v>
      </c>
      <c r="G33" s="2">
        <v>24</v>
      </c>
    </row>
    <row r="34" spans="1:7" ht="18" customHeight="1">
      <c r="A34" s="9" t="s">
        <v>489</v>
      </c>
      <c r="B34" s="2">
        <f t="shared" si="2"/>
        <v>405</v>
      </c>
      <c r="C34" s="2">
        <v>224</v>
      </c>
      <c r="D34" s="2">
        <v>181</v>
      </c>
      <c r="E34" s="2">
        <f t="shared" si="1"/>
        <v>151</v>
      </c>
      <c r="F34" s="2">
        <v>127</v>
      </c>
      <c r="G34" s="2">
        <v>24</v>
      </c>
    </row>
    <row r="35" spans="1:7" ht="18" customHeight="1">
      <c r="A35" s="9" t="s">
        <v>490</v>
      </c>
      <c r="B35" s="2">
        <f t="shared" si="2"/>
        <v>1767</v>
      </c>
      <c r="C35" s="2">
        <v>1066</v>
      </c>
      <c r="D35" s="2">
        <v>701</v>
      </c>
      <c r="E35" s="2">
        <f t="shared" si="1"/>
        <v>706</v>
      </c>
      <c r="F35" s="2">
        <v>557</v>
      </c>
      <c r="G35" s="2">
        <v>149</v>
      </c>
    </row>
    <row r="36" spans="1:7" ht="18" customHeight="1">
      <c r="A36" s="9" t="s">
        <v>491</v>
      </c>
      <c r="B36" s="2">
        <f t="shared" si="2"/>
        <v>697</v>
      </c>
      <c r="C36" s="2">
        <v>435</v>
      </c>
      <c r="D36" s="2">
        <v>262</v>
      </c>
      <c r="E36" s="2">
        <f t="shared" si="1"/>
        <v>285</v>
      </c>
      <c r="F36" s="2">
        <v>244</v>
      </c>
      <c r="G36" s="2">
        <v>41</v>
      </c>
    </row>
    <row r="37" spans="1:7" ht="18" customHeight="1">
      <c r="A37" s="9" t="s">
        <v>492</v>
      </c>
      <c r="B37" s="2">
        <f t="shared" si="2"/>
        <v>404</v>
      </c>
      <c r="C37" s="2">
        <v>239</v>
      </c>
      <c r="D37" s="2">
        <v>165</v>
      </c>
      <c r="E37" s="2">
        <f t="shared" si="1"/>
        <v>227</v>
      </c>
      <c r="F37" s="2">
        <v>173</v>
      </c>
      <c r="G37" s="2">
        <v>54</v>
      </c>
    </row>
    <row r="38" spans="1:7" ht="18" customHeight="1">
      <c r="A38" s="9" t="s">
        <v>493</v>
      </c>
      <c r="B38" s="2">
        <f t="shared" si="2"/>
        <v>1280</v>
      </c>
      <c r="C38" s="2">
        <v>745</v>
      </c>
      <c r="D38" s="2">
        <v>535</v>
      </c>
      <c r="E38" s="2">
        <f t="shared" si="1"/>
        <v>656</v>
      </c>
      <c r="F38" s="2">
        <v>518</v>
      </c>
      <c r="G38" s="2">
        <v>138</v>
      </c>
    </row>
    <row r="39" spans="1:7" ht="18" customHeight="1">
      <c r="A39" s="9" t="s">
        <v>494</v>
      </c>
      <c r="B39" s="2">
        <f t="shared" si="2"/>
        <v>642</v>
      </c>
      <c r="C39" s="2">
        <v>386</v>
      </c>
      <c r="D39" s="2">
        <v>256</v>
      </c>
      <c r="E39" s="2">
        <f t="shared" si="1"/>
        <v>310</v>
      </c>
      <c r="F39" s="2">
        <v>252</v>
      </c>
      <c r="G39" s="2">
        <v>58</v>
      </c>
    </row>
    <row r="40" spans="1:7" ht="18" customHeight="1">
      <c r="A40" s="9" t="s">
        <v>514</v>
      </c>
      <c r="B40" s="2">
        <f t="shared" si="2"/>
        <v>172</v>
      </c>
      <c r="C40" s="2">
        <v>88</v>
      </c>
      <c r="D40" s="2">
        <v>84</v>
      </c>
      <c r="E40" s="2">
        <f t="shared" si="1"/>
        <v>96</v>
      </c>
      <c r="F40" s="2">
        <v>63</v>
      </c>
      <c r="G40" s="2">
        <v>33</v>
      </c>
    </row>
    <row r="41" spans="1:7" s="35" customFormat="1" ht="18" customHeight="1">
      <c r="A41" s="9" t="s">
        <v>495</v>
      </c>
      <c r="B41" s="27">
        <f t="shared" si="2"/>
        <v>699</v>
      </c>
      <c r="C41" s="27">
        <v>440</v>
      </c>
      <c r="D41" s="27">
        <v>259</v>
      </c>
      <c r="E41" s="27">
        <f t="shared" si="1"/>
        <v>373</v>
      </c>
      <c r="F41" s="27">
        <v>314</v>
      </c>
      <c r="G41" s="27">
        <v>59</v>
      </c>
    </row>
    <row r="42" spans="1:7" s="35" customFormat="1" ht="18" customHeight="1">
      <c r="A42" s="9" t="s">
        <v>496</v>
      </c>
      <c r="B42" s="27">
        <f t="shared" si="2"/>
        <v>436</v>
      </c>
      <c r="C42" s="27">
        <v>261</v>
      </c>
      <c r="D42" s="27">
        <v>175</v>
      </c>
      <c r="E42" s="27">
        <f t="shared" si="1"/>
        <v>207</v>
      </c>
      <c r="F42" s="27">
        <v>177</v>
      </c>
      <c r="G42" s="27">
        <v>30</v>
      </c>
    </row>
    <row r="43" spans="1:7" s="35" customFormat="1" ht="18" customHeight="1">
      <c r="A43" s="9" t="s">
        <v>497</v>
      </c>
      <c r="B43" s="27">
        <f t="shared" si="2"/>
        <v>153</v>
      </c>
      <c r="C43" s="27">
        <v>104</v>
      </c>
      <c r="D43" s="27">
        <v>49</v>
      </c>
      <c r="E43" s="27">
        <f t="shared" si="1"/>
        <v>81</v>
      </c>
      <c r="F43" s="27">
        <v>65</v>
      </c>
      <c r="G43" s="27">
        <v>16</v>
      </c>
    </row>
    <row r="44" spans="1:7" s="35" customFormat="1" ht="18" customHeight="1">
      <c r="A44" s="9" t="s">
        <v>498</v>
      </c>
      <c r="B44" s="27">
        <f t="shared" si="2"/>
        <v>193</v>
      </c>
      <c r="C44" s="27">
        <v>123</v>
      </c>
      <c r="D44" s="27">
        <v>70</v>
      </c>
      <c r="E44" s="27">
        <f t="shared" si="1"/>
        <v>80</v>
      </c>
      <c r="F44" s="27">
        <v>61</v>
      </c>
      <c r="G44" s="27">
        <v>19</v>
      </c>
    </row>
    <row r="45" spans="1:7" s="35" customFormat="1" ht="18" customHeight="1">
      <c r="A45" s="9" t="s">
        <v>499</v>
      </c>
      <c r="B45" s="27">
        <f t="shared" si="2"/>
        <v>257</v>
      </c>
      <c r="C45" s="27">
        <v>158</v>
      </c>
      <c r="D45" s="27">
        <v>99</v>
      </c>
      <c r="E45" s="27">
        <f t="shared" si="1"/>
        <v>129</v>
      </c>
      <c r="F45" s="27">
        <v>104</v>
      </c>
      <c r="G45" s="27">
        <v>25</v>
      </c>
    </row>
    <row r="46" spans="1:7" s="35" customFormat="1" ht="18" customHeight="1">
      <c r="A46" s="9" t="s">
        <v>500</v>
      </c>
      <c r="B46" s="27">
        <f aca="true" t="shared" si="3" ref="B46:B58">SUM(C46:D46)</f>
        <v>1233</v>
      </c>
      <c r="C46" s="27">
        <v>805</v>
      </c>
      <c r="D46" s="27">
        <v>428</v>
      </c>
      <c r="E46" s="27">
        <f t="shared" si="1"/>
        <v>504</v>
      </c>
      <c r="F46" s="27">
        <v>418</v>
      </c>
      <c r="G46" s="27">
        <v>86</v>
      </c>
    </row>
    <row r="47" spans="1:7" s="35" customFormat="1" ht="18" customHeight="1">
      <c r="A47" s="9" t="s">
        <v>501</v>
      </c>
      <c r="B47" s="27">
        <f t="shared" si="3"/>
        <v>108</v>
      </c>
      <c r="C47" s="27">
        <v>78</v>
      </c>
      <c r="D47" s="27">
        <v>30</v>
      </c>
      <c r="E47" s="27">
        <f t="shared" si="1"/>
        <v>65</v>
      </c>
      <c r="F47" s="27">
        <v>60</v>
      </c>
      <c r="G47" s="27">
        <v>5</v>
      </c>
    </row>
    <row r="48" spans="1:7" s="35" customFormat="1" ht="18" customHeight="1">
      <c r="A48" s="9" t="s">
        <v>502</v>
      </c>
      <c r="B48" s="27">
        <f t="shared" si="3"/>
        <v>116</v>
      </c>
      <c r="C48" s="27">
        <v>75</v>
      </c>
      <c r="D48" s="27">
        <v>41</v>
      </c>
      <c r="E48" s="27">
        <f t="shared" si="1"/>
        <v>64</v>
      </c>
      <c r="F48" s="27">
        <v>52</v>
      </c>
      <c r="G48" s="27">
        <v>12</v>
      </c>
    </row>
    <row r="49" spans="1:7" s="35" customFormat="1" ht="18" customHeight="1">
      <c r="A49" s="9" t="s">
        <v>503</v>
      </c>
      <c r="B49" s="27">
        <f t="shared" si="3"/>
        <v>532</v>
      </c>
      <c r="C49" s="27">
        <v>297</v>
      </c>
      <c r="D49" s="27">
        <v>235</v>
      </c>
      <c r="E49" s="27">
        <f t="shared" si="1"/>
        <v>188</v>
      </c>
      <c r="F49" s="27">
        <v>142</v>
      </c>
      <c r="G49" s="27">
        <v>46</v>
      </c>
    </row>
    <row r="50" spans="1:7" s="35" customFormat="1" ht="18" customHeight="1">
      <c r="A50" s="9" t="s">
        <v>504</v>
      </c>
      <c r="B50" s="27">
        <f t="shared" si="3"/>
        <v>951</v>
      </c>
      <c r="C50" s="27">
        <v>556</v>
      </c>
      <c r="D50" s="27">
        <v>395</v>
      </c>
      <c r="E50" s="27">
        <f t="shared" si="1"/>
        <v>430</v>
      </c>
      <c r="F50" s="27">
        <v>346</v>
      </c>
      <c r="G50" s="27">
        <v>84</v>
      </c>
    </row>
    <row r="51" spans="1:7" s="35" customFormat="1" ht="18" customHeight="1">
      <c r="A51" s="9" t="s">
        <v>505</v>
      </c>
      <c r="B51" s="27">
        <f t="shared" si="3"/>
        <v>376</v>
      </c>
      <c r="C51" s="27">
        <v>208</v>
      </c>
      <c r="D51" s="27">
        <v>168</v>
      </c>
      <c r="E51" s="27">
        <f t="shared" si="1"/>
        <v>162</v>
      </c>
      <c r="F51" s="27">
        <v>141</v>
      </c>
      <c r="G51" s="27">
        <v>21</v>
      </c>
    </row>
    <row r="52" spans="1:7" s="35" customFormat="1" ht="18" customHeight="1">
      <c r="A52" s="9" t="s">
        <v>506</v>
      </c>
      <c r="B52" s="27">
        <f t="shared" si="3"/>
        <v>142</v>
      </c>
      <c r="C52" s="27">
        <v>78</v>
      </c>
      <c r="D52" s="27">
        <v>64</v>
      </c>
      <c r="E52" s="27">
        <f t="shared" si="1"/>
        <v>45</v>
      </c>
      <c r="F52" s="27">
        <v>40</v>
      </c>
      <c r="G52" s="27">
        <v>5</v>
      </c>
    </row>
    <row r="53" spans="1:7" s="35" customFormat="1" ht="18" customHeight="1">
      <c r="A53" s="9" t="s">
        <v>507</v>
      </c>
      <c r="B53" s="27">
        <f t="shared" si="3"/>
        <v>73</v>
      </c>
      <c r="C53" s="27">
        <v>40</v>
      </c>
      <c r="D53" s="27">
        <v>33</v>
      </c>
      <c r="E53" s="27">
        <f t="shared" si="1"/>
        <v>25</v>
      </c>
      <c r="F53" s="27">
        <v>22</v>
      </c>
      <c r="G53" s="27">
        <v>3</v>
      </c>
    </row>
    <row r="54" spans="1:7" s="35" customFormat="1" ht="18" customHeight="1">
      <c r="A54" s="9" t="s">
        <v>508</v>
      </c>
      <c r="B54" s="27">
        <f t="shared" si="3"/>
        <v>150</v>
      </c>
      <c r="C54" s="27">
        <v>86</v>
      </c>
      <c r="D54" s="27">
        <v>64</v>
      </c>
      <c r="E54" s="27">
        <f t="shared" si="1"/>
        <v>64</v>
      </c>
      <c r="F54" s="27">
        <v>57</v>
      </c>
      <c r="G54" s="27">
        <v>7</v>
      </c>
    </row>
    <row r="55" spans="1:7" s="35" customFormat="1" ht="18" customHeight="1">
      <c r="A55" s="9" t="s">
        <v>509</v>
      </c>
      <c r="B55" s="27">
        <f t="shared" si="3"/>
        <v>80</v>
      </c>
      <c r="C55" s="27">
        <v>39</v>
      </c>
      <c r="D55" s="27">
        <v>41</v>
      </c>
      <c r="E55" s="27">
        <f t="shared" si="1"/>
        <v>32</v>
      </c>
      <c r="F55" s="27">
        <v>26</v>
      </c>
      <c r="G55" s="27">
        <v>6</v>
      </c>
    </row>
    <row r="56" spans="1:7" s="35" customFormat="1" ht="18" customHeight="1">
      <c r="A56" s="9" t="s">
        <v>510</v>
      </c>
      <c r="B56" s="27">
        <f t="shared" si="3"/>
        <v>65</v>
      </c>
      <c r="C56" s="27">
        <v>35</v>
      </c>
      <c r="D56" s="27">
        <v>30</v>
      </c>
      <c r="E56" s="27">
        <f t="shared" si="1"/>
        <v>32</v>
      </c>
      <c r="F56" s="27">
        <v>24</v>
      </c>
      <c r="G56" s="27">
        <v>8</v>
      </c>
    </row>
    <row r="57" spans="1:7" s="35" customFormat="1" ht="18" customHeight="1">
      <c r="A57" s="9" t="s">
        <v>511</v>
      </c>
      <c r="B57" s="27">
        <f t="shared" si="3"/>
        <v>190</v>
      </c>
      <c r="C57" s="27">
        <v>109</v>
      </c>
      <c r="D57" s="27">
        <v>81</v>
      </c>
      <c r="E57" s="27">
        <f t="shared" si="1"/>
        <v>68</v>
      </c>
      <c r="F57" s="27">
        <v>63</v>
      </c>
      <c r="G57" s="27">
        <v>5</v>
      </c>
    </row>
    <row r="58" spans="1:7" s="35" customFormat="1" ht="18" customHeight="1">
      <c r="A58" s="11" t="s">
        <v>512</v>
      </c>
      <c r="B58" s="12">
        <f t="shared" si="3"/>
        <v>514</v>
      </c>
      <c r="C58" s="12">
        <v>293</v>
      </c>
      <c r="D58" s="12">
        <v>221</v>
      </c>
      <c r="E58" s="12">
        <f t="shared" si="1"/>
        <v>241</v>
      </c>
      <c r="F58" s="12">
        <v>194</v>
      </c>
      <c r="G58" s="12">
        <v>47</v>
      </c>
    </row>
  </sheetData>
  <mergeCells count="3">
    <mergeCell ref="A3:A4"/>
    <mergeCell ref="B3:D3"/>
    <mergeCell ref="E3:G3"/>
  </mergeCells>
  <printOptions/>
  <pageMargins left="0.75" right="0.75" top="1" bottom="1" header="0.512" footer="0.512"/>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dimension ref="A1:C46"/>
  <sheetViews>
    <sheetView workbookViewId="0" topLeftCell="A1">
      <selection activeCell="A1" sqref="A1"/>
    </sheetView>
  </sheetViews>
  <sheetFormatPr defaultColWidth="9.00390625" defaultRowHeight="18" customHeight="1"/>
  <cols>
    <col min="1" max="1" width="12.625" style="5" customWidth="1"/>
    <col min="2" max="2" width="13.375" style="5" customWidth="1"/>
    <col min="3" max="3" width="11.125" style="5" customWidth="1"/>
    <col min="4" max="16384" width="9.00390625" style="5" customWidth="1"/>
  </cols>
  <sheetData>
    <row r="1" ht="18" customHeight="1">
      <c r="A1" s="4" t="s">
        <v>515</v>
      </c>
    </row>
    <row r="2" spans="1:3" s="35" customFormat="1" ht="18" customHeight="1">
      <c r="A2" s="49" t="s">
        <v>516</v>
      </c>
      <c r="B2" s="42" t="s">
        <v>102</v>
      </c>
      <c r="C2" s="43" t="s">
        <v>517</v>
      </c>
    </row>
    <row r="3" spans="1:3" s="4" customFormat="1" ht="18" customHeight="1">
      <c r="A3" s="22" t="s">
        <v>518</v>
      </c>
      <c r="B3" s="1">
        <f>SUM(B4:B5)</f>
        <v>1119304</v>
      </c>
      <c r="C3" s="1">
        <f>SUM(C4:C5)</f>
        <v>322071</v>
      </c>
    </row>
    <row r="4" spans="1:3" ht="18" customHeight="1">
      <c r="A4" s="9" t="s">
        <v>519</v>
      </c>
      <c r="B4" s="2">
        <f>SUM(B6:B13)</f>
        <v>770252</v>
      </c>
      <c r="C4" s="2">
        <f>SUM(C6:C13)</f>
        <v>229512</v>
      </c>
    </row>
    <row r="5" spans="1:3" ht="18" customHeight="1">
      <c r="A5" s="9" t="s">
        <v>520</v>
      </c>
      <c r="B5" s="2">
        <f>SUM(B14:B46)</f>
        <v>349052</v>
      </c>
      <c r="C5" s="2">
        <f>SUM(C14:C46)</f>
        <v>92559</v>
      </c>
    </row>
    <row r="6" spans="1:3" ht="18" customHeight="1">
      <c r="A6" s="9" t="s">
        <v>521</v>
      </c>
      <c r="B6" s="2">
        <v>417684</v>
      </c>
      <c r="C6" s="2">
        <v>134267</v>
      </c>
    </row>
    <row r="7" spans="1:3" ht="18" customHeight="1">
      <c r="A7" s="9" t="s">
        <v>479</v>
      </c>
      <c r="B7" s="2">
        <v>50394</v>
      </c>
      <c r="C7" s="2">
        <v>13877</v>
      </c>
    </row>
    <row r="8" spans="1:3" ht="18" customHeight="1">
      <c r="A8" s="9" t="s">
        <v>458</v>
      </c>
      <c r="B8" s="2">
        <v>104329</v>
      </c>
      <c r="C8" s="2">
        <v>27416</v>
      </c>
    </row>
    <row r="9" spans="1:3" ht="18" customHeight="1">
      <c r="A9" s="9" t="s">
        <v>459</v>
      </c>
      <c r="B9" s="2">
        <v>32662</v>
      </c>
      <c r="C9" s="2">
        <v>9123</v>
      </c>
    </row>
    <row r="10" spans="1:3" ht="18" customHeight="1">
      <c r="A10" s="9" t="s">
        <v>460</v>
      </c>
      <c r="B10" s="2">
        <v>27351</v>
      </c>
      <c r="C10" s="2">
        <v>7237</v>
      </c>
    </row>
    <row r="11" spans="1:3" ht="18" customHeight="1">
      <c r="A11" s="9" t="s">
        <v>461</v>
      </c>
      <c r="B11" s="2">
        <v>65282</v>
      </c>
      <c r="C11" s="2">
        <v>18985</v>
      </c>
    </row>
    <row r="12" spans="1:3" ht="18" customHeight="1">
      <c r="A12" s="9" t="s">
        <v>462</v>
      </c>
      <c r="B12" s="2">
        <v>28784</v>
      </c>
      <c r="C12" s="2">
        <v>7459</v>
      </c>
    </row>
    <row r="13" spans="1:3" ht="18" customHeight="1">
      <c r="A13" s="9" t="s">
        <v>463</v>
      </c>
      <c r="B13" s="2">
        <v>43766</v>
      </c>
      <c r="C13" s="2">
        <v>11148</v>
      </c>
    </row>
    <row r="14" spans="1:3" ht="18" customHeight="1">
      <c r="A14" s="9" t="s">
        <v>522</v>
      </c>
      <c r="B14" s="2">
        <v>12053</v>
      </c>
      <c r="C14" s="2">
        <v>3615</v>
      </c>
    </row>
    <row r="15" spans="1:3" ht="18" customHeight="1">
      <c r="A15" s="33" t="s">
        <v>464</v>
      </c>
      <c r="B15" s="2">
        <v>14141</v>
      </c>
      <c r="C15" s="2">
        <v>3586</v>
      </c>
    </row>
    <row r="16" spans="1:3" ht="18" customHeight="1">
      <c r="A16" s="33" t="s">
        <v>465</v>
      </c>
      <c r="B16" s="2">
        <v>13103</v>
      </c>
      <c r="C16" s="2">
        <v>3259</v>
      </c>
    </row>
    <row r="17" spans="1:3" ht="18" customHeight="1">
      <c r="A17" s="33" t="s">
        <v>466</v>
      </c>
      <c r="B17" s="2">
        <v>10009</v>
      </c>
      <c r="C17" s="2">
        <v>2539</v>
      </c>
    </row>
    <row r="18" spans="1:3" ht="18" customHeight="1">
      <c r="A18" s="9" t="s">
        <v>523</v>
      </c>
      <c r="B18" s="2">
        <v>4256</v>
      </c>
      <c r="C18" s="2">
        <v>945</v>
      </c>
    </row>
    <row r="19" spans="1:3" ht="18" customHeight="1">
      <c r="A19" s="9" t="s">
        <v>467</v>
      </c>
      <c r="B19" s="2">
        <v>12217</v>
      </c>
      <c r="C19" s="2">
        <v>3210</v>
      </c>
    </row>
    <row r="20" spans="1:3" ht="18" customHeight="1">
      <c r="A20" s="9" t="s">
        <v>468</v>
      </c>
      <c r="B20" s="2">
        <v>17159</v>
      </c>
      <c r="C20" s="2">
        <v>4295</v>
      </c>
    </row>
    <row r="21" spans="1:3" ht="18" customHeight="1">
      <c r="A21" s="9" t="s">
        <v>469</v>
      </c>
      <c r="B21" s="2">
        <v>31817</v>
      </c>
      <c r="C21" s="2">
        <v>11188</v>
      </c>
    </row>
    <row r="22" spans="1:3" ht="18" customHeight="1">
      <c r="A22" s="9" t="s">
        <v>524</v>
      </c>
      <c r="B22" s="2">
        <v>989</v>
      </c>
      <c r="C22" s="2">
        <v>249</v>
      </c>
    </row>
    <row r="23" spans="1:3" ht="18" customHeight="1">
      <c r="A23" s="9" t="s">
        <v>525</v>
      </c>
      <c r="B23" s="2">
        <v>1513</v>
      </c>
      <c r="C23" s="2">
        <v>401</v>
      </c>
    </row>
    <row r="24" spans="1:3" ht="18" customHeight="1">
      <c r="A24" s="9" t="s">
        <v>526</v>
      </c>
      <c r="B24" s="2">
        <v>3566</v>
      </c>
      <c r="C24" s="2">
        <v>886</v>
      </c>
    </row>
    <row r="25" spans="1:3" ht="18" customHeight="1">
      <c r="A25" s="9" t="s">
        <v>527</v>
      </c>
      <c r="B25" s="2">
        <v>846</v>
      </c>
      <c r="C25" s="2">
        <v>239</v>
      </c>
    </row>
    <row r="26" spans="1:3" ht="18" customHeight="1">
      <c r="A26" s="9" t="s">
        <v>528</v>
      </c>
      <c r="B26" s="2">
        <v>1230</v>
      </c>
      <c r="C26" s="2">
        <v>444</v>
      </c>
    </row>
    <row r="27" spans="1:3" ht="18" customHeight="1">
      <c r="A27" s="9" t="s">
        <v>470</v>
      </c>
      <c r="B27" s="2">
        <v>23682</v>
      </c>
      <c r="C27" s="2">
        <v>5766</v>
      </c>
    </row>
    <row r="28" spans="1:3" ht="18" customHeight="1">
      <c r="A28" s="9" t="s">
        <v>471</v>
      </c>
      <c r="B28" s="2">
        <v>11892</v>
      </c>
      <c r="C28" s="2">
        <v>2715</v>
      </c>
    </row>
    <row r="29" spans="1:3" ht="18" customHeight="1">
      <c r="A29" s="9" t="s">
        <v>472</v>
      </c>
      <c r="B29" s="2">
        <v>11275</v>
      </c>
      <c r="C29" s="2">
        <v>2650</v>
      </c>
    </row>
    <row r="30" spans="1:3" ht="18" customHeight="1">
      <c r="A30" s="9" t="s">
        <v>473</v>
      </c>
      <c r="B30" s="2">
        <v>10939</v>
      </c>
      <c r="C30" s="2">
        <v>2769</v>
      </c>
    </row>
    <row r="31" spans="1:3" ht="18" customHeight="1">
      <c r="A31" s="9" t="s">
        <v>474</v>
      </c>
      <c r="B31" s="2">
        <v>20814</v>
      </c>
      <c r="C31" s="2">
        <v>6197</v>
      </c>
    </row>
    <row r="32" spans="1:3" ht="18" customHeight="1">
      <c r="A32" s="9" t="s">
        <v>475</v>
      </c>
      <c r="B32" s="2">
        <v>13241</v>
      </c>
      <c r="C32" s="2">
        <v>3276</v>
      </c>
    </row>
    <row r="33" spans="1:3" ht="18" customHeight="1">
      <c r="A33" s="9" t="s">
        <v>529</v>
      </c>
      <c r="B33" s="2">
        <v>7921</v>
      </c>
      <c r="C33" s="2">
        <v>1993</v>
      </c>
    </row>
    <row r="34" spans="1:3" ht="18" customHeight="1">
      <c r="A34" s="9" t="s">
        <v>530</v>
      </c>
      <c r="B34" s="2">
        <v>17395</v>
      </c>
      <c r="C34" s="2">
        <v>4289</v>
      </c>
    </row>
    <row r="35" spans="1:3" ht="18" customHeight="1">
      <c r="A35" s="9" t="s">
        <v>531</v>
      </c>
      <c r="B35" s="2">
        <v>9194</v>
      </c>
      <c r="C35" s="2">
        <v>2193</v>
      </c>
    </row>
    <row r="36" spans="1:3" ht="18" customHeight="1">
      <c r="A36" s="9" t="s">
        <v>532</v>
      </c>
      <c r="B36" s="2">
        <v>6543</v>
      </c>
      <c r="C36" s="2">
        <v>1587</v>
      </c>
    </row>
    <row r="37" spans="1:3" ht="18" customHeight="1">
      <c r="A37" s="9" t="s">
        <v>533</v>
      </c>
      <c r="B37" s="2">
        <v>6358</v>
      </c>
      <c r="C37" s="2">
        <v>1563</v>
      </c>
    </row>
    <row r="38" spans="1:3" ht="18" customHeight="1">
      <c r="A38" s="9" t="s">
        <v>534</v>
      </c>
      <c r="B38" s="2">
        <v>9086</v>
      </c>
      <c r="C38" s="2">
        <v>2248</v>
      </c>
    </row>
    <row r="39" spans="1:3" ht="18" customHeight="1">
      <c r="A39" s="9" t="s">
        <v>476</v>
      </c>
      <c r="B39" s="2">
        <v>10134</v>
      </c>
      <c r="C39" s="2">
        <v>2473</v>
      </c>
    </row>
    <row r="40" spans="1:3" ht="18" customHeight="1">
      <c r="A40" s="9" t="s">
        <v>477</v>
      </c>
      <c r="B40" s="2">
        <v>3922</v>
      </c>
      <c r="C40" s="2">
        <v>949</v>
      </c>
    </row>
    <row r="41" spans="1:3" ht="18" customHeight="1">
      <c r="A41" s="9" t="s">
        <v>535</v>
      </c>
      <c r="B41" s="2">
        <v>5983</v>
      </c>
      <c r="C41" s="2">
        <v>1487</v>
      </c>
    </row>
    <row r="42" spans="1:3" ht="18" customHeight="1">
      <c r="A42" s="9" t="s">
        <v>478</v>
      </c>
      <c r="B42" s="2">
        <v>14044</v>
      </c>
      <c r="C42" s="2">
        <v>3875</v>
      </c>
    </row>
    <row r="43" spans="1:3" s="35" customFormat="1" ht="18" customHeight="1">
      <c r="A43" s="9" t="s">
        <v>536</v>
      </c>
      <c r="B43" s="27">
        <v>12453</v>
      </c>
      <c r="C43" s="27">
        <v>3578</v>
      </c>
    </row>
    <row r="44" spans="1:3" s="35" customFormat="1" ht="18" customHeight="1">
      <c r="A44" s="9" t="s">
        <v>537</v>
      </c>
      <c r="B44" s="27">
        <v>15480</v>
      </c>
      <c r="C44" s="27">
        <v>4096</v>
      </c>
    </row>
    <row r="45" spans="1:3" s="35" customFormat="1" ht="18" customHeight="1">
      <c r="A45" s="9" t="s">
        <v>538</v>
      </c>
      <c r="B45" s="27">
        <v>5524</v>
      </c>
      <c r="C45" s="27">
        <v>1407</v>
      </c>
    </row>
    <row r="46" spans="1:3" s="35" customFormat="1" ht="18" customHeight="1">
      <c r="A46" s="11" t="s">
        <v>539</v>
      </c>
      <c r="B46" s="12">
        <v>10273</v>
      </c>
      <c r="C46" s="12">
        <v>2592</v>
      </c>
    </row>
  </sheetData>
  <printOptions/>
  <pageMargins left="0.75" right="0.75" top="1" bottom="1" header="0.512" footer="0.512"/>
  <pageSetup horizontalDpi="300" verticalDpi="300" orientation="portrait" paperSize="9" r:id="rId1"/>
</worksheet>
</file>

<file path=xl/worksheets/sheet19.xml><?xml version="1.0" encoding="utf-8"?>
<worksheet xmlns="http://schemas.openxmlformats.org/spreadsheetml/2006/main" xmlns:r="http://schemas.openxmlformats.org/officeDocument/2006/relationships">
  <dimension ref="A1:B15"/>
  <sheetViews>
    <sheetView workbookViewId="0" topLeftCell="A1">
      <selection activeCell="A1" sqref="A1"/>
    </sheetView>
  </sheetViews>
  <sheetFormatPr defaultColWidth="9.00390625" defaultRowHeight="18" customHeight="1"/>
  <cols>
    <col min="1" max="1" width="23.625" style="5" customWidth="1"/>
    <col min="2" max="2" width="13.375" style="5" customWidth="1"/>
    <col min="3" max="16384" width="9.00390625" style="5" customWidth="1"/>
  </cols>
  <sheetData>
    <row r="1" ht="18" customHeight="1">
      <c r="A1" s="4" t="s">
        <v>540</v>
      </c>
    </row>
    <row r="2" spans="1:2" ht="18" customHeight="1">
      <c r="A2" s="4"/>
      <c r="B2" s="5" t="s">
        <v>555</v>
      </c>
    </row>
    <row r="3" spans="1:2" s="35" customFormat="1" ht="18" customHeight="1">
      <c r="A3" s="49" t="s">
        <v>541</v>
      </c>
      <c r="B3" s="43" t="s">
        <v>542</v>
      </c>
    </row>
    <row r="4" spans="1:2" s="4" customFormat="1" ht="18" customHeight="1">
      <c r="A4" s="22" t="s">
        <v>543</v>
      </c>
      <c r="B4" s="1">
        <f>B5+B15</f>
        <v>15880</v>
      </c>
    </row>
    <row r="5" spans="1:2" ht="18" customHeight="1">
      <c r="A5" s="9" t="s">
        <v>544</v>
      </c>
      <c r="B5" s="2">
        <f>SUM(B7:B14)</f>
        <v>6936</v>
      </c>
    </row>
    <row r="6" spans="1:2" ht="18" customHeight="1">
      <c r="A6" s="9" t="s">
        <v>545</v>
      </c>
      <c r="B6" s="2"/>
    </row>
    <row r="7" spans="1:2" ht="18" customHeight="1">
      <c r="A7" s="9" t="s">
        <v>546</v>
      </c>
      <c r="B7" s="2">
        <v>880</v>
      </c>
    </row>
    <row r="8" spans="1:2" ht="18" customHeight="1">
      <c r="A8" s="9" t="s">
        <v>547</v>
      </c>
      <c r="B8" s="2">
        <v>740</v>
      </c>
    </row>
    <row r="9" spans="1:2" ht="18" customHeight="1">
      <c r="A9" s="9" t="s">
        <v>548</v>
      </c>
      <c r="B9" s="2">
        <v>2770</v>
      </c>
    </row>
    <row r="10" spans="1:2" ht="18" customHeight="1">
      <c r="A10" s="9" t="s">
        <v>549</v>
      </c>
      <c r="B10" s="2">
        <v>220</v>
      </c>
    </row>
    <row r="11" spans="1:2" ht="18" customHeight="1">
      <c r="A11" s="9" t="s">
        <v>550</v>
      </c>
      <c r="B11" s="2">
        <v>350</v>
      </c>
    </row>
    <row r="12" spans="1:2" ht="18" customHeight="1">
      <c r="A12" s="9" t="s">
        <v>551</v>
      </c>
      <c r="B12" s="2">
        <v>1217</v>
      </c>
    </row>
    <row r="13" spans="1:2" ht="18" customHeight="1">
      <c r="A13" s="9" t="s">
        <v>552</v>
      </c>
      <c r="B13" s="2">
        <v>389</v>
      </c>
    </row>
    <row r="14" spans="1:2" ht="18" customHeight="1">
      <c r="A14" s="9" t="s">
        <v>553</v>
      </c>
      <c r="B14" s="2">
        <v>370</v>
      </c>
    </row>
    <row r="15" spans="1:2" ht="18" customHeight="1">
      <c r="A15" s="11" t="s">
        <v>554</v>
      </c>
      <c r="B15" s="12">
        <v>8944</v>
      </c>
    </row>
  </sheetData>
  <printOptions/>
  <pageMargins left="0.75" right="0.75" top="1" bottom="1"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J43"/>
  <sheetViews>
    <sheetView workbookViewId="0" topLeftCell="A1">
      <selection activeCell="B1" sqref="B1"/>
    </sheetView>
  </sheetViews>
  <sheetFormatPr defaultColWidth="9.00390625" defaultRowHeight="18" customHeight="1"/>
  <cols>
    <col min="1" max="1" width="4.625" style="3" customWidth="1"/>
    <col min="2" max="2" width="35.375" style="5" customWidth="1"/>
    <col min="3" max="4" width="11.125" style="5" customWidth="1"/>
    <col min="5" max="6" width="8.875" style="5" customWidth="1"/>
    <col min="7" max="8" width="9.875" style="5" customWidth="1"/>
    <col min="9" max="10" width="11.125" style="5" customWidth="1"/>
    <col min="11" max="52" width="10.625" style="5" customWidth="1"/>
    <col min="53" max="16384" width="9.00390625" style="5" customWidth="1"/>
  </cols>
  <sheetData>
    <row r="1" ht="18" customHeight="1">
      <c r="B1" s="4" t="s">
        <v>35</v>
      </c>
    </row>
    <row r="2" ht="18" customHeight="1">
      <c r="C2" s="5" t="s">
        <v>36</v>
      </c>
    </row>
    <row r="3" ht="18" customHeight="1">
      <c r="C3" s="5" t="s">
        <v>37</v>
      </c>
    </row>
    <row r="4" ht="18" customHeight="1">
      <c r="C4" s="5" t="s">
        <v>38</v>
      </c>
    </row>
    <row r="5" ht="18" customHeight="1">
      <c r="C5" s="5" t="s">
        <v>39</v>
      </c>
    </row>
    <row r="6" spans="2:10" ht="18" customHeight="1">
      <c r="B6" s="38" t="s">
        <v>40</v>
      </c>
      <c r="C6" s="39" t="s">
        <v>29</v>
      </c>
      <c r="D6" s="40"/>
      <c r="E6" s="40"/>
      <c r="F6" s="40"/>
      <c r="G6" s="40"/>
      <c r="H6" s="40"/>
      <c r="I6" s="39" t="s">
        <v>30</v>
      </c>
      <c r="J6" s="40"/>
    </row>
    <row r="7" spans="2:10" ht="36" customHeight="1">
      <c r="B7" s="41"/>
      <c r="C7" s="42" t="s">
        <v>31</v>
      </c>
      <c r="D7" s="42" t="s">
        <v>41</v>
      </c>
      <c r="E7" s="42" t="s">
        <v>42</v>
      </c>
      <c r="F7" s="42" t="s">
        <v>43</v>
      </c>
      <c r="G7" s="6" t="s">
        <v>44</v>
      </c>
      <c r="H7" s="42" t="s">
        <v>45</v>
      </c>
      <c r="I7" s="42" t="s">
        <v>46</v>
      </c>
      <c r="J7" s="43" t="s">
        <v>47</v>
      </c>
    </row>
    <row r="8" spans="1:10" s="4" customFormat="1" ht="18" customHeight="1">
      <c r="A8" s="7"/>
      <c r="B8" s="8" t="s">
        <v>3</v>
      </c>
      <c r="C8" s="1">
        <f aca="true" t="shared" si="0" ref="C8:H8">SUM(C9:C19)</f>
        <v>200967</v>
      </c>
      <c r="D8" s="1">
        <f t="shared" si="0"/>
        <v>140614</v>
      </c>
      <c r="E8" s="1">
        <f t="shared" si="0"/>
        <v>9877</v>
      </c>
      <c r="F8" s="1">
        <f t="shared" si="0"/>
        <v>9366</v>
      </c>
      <c r="G8" s="1">
        <f t="shared" si="0"/>
        <v>22174</v>
      </c>
      <c r="H8" s="1">
        <f t="shared" si="0"/>
        <v>18924</v>
      </c>
      <c r="I8" s="1">
        <v>188640</v>
      </c>
      <c r="J8" s="1">
        <f>SUM(J9:J19)</f>
        <v>140245</v>
      </c>
    </row>
    <row r="9" spans="1:10" ht="18" customHeight="1">
      <c r="A9" s="13" t="s">
        <v>556</v>
      </c>
      <c r="B9" s="9" t="s">
        <v>48</v>
      </c>
      <c r="C9" s="2">
        <v>22375</v>
      </c>
      <c r="D9" s="2">
        <f aca="true" t="shared" si="1" ref="D9:J19">D21+D33</f>
        <v>18227</v>
      </c>
      <c r="E9" s="2">
        <f t="shared" si="1"/>
        <v>418</v>
      </c>
      <c r="F9" s="2">
        <f t="shared" si="1"/>
        <v>1029</v>
      </c>
      <c r="G9" s="2">
        <f t="shared" si="1"/>
        <v>2332</v>
      </c>
      <c r="H9" s="2">
        <f t="shared" si="1"/>
        <v>368</v>
      </c>
      <c r="I9" s="2">
        <f t="shared" si="1"/>
        <v>18230</v>
      </c>
      <c r="J9" s="2">
        <f t="shared" si="1"/>
        <v>15230</v>
      </c>
    </row>
    <row r="10" spans="1:10" ht="18" customHeight="1">
      <c r="A10" s="13" t="s">
        <v>557</v>
      </c>
      <c r="B10" s="9" t="s">
        <v>49</v>
      </c>
      <c r="C10" s="2">
        <f aca="true" t="shared" si="2" ref="C10:C17">SUM(D10:H10)</f>
        <v>12012</v>
      </c>
      <c r="D10" s="2">
        <f t="shared" si="1"/>
        <v>5332</v>
      </c>
      <c r="E10" s="2">
        <f t="shared" si="1"/>
        <v>6160</v>
      </c>
      <c r="F10" s="2">
        <f t="shared" si="1"/>
        <v>507</v>
      </c>
      <c r="G10" s="2">
        <f t="shared" si="1"/>
        <v>0</v>
      </c>
      <c r="H10" s="2">
        <f t="shared" si="1"/>
        <v>13</v>
      </c>
      <c r="I10" s="2">
        <f t="shared" si="1"/>
        <v>11000</v>
      </c>
      <c r="J10" s="2">
        <f t="shared" si="1"/>
        <v>10625</v>
      </c>
    </row>
    <row r="11" spans="1:10" ht="18" customHeight="1">
      <c r="A11" s="13" t="s">
        <v>558</v>
      </c>
      <c r="B11" s="9" t="s">
        <v>50</v>
      </c>
      <c r="C11" s="2">
        <f t="shared" si="2"/>
        <v>38991</v>
      </c>
      <c r="D11" s="2">
        <f t="shared" si="1"/>
        <v>34882</v>
      </c>
      <c r="E11" s="2">
        <f t="shared" si="1"/>
        <v>955</v>
      </c>
      <c r="F11" s="2">
        <f t="shared" si="1"/>
        <v>159</v>
      </c>
      <c r="G11" s="2">
        <f t="shared" si="1"/>
        <v>192</v>
      </c>
      <c r="H11" s="2">
        <f t="shared" si="1"/>
        <v>2803</v>
      </c>
      <c r="I11" s="2">
        <f t="shared" si="1"/>
        <v>38430</v>
      </c>
      <c r="J11" s="2">
        <f t="shared" si="1"/>
        <v>35370</v>
      </c>
    </row>
    <row r="12" spans="1:10" ht="18" customHeight="1">
      <c r="A12" s="13" t="s">
        <v>559</v>
      </c>
      <c r="B12" s="9" t="s">
        <v>51</v>
      </c>
      <c r="C12" s="2">
        <f t="shared" si="2"/>
        <v>34789</v>
      </c>
      <c r="D12" s="2">
        <f t="shared" si="1"/>
        <v>20354</v>
      </c>
      <c r="E12" s="2">
        <f t="shared" si="1"/>
        <v>1226</v>
      </c>
      <c r="F12" s="2">
        <f t="shared" si="1"/>
        <v>2971</v>
      </c>
      <c r="G12" s="2">
        <f t="shared" si="1"/>
        <v>5207</v>
      </c>
      <c r="H12" s="2">
        <f t="shared" si="1"/>
        <v>5031</v>
      </c>
      <c r="I12" s="2">
        <f t="shared" si="1"/>
        <v>29400</v>
      </c>
      <c r="J12" s="2">
        <f t="shared" si="1"/>
        <v>19005</v>
      </c>
    </row>
    <row r="13" spans="1:10" ht="18" customHeight="1">
      <c r="A13" s="13" t="s">
        <v>560</v>
      </c>
      <c r="B13" s="9" t="s">
        <v>52</v>
      </c>
      <c r="C13" s="2">
        <v>7748</v>
      </c>
      <c r="D13" s="2">
        <f t="shared" si="1"/>
        <v>642</v>
      </c>
      <c r="E13" s="2">
        <f t="shared" si="1"/>
        <v>13</v>
      </c>
      <c r="F13" s="2">
        <f t="shared" si="1"/>
        <v>143</v>
      </c>
      <c r="G13" s="2">
        <f t="shared" si="1"/>
        <v>3608</v>
      </c>
      <c r="H13" s="2">
        <f t="shared" si="1"/>
        <v>3341</v>
      </c>
      <c r="I13" s="2">
        <f t="shared" si="1"/>
        <v>9255</v>
      </c>
      <c r="J13" s="2">
        <f t="shared" si="1"/>
        <v>565</v>
      </c>
    </row>
    <row r="14" spans="1:10" ht="18" customHeight="1">
      <c r="A14" s="13" t="s">
        <v>561</v>
      </c>
      <c r="B14" s="9" t="s">
        <v>53</v>
      </c>
      <c r="C14" s="2">
        <f t="shared" si="2"/>
        <v>69</v>
      </c>
      <c r="D14" s="2">
        <f t="shared" si="1"/>
        <v>57</v>
      </c>
      <c r="E14" s="2">
        <f t="shared" si="1"/>
        <v>3</v>
      </c>
      <c r="F14" s="2">
        <f t="shared" si="1"/>
        <v>3</v>
      </c>
      <c r="G14" s="2">
        <f t="shared" si="1"/>
        <v>5</v>
      </c>
      <c r="H14" s="2">
        <f t="shared" si="1"/>
        <v>1</v>
      </c>
      <c r="I14" s="2">
        <f t="shared" si="1"/>
        <v>80</v>
      </c>
      <c r="J14" s="2">
        <f t="shared" si="1"/>
        <v>60</v>
      </c>
    </row>
    <row r="15" spans="1:10" ht="18" customHeight="1">
      <c r="A15" s="13" t="s">
        <v>562</v>
      </c>
      <c r="B15" s="9" t="s">
        <v>54</v>
      </c>
      <c r="C15" s="2">
        <f t="shared" si="2"/>
        <v>7942</v>
      </c>
      <c r="D15" s="2">
        <f t="shared" si="1"/>
        <v>7148</v>
      </c>
      <c r="E15" s="2">
        <f t="shared" si="1"/>
        <v>67</v>
      </c>
      <c r="F15" s="2">
        <f t="shared" si="1"/>
        <v>107</v>
      </c>
      <c r="G15" s="2">
        <f t="shared" si="1"/>
        <v>571</v>
      </c>
      <c r="H15" s="2">
        <f t="shared" si="1"/>
        <v>49</v>
      </c>
      <c r="I15" s="2">
        <f t="shared" si="1"/>
        <v>7925</v>
      </c>
      <c r="J15" s="2">
        <f t="shared" si="1"/>
        <v>7230</v>
      </c>
    </row>
    <row r="16" spans="1:10" ht="18" customHeight="1">
      <c r="A16" s="13" t="s">
        <v>563</v>
      </c>
      <c r="B16" s="9" t="s">
        <v>55</v>
      </c>
      <c r="C16" s="2">
        <v>56642</v>
      </c>
      <c r="D16" s="2">
        <f t="shared" si="1"/>
        <v>40328</v>
      </c>
      <c r="E16" s="2">
        <f t="shared" si="1"/>
        <v>848</v>
      </c>
      <c r="F16" s="2">
        <f t="shared" si="1"/>
        <v>3248</v>
      </c>
      <c r="G16" s="2">
        <f t="shared" si="1"/>
        <v>7710</v>
      </c>
      <c r="H16" s="2">
        <f t="shared" si="1"/>
        <v>4507</v>
      </c>
      <c r="I16" s="2">
        <f t="shared" si="1"/>
        <v>54250</v>
      </c>
      <c r="J16" s="2">
        <f t="shared" si="1"/>
        <v>38725</v>
      </c>
    </row>
    <row r="17" spans="1:10" ht="18" customHeight="1">
      <c r="A17" s="13" t="s">
        <v>564</v>
      </c>
      <c r="B17" s="9" t="s">
        <v>56</v>
      </c>
      <c r="C17" s="2">
        <f t="shared" si="2"/>
        <v>2935</v>
      </c>
      <c r="D17" s="2">
        <f t="shared" si="1"/>
        <v>2932</v>
      </c>
      <c r="E17" s="2">
        <f t="shared" si="1"/>
        <v>3</v>
      </c>
      <c r="F17" s="2">
        <f t="shared" si="1"/>
        <v>0</v>
      </c>
      <c r="G17" s="2">
        <f t="shared" si="1"/>
        <v>0</v>
      </c>
      <c r="H17" s="2">
        <f t="shared" si="1"/>
        <v>0</v>
      </c>
      <c r="I17" s="2">
        <f t="shared" si="1"/>
        <v>2780</v>
      </c>
      <c r="J17" s="2">
        <f t="shared" si="1"/>
        <v>2780</v>
      </c>
    </row>
    <row r="18" spans="1:10" ht="18" customHeight="1">
      <c r="A18" s="13" t="s">
        <v>565</v>
      </c>
      <c r="B18" s="9" t="s">
        <v>57</v>
      </c>
      <c r="C18" s="2">
        <v>17382</v>
      </c>
      <c r="D18" s="2">
        <f t="shared" si="1"/>
        <v>10661</v>
      </c>
      <c r="E18" s="2">
        <f t="shared" si="1"/>
        <v>183</v>
      </c>
      <c r="F18" s="2">
        <f t="shared" si="1"/>
        <v>1198</v>
      </c>
      <c r="G18" s="2">
        <f t="shared" si="1"/>
        <v>2532</v>
      </c>
      <c r="H18" s="2">
        <f t="shared" si="1"/>
        <v>2807</v>
      </c>
      <c r="I18" s="2">
        <f t="shared" si="1"/>
        <v>17055</v>
      </c>
      <c r="J18" s="2">
        <f t="shared" si="1"/>
        <v>10570</v>
      </c>
    </row>
    <row r="19" spans="1:10" ht="18" customHeight="1">
      <c r="A19" s="13" t="s">
        <v>566</v>
      </c>
      <c r="B19" s="9" t="s">
        <v>58</v>
      </c>
      <c r="C19" s="2">
        <v>82</v>
      </c>
      <c r="D19" s="2">
        <f t="shared" si="1"/>
        <v>51</v>
      </c>
      <c r="E19" s="2">
        <f t="shared" si="1"/>
        <v>1</v>
      </c>
      <c r="F19" s="2">
        <f t="shared" si="1"/>
        <v>1</v>
      </c>
      <c r="G19" s="2">
        <f t="shared" si="1"/>
        <v>17</v>
      </c>
      <c r="H19" s="2">
        <f t="shared" si="1"/>
        <v>4</v>
      </c>
      <c r="I19" s="2">
        <f t="shared" si="1"/>
        <v>245</v>
      </c>
      <c r="J19" s="2">
        <f t="shared" si="1"/>
        <v>85</v>
      </c>
    </row>
    <row r="20" spans="1:10" s="4" customFormat="1" ht="18" customHeight="1">
      <c r="A20" s="7"/>
      <c r="B20" s="14" t="s">
        <v>33</v>
      </c>
      <c r="C20" s="1">
        <f aca="true" t="shared" si="3" ref="C20:J20">SUM(C21:C31)</f>
        <v>120205</v>
      </c>
      <c r="D20" s="1">
        <f t="shared" si="3"/>
        <v>85527</v>
      </c>
      <c r="E20" s="1">
        <f t="shared" si="3"/>
        <v>8383</v>
      </c>
      <c r="F20" s="1">
        <f t="shared" si="3"/>
        <v>7469</v>
      </c>
      <c r="G20" s="1">
        <f t="shared" si="3"/>
        <v>15491</v>
      </c>
      <c r="H20" s="1">
        <f t="shared" si="3"/>
        <v>3331</v>
      </c>
      <c r="I20" s="1">
        <f t="shared" si="3"/>
        <v>115030</v>
      </c>
      <c r="J20" s="1">
        <f t="shared" si="3"/>
        <v>89880</v>
      </c>
    </row>
    <row r="21" spans="1:10" ht="18" customHeight="1">
      <c r="A21" s="13" t="s">
        <v>567</v>
      </c>
      <c r="B21" s="9" t="s">
        <v>48</v>
      </c>
      <c r="C21" s="2">
        <f aca="true" t="shared" si="4" ref="C21:C30">SUM(D21:H21)</f>
        <v>12046</v>
      </c>
      <c r="D21" s="2">
        <v>9243</v>
      </c>
      <c r="E21" s="2">
        <v>371</v>
      </c>
      <c r="F21" s="2">
        <v>919</v>
      </c>
      <c r="G21" s="2">
        <v>1403</v>
      </c>
      <c r="H21" s="2">
        <v>110</v>
      </c>
      <c r="I21" s="2">
        <v>10465</v>
      </c>
      <c r="J21" s="2">
        <v>8360</v>
      </c>
    </row>
    <row r="22" spans="1:10" ht="18" customHeight="1">
      <c r="A22" s="13" t="s">
        <v>557</v>
      </c>
      <c r="B22" s="9" t="s">
        <v>49</v>
      </c>
      <c r="C22" s="2">
        <f t="shared" si="4"/>
        <v>11359</v>
      </c>
      <c r="D22" s="2">
        <v>5269</v>
      </c>
      <c r="E22" s="2">
        <v>5605</v>
      </c>
      <c r="F22" s="2">
        <v>483</v>
      </c>
      <c r="G22" s="2">
        <v>0</v>
      </c>
      <c r="H22" s="2">
        <v>2</v>
      </c>
      <c r="I22" s="2">
        <v>10575</v>
      </c>
      <c r="J22" s="2">
        <v>10220</v>
      </c>
    </row>
    <row r="23" spans="1:10" ht="18" customHeight="1">
      <c r="A23" s="13" t="s">
        <v>558</v>
      </c>
      <c r="B23" s="9" t="s">
        <v>50</v>
      </c>
      <c r="C23" s="2">
        <f t="shared" si="4"/>
        <v>15907</v>
      </c>
      <c r="D23" s="2">
        <v>15223</v>
      </c>
      <c r="E23" s="2">
        <v>439</v>
      </c>
      <c r="F23" s="2">
        <v>65</v>
      </c>
      <c r="G23" s="2">
        <v>60</v>
      </c>
      <c r="H23" s="2">
        <v>120</v>
      </c>
      <c r="I23" s="2">
        <v>16490</v>
      </c>
      <c r="J23" s="2">
        <v>16330</v>
      </c>
    </row>
    <row r="24" spans="1:10" ht="18" customHeight="1">
      <c r="A24" s="13" t="s">
        <v>559</v>
      </c>
      <c r="B24" s="9" t="s">
        <v>51</v>
      </c>
      <c r="C24" s="2">
        <f t="shared" si="4"/>
        <v>21287</v>
      </c>
      <c r="D24" s="2">
        <v>13683</v>
      </c>
      <c r="E24" s="2">
        <v>1010</v>
      </c>
      <c r="F24" s="2">
        <v>2024</v>
      </c>
      <c r="G24" s="2">
        <v>3702</v>
      </c>
      <c r="H24" s="2">
        <v>868</v>
      </c>
      <c r="I24" s="2">
        <v>18715</v>
      </c>
      <c r="J24" s="2">
        <v>13365</v>
      </c>
    </row>
    <row r="25" spans="1:10" ht="18" customHeight="1">
      <c r="A25" s="13" t="s">
        <v>560</v>
      </c>
      <c r="B25" s="9" t="s">
        <v>52</v>
      </c>
      <c r="C25" s="2">
        <v>4052</v>
      </c>
      <c r="D25" s="2">
        <v>510</v>
      </c>
      <c r="E25" s="2">
        <v>12</v>
      </c>
      <c r="F25" s="2">
        <v>133</v>
      </c>
      <c r="G25" s="2">
        <v>2956</v>
      </c>
      <c r="H25" s="2">
        <v>440</v>
      </c>
      <c r="I25" s="2">
        <v>4645</v>
      </c>
      <c r="J25" s="2">
        <v>485</v>
      </c>
    </row>
    <row r="26" spans="1:10" ht="18" customHeight="1">
      <c r="A26" s="13" t="s">
        <v>561</v>
      </c>
      <c r="B26" s="9" t="s">
        <v>53</v>
      </c>
      <c r="C26" s="2">
        <f t="shared" si="4"/>
        <v>68</v>
      </c>
      <c r="D26" s="2">
        <v>56</v>
      </c>
      <c r="E26" s="2">
        <v>3</v>
      </c>
      <c r="F26" s="2">
        <v>3</v>
      </c>
      <c r="G26" s="2">
        <v>5</v>
      </c>
      <c r="H26" s="2">
        <v>1</v>
      </c>
      <c r="I26" s="2">
        <v>75</v>
      </c>
      <c r="J26" s="2">
        <v>60</v>
      </c>
    </row>
    <row r="27" spans="1:10" ht="18" customHeight="1">
      <c r="A27" s="13" t="s">
        <v>562</v>
      </c>
      <c r="B27" s="9" t="s">
        <v>54</v>
      </c>
      <c r="C27" s="2">
        <f t="shared" si="4"/>
        <v>7348</v>
      </c>
      <c r="D27" s="2">
        <v>6569</v>
      </c>
      <c r="E27" s="2">
        <v>65</v>
      </c>
      <c r="F27" s="2">
        <v>105</v>
      </c>
      <c r="G27" s="2">
        <v>570</v>
      </c>
      <c r="H27" s="2">
        <v>39</v>
      </c>
      <c r="I27" s="2">
        <v>7245</v>
      </c>
      <c r="J27" s="2">
        <v>6560</v>
      </c>
    </row>
    <row r="28" spans="1:10" ht="18" customHeight="1">
      <c r="A28" s="13" t="s">
        <v>563</v>
      </c>
      <c r="B28" s="9" t="s">
        <v>55</v>
      </c>
      <c r="C28" s="2">
        <f t="shared" si="4"/>
        <v>39497</v>
      </c>
      <c r="D28" s="2">
        <v>28857</v>
      </c>
      <c r="E28" s="2">
        <v>758</v>
      </c>
      <c r="F28" s="2">
        <v>3101</v>
      </c>
      <c r="G28" s="2">
        <v>5396</v>
      </c>
      <c r="H28" s="2">
        <v>1385</v>
      </c>
      <c r="I28" s="2">
        <v>38485</v>
      </c>
      <c r="J28" s="2">
        <v>28560</v>
      </c>
    </row>
    <row r="29" spans="1:10" ht="18" customHeight="1">
      <c r="A29" s="13" t="s">
        <v>564</v>
      </c>
      <c r="B29" s="9" t="s">
        <v>56</v>
      </c>
      <c r="C29" s="2">
        <f t="shared" si="4"/>
        <v>2898</v>
      </c>
      <c r="D29" s="2">
        <v>2895</v>
      </c>
      <c r="E29" s="2">
        <v>3</v>
      </c>
      <c r="F29" s="2">
        <v>0</v>
      </c>
      <c r="G29" s="2">
        <v>0</v>
      </c>
      <c r="H29" s="2">
        <v>0</v>
      </c>
      <c r="I29" s="2">
        <v>2750</v>
      </c>
      <c r="J29" s="2">
        <v>2750</v>
      </c>
    </row>
    <row r="30" spans="1:10" ht="18" customHeight="1">
      <c r="A30" s="13" t="s">
        <v>565</v>
      </c>
      <c r="B30" s="9" t="s">
        <v>57</v>
      </c>
      <c r="C30" s="2">
        <f t="shared" si="4"/>
        <v>5704</v>
      </c>
      <c r="D30" s="2">
        <v>3195</v>
      </c>
      <c r="E30" s="2">
        <v>116</v>
      </c>
      <c r="F30" s="2">
        <v>636</v>
      </c>
      <c r="G30" s="2">
        <v>1391</v>
      </c>
      <c r="H30" s="2">
        <v>366</v>
      </c>
      <c r="I30" s="2">
        <v>5520</v>
      </c>
      <c r="J30" s="2">
        <v>3140</v>
      </c>
    </row>
    <row r="31" spans="1:10" ht="18" customHeight="1">
      <c r="A31" s="13" t="s">
        <v>566</v>
      </c>
      <c r="B31" s="9" t="s">
        <v>58</v>
      </c>
      <c r="C31" s="2">
        <v>39</v>
      </c>
      <c r="D31" s="2">
        <v>27</v>
      </c>
      <c r="E31" s="2">
        <v>1</v>
      </c>
      <c r="F31" s="2">
        <v>0</v>
      </c>
      <c r="G31" s="2">
        <v>8</v>
      </c>
      <c r="H31" s="2">
        <v>0</v>
      </c>
      <c r="I31" s="2">
        <v>65</v>
      </c>
      <c r="J31" s="2">
        <v>50</v>
      </c>
    </row>
    <row r="32" spans="1:10" s="4" customFormat="1" ht="18" customHeight="1">
      <c r="A32" s="7"/>
      <c r="B32" s="14" t="s">
        <v>32</v>
      </c>
      <c r="C32" s="1">
        <f aca="true" t="shared" si="5" ref="C32:H32">SUM(C33:C43)</f>
        <v>80762</v>
      </c>
      <c r="D32" s="1">
        <f t="shared" si="5"/>
        <v>55087</v>
      </c>
      <c r="E32" s="1">
        <f t="shared" si="5"/>
        <v>1494</v>
      </c>
      <c r="F32" s="1">
        <f t="shared" si="5"/>
        <v>1897</v>
      </c>
      <c r="G32" s="1">
        <f t="shared" si="5"/>
        <v>6683</v>
      </c>
      <c r="H32" s="1">
        <f t="shared" si="5"/>
        <v>15593</v>
      </c>
      <c r="I32" s="1">
        <v>73615</v>
      </c>
      <c r="J32" s="1">
        <f>SUM(J33:J43)</f>
        <v>50365</v>
      </c>
    </row>
    <row r="33" spans="1:10" ht="18" customHeight="1">
      <c r="A33" s="3" t="s">
        <v>567</v>
      </c>
      <c r="B33" s="9" t="s">
        <v>48</v>
      </c>
      <c r="C33" s="2">
        <v>10329</v>
      </c>
      <c r="D33" s="2">
        <v>8984</v>
      </c>
      <c r="E33" s="2">
        <v>47</v>
      </c>
      <c r="F33" s="2">
        <v>110</v>
      </c>
      <c r="G33" s="2">
        <v>929</v>
      </c>
      <c r="H33" s="2">
        <v>258</v>
      </c>
      <c r="I33" s="2">
        <v>7765</v>
      </c>
      <c r="J33" s="2">
        <v>6870</v>
      </c>
    </row>
    <row r="34" spans="1:10" ht="18" customHeight="1">
      <c r="A34" s="3" t="s">
        <v>557</v>
      </c>
      <c r="B34" s="9" t="s">
        <v>49</v>
      </c>
      <c r="C34" s="2">
        <f aca="true" t="shared" si="6" ref="C34:C41">SUM(D34:H34)</f>
        <v>653</v>
      </c>
      <c r="D34" s="2">
        <v>63</v>
      </c>
      <c r="E34" s="2">
        <v>555</v>
      </c>
      <c r="F34" s="2">
        <v>24</v>
      </c>
      <c r="G34" s="2">
        <v>0</v>
      </c>
      <c r="H34" s="2">
        <v>11</v>
      </c>
      <c r="I34" s="2">
        <v>425</v>
      </c>
      <c r="J34" s="2">
        <v>405</v>
      </c>
    </row>
    <row r="35" spans="1:10" ht="18" customHeight="1">
      <c r="A35" s="3" t="s">
        <v>558</v>
      </c>
      <c r="B35" s="9" t="s">
        <v>50</v>
      </c>
      <c r="C35" s="2">
        <f t="shared" si="6"/>
        <v>23084</v>
      </c>
      <c r="D35" s="2">
        <v>19659</v>
      </c>
      <c r="E35" s="2">
        <v>516</v>
      </c>
      <c r="F35" s="2">
        <v>94</v>
      </c>
      <c r="G35" s="2">
        <v>132</v>
      </c>
      <c r="H35" s="2">
        <v>2683</v>
      </c>
      <c r="I35" s="2">
        <v>21940</v>
      </c>
      <c r="J35" s="2">
        <v>19040</v>
      </c>
    </row>
    <row r="36" spans="1:10" ht="18" customHeight="1">
      <c r="A36" s="3" t="s">
        <v>559</v>
      </c>
      <c r="B36" s="9" t="s">
        <v>51</v>
      </c>
      <c r="C36" s="2">
        <f t="shared" si="6"/>
        <v>13502</v>
      </c>
      <c r="D36" s="2">
        <v>6671</v>
      </c>
      <c r="E36" s="2">
        <v>216</v>
      </c>
      <c r="F36" s="2">
        <v>947</v>
      </c>
      <c r="G36" s="2">
        <v>1505</v>
      </c>
      <c r="H36" s="2">
        <v>4163</v>
      </c>
      <c r="I36" s="2">
        <v>10685</v>
      </c>
      <c r="J36" s="2">
        <v>5640</v>
      </c>
    </row>
    <row r="37" spans="1:10" ht="18" customHeight="1">
      <c r="A37" s="3" t="s">
        <v>560</v>
      </c>
      <c r="B37" s="9" t="s">
        <v>52</v>
      </c>
      <c r="C37" s="2">
        <f t="shared" si="6"/>
        <v>3696</v>
      </c>
      <c r="D37" s="2">
        <v>132</v>
      </c>
      <c r="E37" s="2">
        <v>1</v>
      </c>
      <c r="F37" s="2">
        <v>10</v>
      </c>
      <c r="G37" s="2">
        <v>652</v>
      </c>
      <c r="H37" s="2">
        <v>2901</v>
      </c>
      <c r="I37" s="2">
        <v>4610</v>
      </c>
      <c r="J37" s="2">
        <v>80</v>
      </c>
    </row>
    <row r="38" spans="1:10" ht="18" customHeight="1">
      <c r="A38" s="3" t="s">
        <v>561</v>
      </c>
      <c r="B38" s="9" t="s">
        <v>53</v>
      </c>
      <c r="C38" s="2">
        <f t="shared" si="6"/>
        <v>1</v>
      </c>
      <c r="D38" s="2">
        <v>1</v>
      </c>
      <c r="E38" s="2">
        <v>0</v>
      </c>
      <c r="F38" s="2">
        <v>0</v>
      </c>
      <c r="G38" s="2">
        <v>0</v>
      </c>
      <c r="H38" s="2">
        <v>0</v>
      </c>
      <c r="I38" s="2">
        <v>5</v>
      </c>
      <c r="J38" s="2">
        <v>0</v>
      </c>
    </row>
    <row r="39" spans="1:10" ht="18" customHeight="1">
      <c r="A39" s="3" t="s">
        <v>562</v>
      </c>
      <c r="B39" s="9" t="s">
        <v>54</v>
      </c>
      <c r="C39" s="2">
        <f t="shared" si="6"/>
        <v>594</v>
      </c>
      <c r="D39" s="2">
        <v>579</v>
      </c>
      <c r="E39" s="2">
        <v>2</v>
      </c>
      <c r="F39" s="2">
        <v>2</v>
      </c>
      <c r="G39" s="2">
        <v>1</v>
      </c>
      <c r="H39" s="2">
        <v>10</v>
      </c>
      <c r="I39" s="2">
        <v>680</v>
      </c>
      <c r="J39" s="2">
        <v>670</v>
      </c>
    </row>
    <row r="40" spans="1:10" ht="18" customHeight="1">
      <c r="A40" s="3" t="s">
        <v>563</v>
      </c>
      <c r="B40" s="9" t="s">
        <v>55</v>
      </c>
      <c r="C40" s="2">
        <v>17145</v>
      </c>
      <c r="D40" s="2">
        <v>11471</v>
      </c>
      <c r="E40" s="2">
        <v>90</v>
      </c>
      <c r="F40" s="2">
        <v>147</v>
      </c>
      <c r="G40" s="2">
        <v>2314</v>
      </c>
      <c r="H40" s="2">
        <v>3122</v>
      </c>
      <c r="I40" s="2">
        <v>15765</v>
      </c>
      <c r="J40" s="2">
        <v>10165</v>
      </c>
    </row>
    <row r="41" spans="1:10" ht="18" customHeight="1">
      <c r="A41" s="3" t="s">
        <v>564</v>
      </c>
      <c r="B41" s="9" t="s">
        <v>56</v>
      </c>
      <c r="C41" s="2">
        <f t="shared" si="6"/>
        <v>37</v>
      </c>
      <c r="D41" s="2">
        <v>37</v>
      </c>
      <c r="E41" s="2">
        <v>0</v>
      </c>
      <c r="F41" s="2">
        <v>0</v>
      </c>
      <c r="G41" s="2">
        <v>0</v>
      </c>
      <c r="H41" s="2">
        <v>0</v>
      </c>
      <c r="I41" s="2">
        <v>30</v>
      </c>
      <c r="J41" s="2">
        <v>30</v>
      </c>
    </row>
    <row r="42" spans="1:10" ht="18" customHeight="1">
      <c r="A42" s="3" t="s">
        <v>565</v>
      </c>
      <c r="B42" s="9" t="s">
        <v>57</v>
      </c>
      <c r="C42" s="2">
        <v>11678</v>
      </c>
      <c r="D42" s="2">
        <v>7466</v>
      </c>
      <c r="E42" s="2">
        <v>67</v>
      </c>
      <c r="F42" s="2">
        <v>562</v>
      </c>
      <c r="G42" s="2">
        <v>1141</v>
      </c>
      <c r="H42" s="2">
        <v>2441</v>
      </c>
      <c r="I42" s="2">
        <v>11535</v>
      </c>
      <c r="J42" s="2">
        <v>7430</v>
      </c>
    </row>
    <row r="43" spans="1:10" ht="18" customHeight="1">
      <c r="A43" s="10" t="s">
        <v>566</v>
      </c>
      <c r="B43" s="11" t="s">
        <v>58</v>
      </c>
      <c r="C43" s="12">
        <v>43</v>
      </c>
      <c r="D43" s="12">
        <v>24</v>
      </c>
      <c r="E43" s="12">
        <v>0</v>
      </c>
      <c r="F43" s="12">
        <v>1</v>
      </c>
      <c r="G43" s="12">
        <v>9</v>
      </c>
      <c r="H43" s="12">
        <v>4</v>
      </c>
      <c r="I43" s="12">
        <v>180</v>
      </c>
      <c r="J43" s="12">
        <v>35</v>
      </c>
    </row>
  </sheetData>
  <mergeCells count="3">
    <mergeCell ref="B6:B7"/>
    <mergeCell ref="C6:H6"/>
    <mergeCell ref="I6:J6"/>
  </mergeCells>
  <printOptions/>
  <pageMargins left="0.75" right="0.75" top="1" bottom="1" header="0.512" footer="0.51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W55"/>
  <sheetViews>
    <sheetView workbookViewId="0" topLeftCell="A1">
      <selection activeCell="A1" sqref="A1"/>
    </sheetView>
  </sheetViews>
  <sheetFormatPr defaultColWidth="9.00390625" defaultRowHeight="18" customHeight="1"/>
  <cols>
    <col min="1" max="1" width="10.625" style="3" customWidth="1"/>
    <col min="2" max="2" width="11.125" style="5" customWidth="1"/>
    <col min="3" max="6" width="9.875" style="5" customWidth="1"/>
    <col min="7" max="7" width="8.875" style="5" customWidth="1"/>
    <col min="8" max="8" width="6.625" style="5" customWidth="1"/>
    <col min="9" max="9" width="8.875" style="5" customWidth="1"/>
    <col min="10" max="10" width="9.875" style="5" customWidth="1"/>
    <col min="11" max="11" width="8.875" style="5" customWidth="1"/>
    <col min="12" max="12" width="9.875" style="5" customWidth="1"/>
    <col min="13" max="13" width="6.625" style="5" customWidth="1"/>
    <col min="14" max="14" width="11.125" style="5" customWidth="1"/>
    <col min="15" max="18" width="9.875" style="5" customWidth="1"/>
    <col min="19" max="19" width="6.875" style="5" customWidth="1"/>
    <col min="20" max="20" width="6.625" style="5" customWidth="1"/>
    <col min="21" max="21" width="8.875" style="5" customWidth="1"/>
    <col min="22" max="22" width="9.875" style="5" customWidth="1"/>
    <col min="23" max="23" width="8.875" style="5" customWidth="1"/>
    <col min="24" max="24" width="9.875" style="5" customWidth="1"/>
    <col min="25" max="25" width="6.625" style="5" customWidth="1"/>
    <col min="26" max="26" width="11.125" style="5" customWidth="1"/>
    <col min="27" max="30" width="9.875" style="5" customWidth="1"/>
    <col min="31" max="31" width="8.875" style="5" customWidth="1"/>
    <col min="32" max="32" width="6.625" style="5" customWidth="1"/>
    <col min="33" max="33" width="8.875" style="5" customWidth="1"/>
    <col min="34" max="34" width="9.875" style="5" customWidth="1"/>
    <col min="35" max="35" width="8.875" style="5" customWidth="1"/>
    <col min="36" max="36" width="9.875" style="5" customWidth="1"/>
    <col min="37" max="37" width="7.125" style="5" customWidth="1"/>
    <col min="38" max="38" width="11.125" style="5" customWidth="1"/>
    <col min="39" max="42" width="9.875" style="5" customWidth="1"/>
    <col min="43" max="44" width="6.625" style="5" customWidth="1"/>
    <col min="45" max="45" width="8.875" style="5" customWidth="1"/>
    <col min="46" max="46" width="10.125" style="5" customWidth="1"/>
    <col min="47" max="47" width="8.875" style="5" customWidth="1"/>
    <col min="48" max="48" width="9.875" style="5" customWidth="1"/>
    <col min="49" max="49" width="6.875" style="5" customWidth="1"/>
    <col min="50" max="67" width="10.625" style="5" customWidth="1"/>
    <col min="68" max="16384" width="9.00390625" style="5" customWidth="1"/>
  </cols>
  <sheetData>
    <row r="1" ht="18" customHeight="1">
      <c r="A1" s="4" t="s">
        <v>59</v>
      </c>
    </row>
    <row r="2" ht="18" customHeight="1">
      <c r="B2" s="5" t="s">
        <v>60</v>
      </c>
    </row>
    <row r="3" ht="18" customHeight="1">
      <c r="B3" s="5" t="s">
        <v>65</v>
      </c>
    </row>
    <row r="4" ht="18" customHeight="1">
      <c r="B4" s="5" t="s">
        <v>66</v>
      </c>
    </row>
    <row r="5" spans="1:49" ht="18" customHeight="1">
      <c r="A5" s="38" t="s">
        <v>61</v>
      </c>
      <c r="B5" s="39" t="s">
        <v>29</v>
      </c>
      <c r="C5" s="40"/>
      <c r="D5" s="40"/>
      <c r="E5" s="40"/>
      <c r="F5" s="40"/>
      <c r="G5" s="40"/>
      <c r="H5" s="40"/>
      <c r="I5" s="40"/>
      <c r="J5" s="40"/>
      <c r="K5" s="40"/>
      <c r="L5" s="40"/>
      <c r="M5" s="40"/>
      <c r="N5" s="40"/>
      <c r="O5" s="40"/>
      <c r="P5" s="40"/>
      <c r="Q5" s="40"/>
      <c r="R5" s="40"/>
      <c r="S5" s="40"/>
      <c r="T5" s="40"/>
      <c r="U5" s="40"/>
      <c r="V5" s="40"/>
      <c r="W5" s="40"/>
      <c r="X5" s="40"/>
      <c r="Y5" s="44"/>
      <c r="Z5" s="39" t="s">
        <v>30</v>
      </c>
      <c r="AA5" s="40"/>
      <c r="AB5" s="40"/>
      <c r="AC5" s="40"/>
      <c r="AD5" s="40"/>
      <c r="AE5" s="40"/>
      <c r="AF5" s="40"/>
      <c r="AG5" s="40"/>
      <c r="AH5" s="40"/>
      <c r="AI5" s="40"/>
      <c r="AJ5" s="40"/>
      <c r="AK5" s="40"/>
      <c r="AL5" s="40"/>
      <c r="AM5" s="40"/>
      <c r="AN5" s="40"/>
      <c r="AO5" s="40"/>
      <c r="AP5" s="40"/>
      <c r="AQ5" s="40"/>
      <c r="AR5" s="40"/>
      <c r="AS5" s="40"/>
      <c r="AT5" s="40"/>
      <c r="AU5" s="40"/>
      <c r="AV5" s="40"/>
      <c r="AW5" s="40"/>
    </row>
    <row r="6" spans="1:49" ht="18" customHeight="1">
      <c r="A6" s="45"/>
      <c r="B6" s="39" t="s">
        <v>3</v>
      </c>
      <c r="C6" s="40"/>
      <c r="D6" s="40"/>
      <c r="E6" s="40"/>
      <c r="F6" s="40"/>
      <c r="G6" s="40"/>
      <c r="H6" s="40"/>
      <c r="I6" s="40"/>
      <c r="J6" s="40"/>
      <c r="K6" s="40"/>
      <c r="L6" s="40"/>
      <c r="M6" s="44"/>
      <c r="N6" s="46" t="s">
        <v>3</v>
      </c>
      <c r="O6" s="39" t="s">
        <v>62</v>
      </c>
      <c r="P6" s="40"/>
      <c r="Q6" s="40"/>
      <c r="R6" s="40"/>
      <c r="S6" s="40"/>
      <c r="T6" s="40"/>
      <c r="U6" s="40"/>
      <c r="V6" s="40"/>
      <c r="W6" s="40"/>
      <c r="X6" s="40"/>
      <c r="Y6" s="44"/>
      <c r="Z6" s="39" t="s">
        <v>67</v>
      </c>
      <c r="AA6" s="40"/>
      <c r="AB6" s="40"/>
      <c r="AC6" s="40"/>
      <c r="AD6" s="40"/>
      <c r="AE6" s="40"/>
      <c r="AF6" s="40"/>
      <c r="AG6" s="40"/>
      <c r="AH6" s="40"/>
      <c r="AI6" s="40"/>
      <c r="AJ6" s="40"/>
      <c r="AK6" s="44"/>
      <c r="AL6" s="46" t="s">
        <v>3</v>
      </c>
      <c r="AM6" s="39" t="s">
        <v>68</v>
      </c>
      <c r="AN6" s="40"/>
      <c r="AO6" s="40"/>
      <c r="AP6" s="40"/>
      <c r="AQ6" s="40"/>
      <c r="AR6" s="40"/>
      <c r="AS6" s="40"/>
      <c r="AT6" s="40"/>
      <c r="AU6" s="40"/>
      <c r="AV6" s="40"/>
      <c r="AW6" s="40"/>
    </row>
    <row r="7" spans="1:49" ht="72" customHeight="1">
      <c r="A7" s="41"/>
      <c r="B7" s="42" t="s">
        <v>3</v>
      </c>
      <c r="C7" s="42" t="s">
        <v>18</v>
      </c>
      <c r="D7" s="42" t="s">
        <v>19</v>
      </c>
      <c r="E7" s="42" t="s">
        <v>20</v>
      </c>
      <c r="F7" s="42" t="s">
        <v>21</v>
      </c>
      <c r="G7" s="42" t="s">
        <v>22</v>
      </c>
      <c r="H7" s="42" t="s">
        <v>23</v>
      </c>
      <c r="I7" s="42" t="s">
        <v>24</v>
      </c>
      <c r="J7" s="42" t="s">
        <v>25</v>
      </c>
      <c r="K7" s="42" t="s">
        <v>26</v>
      </c>
      <c r="L7" s="42" t="s">
        <v>27</v>
      </c>
      <c r="M7" s="42" t="s">
        <v>28</v>
      </c>
      <c r="N7" s="47"/>
      <c r="O7" s="48" t="s">
        <v>18</v>
      </c>
      <c r="P7" s="42" t="s">
        <v>19</v>
      </c>
      <c r="Q7" s="42" t="s">
        <v>20</v>
      </c>
      <c r="R7" s="42" t="s">
        <v>21</v>
      </c>
      <c r="S7" s="42" t="s">
        <v>22</v>
      </c>
      <c r="T7" s="42" t="s">
        <v>23</v>
      </c>
      <c r="U7" s="42" t="s">
        <v>24</v>
      </c>
      <c r="V7" s="42" t="s">
        <v>25</v>
      </c>
      <c r="W7" s="42" t="s">
        <v>26</v>
      </c>
      <c r="X7" s="42" t="s">
        <v>27</v>
      </c>
      <c r="Y7" s="42" t="s">
        <v>28</v>
      </c>
      <c r="Z7" s="42" t="s">
        <v>3</v>
      </c>
      <c r="AA7" s="48" t="s">
        <v>18</v>
      </c>
      <c r="AB7" s="42" t="s">
        <v>19</v>
      </c>
      <c r="AC7" s="42" t="s">
        <v>20</v>
      </c>
      <c r="AD7" s="42" t="s">
        <v>21</v>
      </c>
      <c r="AE7" s="42" t="s">
        <v>22</v>
      </c>
      <c r="AF7" s="42" t="s">
        <v>23</v>
      </c>
      <c r="AG7" s="42" t="s">
        <v>24</v>
      </c>
      <c r="AH7" s="42" t="s">
        <v>25</v>
      </c>
      <c r="AI7" s="42" t="s">
        <v>26</v>
      </c>
      <c r="AJ7" s="42" t="s">
        <v>27</v>
      </c>
      <c r="AK7" s="42" t="s">
        <v>28</v>
      </c>
      <c r="AL7" s="47"/>
      <c r="AM7" s="48" t="s">
        <v>18</v>
      </c>
      <c r="AN7" s="42" t="s">
        <v>19</v>
      </c>
      <c r="AO7" s="42" t="s">
        <v>20</v>
      </c>
      <c r="AP7" s="42" t="s">
        <v>21</v>
      </c>
      <c r="AQ7" s="42" t="s">
        <v>22</v>
      </c>
      <c r="AR7" s="42" t="s">
        <v>23</v>
      </c>
      <c r="AS7" s="42" t="s">
        <v>24</v>
      </c>
      <c r="AT7" s="42" t="s">
        <v>25</v>
      </c>
      <c r="AU7" s="42" t="s">
        <v>26</v>
      </c>
      <c r="AV7" s="42" t="s">
        <v>27</v>
      </c>
      <c r="AW7" s="43" t="s">
        <v>28</v>
      </c>
    </row>
    <row r="8" spans="1:49" s="4" customFormat="1" ht="18" customHeight="1">
      <c r="A8" s="8" t="s">
        <v>3</v>
      </c>
      <c r="B8" s="1">
        <f aca="true" t="shared" si="0" ref="B8:M8">SUM(B9:B23)</f>
        <v>200967</v>
      </c>
      <c r="C8" s="1">
        <f t="shared" si="0"/>
        <v>22375</v>
      </c>
      <c r="D8" s="1">
        <f t="shared" si="0"/>
        <v>12012</v>
      </c>
      <c r="E8" s="1">
        <f t="shared" si="0"/>
        <v>38991</v>
      </c>
      <c r="F8" s="1">
        <f t="shared" si="0"/>
        <v>34789</v>
      </c>
      <c r="G8" s="1">
        <f t="shared" si="0"/>
        <v>7748</v>
      </c>
      <c r="H8" s="1">
        <f t="shared" si="0"/>
        <v>69</v>
      </c>
      <c r="I8" s="1">
        <f t="shared" si="0"/>
        <v>7942</v>
      </c>
      <c r="J8" s="1">
        <f t="shared" si="0"/>
        <v>56642</v>
      </c>
      <c r="K8" s="1">
        <f t="shared" si="0"/>
        <v>2935</v>
      </c>
      <c r="L8" s="1">
        <f t="shared" si="0"/>
        <v>17382</v>
      </c>
      <c r="M8" s="1">
        <f t="shared" si="0"/>
        <v>82</v>
      </c>
      <c r="N8" s="1">
        <f aca="true" t="shared" si="1" ref="N8:Y8">SUM(N9:N23)</f>
        <v>150491</v>
      </c>
      <c r="O8" s="1">
        <f t="shared" si="1"/>
        <v>18645</v>
      </c>
      <c r="P8" s="1">
        <f t="shared" si="1"/>
        <v>11492</v>
      </c>
      <c r="Q8" s="1">
        <f t="shared" si="1"/>
        <v>35837</v>
      </c>
      <c r="R8" s="1">
        <f t="shared" si="1"/>
        <v>21580</v>
      </c>
      <c r="S8" s="1">
        <f t="shared" si="1"/>
        <v>655</v>
      </c>
      <c r="T8" s="1">
        <f t="shared" si="1"/>
        <v>60</v>
      </c>
      <c r="U8" s="1">
        <f t="shared" si="1"/>
        <v>7215</v>
      </c>
      <c r="V8" s="1">
        <f t="shared" si="1"/>
        <v>41176</v>
      </c>
      <c r="W8" s="1">
        <f t="shared" si="1"/>
        <v>2935</v>
      </c>
      <c r="X8" s="1">
        <f t="shared" si="1"/>
        <v>10844</v>
      </c>
      <c r="Y8" s="1">
        <f t="shared" si="1"/>
        <v>52</v>
      </c>
      <c r="Z8" s="1">
        <v>188640</v>
      </c>
      <c r="AA8" s="1">
        <f aca="true" t="shared" si="2" ref="AA8:AN8">AA24+AA40</f>
        <v>18230</v>
      </c>
      <c r="AB8" s="1">
        <f t="shared" si="2"/>
        <v>11000</v>
      </c>
      <c r="AC8" s="1">
        <f t="shared" si="2"/>
        <v>38430</v>
      </c>
      <c r="AD8" s="1">
        <f t="shared" si="2"/>
        <v>29400</v>
      </c>
      <c r="AE8" s="1">
        <f t="shared" si="2"/>
        <v>9255</v>
      </c>
      <c r="AF8" s="1">
        <f t="shared" si="2"/>
        <v>80</v>
      </c>
      <c r="AG8" s="1">
        <f t="shared" si="2"/>
        <v>7925</v>
      </c>
      <c r="AH8" s="1">
        <f t="shared" si="2"/>
        <v>54250</v>
      </c>
      <c r="AI8" s="1">
        <f t="shared" si="2"/>
        <v>2780</v>
      </c>
      <c r="AJ8" s="1">
        <f t="shared" si="2"/>
        <v>17055</v>
      </c>
      <c r="AK8" s="1">
        <f t="shared" si="2"/>
        <v>245</v>
      </c>
      <c r="AL8" s="1">
        <f t="shared" si="2"/>
        <v>140245</v>
      </c>
      <c r="AM8" s="1">
        <f t="shared" si="2"/>
        <v>15230</v>
      </c>
      <c r="AN8" s="1">
        <f t="shared" si="2"/>
        <v>10625</v>
      </c>
      <c r="AO8" s="1">
        <f>SUM(AO9:AO23)</f>
        <v>35375</v>
      </c>
      <c r="AP8" s="1">
        <f aca="true" t="shared" si="3" ref="AP8:AW9">AP24+AP40</f>
        <v>19005</v>
      </c>
      <c r="AQ8" s="1">
        <f t="shared" si="3"/>
        <v>565</v>
      </c>
      <c r="AR8" s="1">
        <f t="shared" si="3"/>
        <v>60</v>
      </c>
      <c r="AS8" s="1">
        <f t="shared" si="3"/>
        <v>7230</v>
      </c>
      <c r="AT8" s="1">
        <f t="shared" si="3"/>
        <v>38725</v>
      </c>
      <c r="AU8" s="1">
        <f t="shared" si="3"/>
        <v>2780</v>
      </c>
      <c r="AV8" s="1">
        <f t="shared" si="3"/>
        <v>10570</v>
      </c>
      <c r="AW8" s="1">
        <f t="shared" si="3"/>
        <v>85</v>
      </c>
    </row>
    <row r="9" spans="1:49" ht="18" customHeight="1">
      <c r="A9" s="15" t="s">
        <v>63</v>
      </c>
      <c r="B9" s="2">
        <f aca="true" t="shared" si="4" ref="B9:B23">SUM(C9:M9)</f>
        <v>5825</v>
      </c>
      <c r="C9" s="2">
        <f aca="true" t="shared" si="5" ref="C9:M9">C25+C41</f>
        <v>440</v>
      </c>
      <c r="D9" s="2">
        <f t="shared" si="5"/>
        <v>1</v>
      </c>
      <c r="E9" s="2">
        <f t="shared" si="5"/>
        <v>1558</v>
      </c>
      <c r="F9" s="2">
        <f t="shared" si="5"/>
        <v>748</v>
      </c>
      <c r="G9" s="2">
        <f t="shared" si="5"/>
        <v>38</v>
      </c>
      <c r="H9" s="2">
        <f t="shared" si="5"/>
        <v>0</v>
      </c>
      <c r="I9" s="2">
        <f t="shared" si="5"/>
        <v>147</v>
      </c>
      <c r="J9" s="2">
        <f t="shared" si="5"/>
        <v>1942</v>
      </c>
      <c r="K9" s="2">
        <f t="shared" si="5"/>
        <v>225</v>
      </c>
      <c r="L9" s="2">
        <f t="shared" si="5"/>
        <v>721</v>
      </c>
      <c r="M9" s="2">
        <f t="shared" si="5"/>
        <v>5</v>
      </c>
      <c r="N9" s="2">
        <f aca="true" t="shared" si="6" ref="N9:N23">SUM(O9:Y9)</f>
        <v>5505</v>
      </c>
      <c r="O9" s="2">
        <f aca="true" t="shared" si="7" ref="O9:Z9">O25+O41</f>
        <v>344</v>
      </c>
      <c r="P9" s="2">
        <f t="shared" si="7"/>
        <v>1</v>
      </c>
      <c r="Q9" s="2">
        <f t="shared" si="7"/>
        <v>1549</v>
      </c>
      <c r="R9" s="2">
        <f t="shared" si="7"/>
        <v>702</v>
      </c>
      <c r="S9" s="2">
        <f t="shared" si="7"/>
        <v>19</v>
      </c>
      <c r="T9" s="2">
        <f t="shared" si="7"/>
        <v>0</v>
      </c>
      <c r="U9" s="2">
        <f t="shared" si="7"/>
        <v>146</v>
      </c>
      <c r="V9" s="2">
        <f t="shared" si="7"/>
        <v>1842</v>
      </c>
      <c r="W9" s="2">
        <f t="shared" si="7"/>
        <v>225</v>
      </c>
      <c r="X9" s="2">
        <f t="shared" si="7"/>
        <v>673</v>
      </c>
      <c r="Y9" s="2">
        <f t="shared" si="7"/>
        <v>4</v>
      </c>
      <c r="Z9" s="2">
        <f t="shared" si="7"/>
        <v>6270</v>
      </c>
      <c r="AA9" s="2">
        <f aca="true" t="shared" si="8" ref="AA9:AN9">AA25+AA41</f>
        <v>355</v>
      </c>
      <c r="AB9" s="2">
        <f t="shared" si="8"/>
        <v>0</v>
      </c>
      <c r="AC9" s="2">
        <f t="shared" si="8"/>
        <v>1750</v>
      </c>
      <c r="AD9" s="2">
        <f t="shared" si="8"/>
        <v>620</v>
      </c>
      <c r="AE9" s="2">
        <f t="shared" si="8"/>
        <v>50</v>
      </c>
      <c r="AF9" s="2">
        <f t="shared" si="8"/>
        <v>0</v>
      </c>
      <c r="AG9" s="2">
        <f t="shared" si="8"/>
        <v>125</v>
      </c>
      <c r="AH9" s="2">
        <f t="shared" si="8"/>
        <v>2645</v>
      </c>
      <c r="AI9" s="2">
        <f t="shared" si="8"/>
        <v>190</v>
      </c>
      <c r="AJ9" s="2">
        <f t="shared" si="8"/>
        <v>535</v>
      </c>
      <c r="AK9" s="2">
        <f t="shared" si="8"/>
        <v>0</v>
      </c>
      <c r="AL9" s="2">
        <f t="shared" si="8"/>
        <v>6095</v>
      </c>
      <c r="AM9" s="2">
        <f t="shared" si="8"/>
        <v>335</v>
      </c>
      <c r="AN9" s="2">
        <f t="shared" si="8"/>
        <v>0</v>
      </c>
      <c r="AO9" s="2">
        <f>AO25+AO41</f>
        <v>1740</v>
      </c>
      <c r="AP9" s="2">
        <f t="shared" si="3"/>
        <v>605</v>
      </c>
      <c r="AQ9" s="2">
        <f t="shared" si="3"/>
        <v>40</v>
      </c>
      <c r="AR9" s="2">
        <f t="shared" si="3"/>
        <v>0</v>
      </c>
      <c r="AS9" s="2">
        <f t="shared" si="3"/>
        <v>120</v>
      </c>
      <c r="AT9" s="2">
        <f t="shared" si="3"/>
        <v>2555</v>
      </c>
      <c r="AU9" s="2">
        <f t="shared" si="3"/>
        <v>190</v>
      </c>
      <c r="AV9" s="2">
        <f t="shared" si="3"/>
        <v>510</v>
      </c>
      <c r="AW9" s="2">
        <f t="shared" si="3"/>
        <v>0</v>
      </c>
    </row>
    <row r="10" spans="1:49" ht="18" customHeight="1">
      <c r="A10" s="15" t="s">
        <v>581</v>
      </c>
      <c r="B10" s="2">
        <f t="shared" si="4"/>
        <v>21926</v>
      </c>
      <c r="C10" s="2">
        <f aca="true" t="shared" si="9" ref="C10:M10">C26+C42</f>
        <v>3881</v>
      </c>
      <c r="D10" s="2">
        <f t="shared" si="9"/>
        <v>24</v>
      </c>
      <c r="E10" s="2">
        <f t="shared" si="9"/>
        <v>6622</v>
      </c>
      <c r="F10" s="2">
        <f t="shared" si="9"/>
        <v>3240</v>
      </c>
      <c r="G10" s="2">
        <f t="shared" si="9"/>
        <v>158</v>
      </c>
      <c r="H10" s="2">
        <f t="shared" si="9"/>
        <v>5</v>
      </c>
      <c r="I10" s="2">
        <f t="shared" si="9"/>
        <v>671</v>
      </c>
      <c r="J10" s="2">
        <f t="shared" si="9"/>
        <v>4933</v>
      </c>
      <c r="K10" s="2">
        <f t="shared" si="9"/>
        <v>561</v>
      </c>
      <c r="L10" s="2">
        <f t="shared" si="9"/>
        <v>1817</v>
      </c>
      <c r="M10" s="2">
        <f t="shared" si="9"/>
        <v>14</v>
      </c>
      <c r="N10" s="2">
        <f t="shared" si="6"/>
        <v>20388</v>
      </c>
      <c r="O10" s="2">
        <f aca="true" t="shared" si="10" ref="O10:AW10">O26+O42</f>
        <v>3511</v>
      </c>
      <c r="P10" s="2">
        <f t="shared" si="10"/>
        <v>23</v>
      </c>
      <c r="Q10" s="2">
        <f t="shared" si="10"/>
        <v>6502</v>
      </c>
      <c r="R10" s="2">
        <f t="shared" si="10"/>
        <v>2977</v>
      </c>
      <c r="S10" s="2">
        <f t="shared" si="10"/>
        <v>58</v>
      </c>
      <c r="T10" s="2">
        <f t="shared" si="10"/>
        <v>5</v>
      </c>
      <c r="U10" s="2">
        <f t="shared" si="10"/>
        <v>645</v>
      </c>
      <c r="V10" s="2">
        <f t="shared" si="10"/>
        <v>4521</v>
      </c>
      <c r="W10" s="2">
        <f t="shared" si="10"/>
        <v>561</v>
      </c>
      <c r="X10" s="2">
        <f t="shared" si="10"/>
        <v>1575</v>
      </c>
      <c r="Y10" s="2">
        <f t="shared" si="10"/>
        <v>10</v>
      </c>
      <c r="Z10" s="2">
        <f t="shared" si="10"/>
        <v>22825</v>
      </c>
      <c r="AA10" s="2">
        <f t="shared" si="10"/>
        <v>2715</v>
      </c>
      <c r="AB10" s="2">
        <f t="shared" si="10"/>
        <v>25</v>
      </c>
      <c r="AC10" s="2">
        <f t="shared" si="10"/>
        <v>7420</v>
      </c>
      <c r="AD10" s="2">
        <f t="shared" si="10"/>
        <v>3260</v>
      </c>
      <c r="AE10" s="2">
        <f t="shared" si="10"/>
        <v>190</v>
      </c>
      <c r="AF10" s="2">
        <f t="shared" si="10"/>
        <v>0</v>
      </c>
      <c r="AG10" s="2">
        <f t="shared" si="10"/>
        <v>790</v>
      </c>
      <c r="AH10" s="2">
        <f t="shared" si="10"/>
        <v>5790</v>
      </c>
      <c r="AI10" s="2">
        <f t="shared" si="10"/>
        <v>590</v>
      </c>
      <c r="AJ10" s="2">
        <f t="shared" si="10"/>
        <v>2020</v>
      </c>
      <c r="AK10" s="2">
        <f t="shared" si="10"/>
        <v>20</v>
      </c>
      <c r="AL10" s="2">
        <f t="shared" si="10"/>
        <v>20950</v>
      </c>
      <c r="AM10" s="2">
        <f t="shared" si="10"/>
        <v>2490</v>
      </c>
      <c r="AN10" s="2">
        <f t="shared" si="10"/>
        <v>20</v>
      </c>
      <c r="AO10" s="2">
        <f t="shared" si="10"/>
        <v>7245</v>
      </c>
      <c r="AP10" s="2">
        <f t="shared" si="10"/>
        <v>2925</v>
      </c>
      <c r="AQ10" s="2">
        <f t="shared" si="10"/>
        <v>65</v>
      </c>
      <c r="AR10" s="2">
        <f t="shared" si="10"/>
        <v>0</v>
      </c>
      <c r="AS10" s="2">
        <f t="shared" si="10"/>
        <v>760</v>
      </c>
      <c r="AT10" s="2">
        <v>5130</v>
      </c>
      <c r="AU10" s="2">
        <f t="shared" si="10"/>
        <v>590</v>
      </c>
      <c r="AV10" s="2">
        <f t="shared" si="10"/>
        <v>1705</v>
      </c>
      <c r="AW10" s="2">
        <f t="shared" si="10"/>
        <v>20</v>
      </c>
    </row>
    <row r="11" spans="1:49" ht="18" customHeight="1">
      <c r="A11" s="15" t="s">
        <v>582</v>
      </c>
      <c r="B11" s="2">
        <f t="shared" si="4"/>
        <v>23709</v>
      </c>
      <c r="C11" s="2">
        <f aca="true" t="shared" si="11" ref="C11:M11">C27+C43</f>
        <v>3873</v>
      </c>
      <c r="D11" s="2">
        <f t="shared" si="11"/>
        <v>212</v>
      </c>
      <c r="E11" s="2">
        <f t="shared" si="11"/>
        <v>5546</v>
      </c>
      <c r="F11" s="2">
        <f t="shared" si="11"/>
        <v>4625</v>
      </c>
      <c r="G11" s="2">
        <f t="shared" si="11"/>
        <v>232</v>
      </c>
      <c r="H11" s="2">
        <f t="shared" si="11"/>
        <v>6</v>
      </c>
      <c r="I11" s="2">
        <f t="shared" si="11"/>
        <v>874</v>
      </c>
      <c r="J11" s="2">
        <f t="shared" si="11"/>
        <v>6054</v>
      </c>
      <c r="K11" s="2">
        <f t="shared" si="11"/>
        <v>405</v>
      </c>
      <c r="L11" s="2">
        <f t="shared" si="11"/>
        <v>1871</v>
      </c>
      <c r="M11" s="2">
        <f t="shared" si="11"/>
        <v>11</v>
      </c>
      <c r="N11" s="2">
        <f t="shared" si="6"/>
        <v>20458</v>
      </c>
      <c r="O11" s="2">
        <f aca="true" t="shared" si="12" ref="O11:AW11">O27+O43</f>
        <v>3610</v>
      </c>
      <c r="P11" s="2">
        <f t="shared" si="12"/>
        <v>202</v>
      </c>
      <c r="Q11" s="2">
        <f t="shared" si="12"/>
        <v>5203</v>
      </c>
      <c r="R11" s="2">
        <f t="shared" si="12"/>
        <v>3827</v>
      </c>
      <c r="S11" s="2">
        <f t="shared" si="12"/>
        <v>62</v>
      </c>
      <c r="T11" s="2">
        <f t="shared" si="12"/>
        <v>6</v>
      </c>
      <c r="U11" s="2">
        <f t="shared" si="12"/>
        <v>845</v>
      </c>
      <c r="V11" s="2">
        <f t="shared" si="12"/>
        <v>4960</v>
      </c>
      <c r="W11" s="2">
        <f t="shared" si="12"/>
        <v>405</v>
      </c>
      <c r="X11" s="2">
        <f t="shared" si="12"/>
        <v>1328</v>
      </c>
      <c r="Y11" s="2">
        <f t="shared" si="12"/>
        <v>10</v>
      </c>
      <c r="Z11" s="2">
        <f t="shared" si="12"/>
        <v>30060</v>
      </c>
      <c r="AA11" s="2">
        <f t="shared" si="12"/>
        <v>3465</v>
      </c>
      <c r="AB11" s="2">
        <f t="shared" si="12"/>
        <v>345</v>
      </c>
      <c r="AC11" s="2">
        <f t="shared" si="12"/>
        <v>6935</v>
      </c>
      <c r="AD11" s="2">
        <f t="shared" si="12"/>
        <v>5960</v>
      </c>
      <c r="AE11" s="2">
        <f t="shared" si="12"/>
        <v>430</v>
      </c>
      <c r="AF11" s="2">
        <f t="shared" si="12"/>
        <v>5</v>
      </c>
      <c r="AG11" s="2">
        <f t="shared" si="12"/>
        <v>1585</v>
      </c>
      <c r="AH11" s="2">
        <f t="shared" si="12"/>
        <v>8235</v>
      </c>
      <c r="AI11" s="2">
        <f t="shared" si="12"/>
        <v>480</v>
      </c>
      <c r="AJ11" s="2">
        <f t="shared" si="12"/>
        <v>2560</v>
      </c>
      <c r="AK11" s="2">
        <f t="shared" si="12"/>
        <v>50</v>
      </c>
      <c r="AL11" s="2">
        <f t="shared" si="12"/>
        <v>25030</v>
      </c>
      <c r="AM11" s="2">
        <f t="shared" si="12"/>
        <v>3225</v>
      </c>
      <c r="AN11" s="2">
        <f t="shared" si="12"/>
        <v>330</v>
      </c>
      <c r="AO11" s="2">
        <f t="shared" si="12"/>
        <v>6470</v>
      </c>
      <c r="AP11" s="2">
        <f t="shared" si="12"/>
        <v>5000</v>
      </c>
      <c r="AQ11" s="2">
        <f t="shared" si="12"/>
        <v>85</v>
      </c>
      <c r="AR11" s="2">
        <f t="shared" si="12"/>
        <v>5</v>
      </c>
      <c r="AS11" s="2">
        <f t="shared" si="12"/>
        <v>1550</v>
      </c>
      <c r="AT11" s="2">
        <f t="shared" si="12"/>
        <v>6345</v>
      </c>
      <c r="AU11" s="2">
        <f t="shared" si="12"/>
        <v>480</v>
      </c>
      <c r="AV11" s="2">
        <f t="shared" si="12"/>
        <v>1515</v>
      </c>
      <c r="AW11" s="2">
        <f t="shared" si="12"/>
        <v>20</v>
      </c>
    </row>
    <row r="12" spans="1:49" ht="18" customHeight="1">
      <c r="A12" s="15" t="s">
        <v>583</v>
      </c>
      <c r="B12" s="2">
        <f t="shared" si="4"/>
        <v>31915</v>
      </c>
      <c r="C12" s="2">
        <f aca="true" t="shared" si="13" ref="C12:M12">C28+C44</f>
        <v>3601</v>
      </c>
      <c r="D12" s="2">
        <f t="shared" si="13"/>
        <v>873</v>
      </c>
      <c r="E12" s="2">
        <f t="shared" si="13"/>
        <v>6654</v>
      </c>
      <c r="F12" s="2">
        <f t="shared" si="13"/>
        <v>6518</v>
      </c>
      <c r="G12" s="2">
        <f t="shared" si="13"/>
        <v>442</v>
      </c>
      <c r="H12" s="2">
        <f t="shared" si="13"/>
        <v>8</v>
      </c>
      <c r="I12" s="2">
        <f t="shared" si="13"/>
        <v>1532</v>
      </c>
      <c r="J12" s="2">
        <f t="shared" si="13"/>
        <v>9042</v>
      </c>
      <c r="K12" s="2">
        <f t="shared" si="13"/>
        <v>413</v>
      </c>
      <c r="L12" s="2">
        <f t="shared" si="13"/>
        <v>2821</v>
      </c>
      <c r="M12" s="2">
        <f t="shared" si="13"/>
        <v>11</v>
      </c>
      <c r="N12" s="2">
        <f t="shared" si="6"/>
        <v>24845</v>
      </c>
      <c r="O12" s="2">
        <f aca="true" t="shared" si="14" ref="O12:AW12">O28+O44</f>
        <v>3160</v>
      </c>
      <c r="P12" s="2">
        <f t="shared" si="14"/>
        <v>827</v>
      </c>
      <c r="Q12" s="2">
        <f t="shared" si="14"/>
        <v>6008</v>
      </c>
      <c r="R12" s="2">
        <f t="shared" si="14"/>
        <v>4760</v>
      </c>
      <c r="S12" s="2">
        <f t="shared" si="14"/>
        <v>99</v>
      </c>
      <c r="T12" s="2">
        <f t="shared" si="14"/>
        <v>7</v>
      </c>
      <c r="U12" s="2">
        <f t="shared" si="14"/>
        <v>1451</v>
      </c>
      <c r="V12" s="2">
        <f t="shared" si="14"/>
        <v>6528</v>
      </c>
      <c r="W12" s="2">
        <f t="shared" si="14"/>
        <v>413</v>
      </c>
      <c r="X12" s="2">
        <f t="shared" si="14"/>
        <v>1583</v>
      </c>
      <c r="Y12" s="2">
        <f t="shared" si="14"/>
        <v>9</v>
      </c>
      <c r="Z12" s="2">
        <f t="shared" si="14"/>
        <v>25300</v>
      </c>
      <c r="AA12" s="2">
        <f t="shared" si="14"/>
        <v>2290</v>
      </c>
      <c r="AB12" s="2">
        <f t="shared" si="14"/>
        <v>905</v>
      </c>
      <c r="AC12" s="2">
        <f t="shared" si="14"/>
        <v>5605</v>
      </c>
      <c r="AD12" s="2">
        <f t="shared" si="14"/>
        <v>4535</v>
      </c>
      <c r="AE12" s="2">
        <f t="shared" si="14"/>
        <v>470</v>
      </c>
      <c r="AF12" s="2">
        <f t="shared" si="14"/>
        <v>30</v>
      </c>
      <c r="AG12" s="2">
        <f t="shared" si="14"/>
        <v>1480</v>
      </c>
      <c r="AH12" s="2">
        <f t="shared" si="14"/>
        <v>7465</v>
      </c>
      <c r="AI12" s="2">
        <f t="shared" si="14"/>
        <v>205</v>
      </c>
      <c r="AJ12" s="2">
        <f t="shared" si="14"/>
        <v>2260</v>
      </c>
      <c r="AK12" s="2">
        <f t="shared" si="14"/>
        <v>45</v>
      </c>
      <c r="AL12" s="2">
        <f t="shared" si="14"/>
        <v>19375</v>
      </c>
      <c r="AM12" s="2">
        <f t="shared" si="14"/>
        <v>2075</v>
      </c>
      <c r="AN12" s="2">
        <f t="shared" si="14"/>
        <v>875</v>
      </c>
      <c r="AO12" s="2">
        <v>5010</v>
      </c>
      <c r="AP12" s="2">
        <f t="shared" si="14"/>
        <v>3410</v>
      </c>
      <c r="AQ12" s="2">
        <f t="shared" si="14"/>
        <v>60</v>
      </c>
      <c r="AR12" s="2">
        <f t="shared" si="14"/>
        <v>15</v>
      </c>
      <c r="AS12" s="2">
        <f t="shared" si="14"/>
        <v>1410</v>
      </c>
      <c r="AT12" s="2">
        <f t="shared" si="14"/>
        <v>5185</v>
      </c>
      <c r="AU12" s="2">
        <f t="shared" si="14"/>
        <v>205</v>
      </c>
      <c r="AV12" s="2">
        <f t="shared" si="14"/>
        <v>1105</v>
      </c>
      <c r="AW12" s="2">
        <f t="shared" si="14"/>
        <v>20</v>
      </c>
    </row>
    <row r="13" spans="1:49" ht="18" customHeight="1">
      <c r="A13" s="15" t="s">
        <v>584</v>
      </c>
      <c r="B13" s="2">
        <f t="shared" si="4"/>
        <v>26479</v>
      </c>
      <c r="C13" s="2">
        <f aca="true" t="shared" si="15" ref="C13:M13">C29+C45</f>
        <v>2384</v>
      </c>
      <c r="D13" s="2">
        <f t="shared" si="15"/>
        <v>1482</v>
      </c>
      <c r="E13" s="2">
        <f t="shared" si="15"/>
        <v>5281</v>
      </c>
      <c r="F13" s="2">
        <f t="shared" si="15"/>
        <v>5174</v>
      </c>
      <c r="G13" s="2">
        <f t="shared" si="15"/>
        <v>464</v>
      </c>
      <c r="H13" s="2">
        <f t="shared" si="15"/>
        <v>13</v>
      </c>
      <c r="I13" s="2">
        <f t="shared" si="15"/>
        <v>1351</v>
      </c>
      <c r="J13" s="2">
        <f t="shared" si="15"/>
        <v>7684</v>
      </c>
      <c r="K13" s="2">
        <f t="shared" si="15"/>
        <v>199</v>
      </c>
      <c r="L13" s="2">
        <f t="shared" si="15"/>
        <v>2439</v>
      </c>
      <c r="M13" s="2">
        <f t="shared" si="15"/>
        <v>8</v>
      </c>
      <c r="N13" s="2">
        <f t="shared" si="6"/>
        <v>19715</v>
      </c>
      <c r="O13" s="2">
        <f aca="true" t="shared" si="16" ref="O13:AW13">O29+O45</f>
        <v>2006</v>
      </c>
      <c r="P13" s="2">
        <f t="shared" si="16"/>
        <v>1404</v>
      </c>
      <c r="Q13" s="2">
        <f t="shared" si="16"/>
        <v>4775</v>
      </c>
      <c r="R13" s="2">
        <f t="shared" si="16"/>
        <v>3374</v>
      </c>
      <c r="S13" s="2">
        <f t="shared" si="16"/>
        <v>68</v>
      </c>
      <c r="T13" s="2">
        <f t="shared" si="16"/>
        <v>12</v>
      </c>
      <c r="U13" s="2">
        <f t="shared" si="16"/>
        <v>1269</v>
      </c>
      <c r="V13" s="2">
        <f t="shared" si="16"/>
        <v>5357</v>
      </c>
      <c r="W13" s="2">
        <f t="shared" si="16"/>
        <v>199</v>
      </c>
      <c r="X13" s="2">
        <f t="shared" si="16"/>
        <v>1246</v>
      </c>
      <c r="Y13" s="2">
        <f t="shared" si="16"/>
        <v>5</v>
      </c>
      <c r="Z13" s="2">
        <f t="shared" si="16"/>
        <v>20395</v>
      </c>
      <c r="AA13" s="2">
        <f t="shared" si="16"/>
        <v>1900</v>
      </c>
      <c r="AB13" s="2">
        <f t="shared" si="16"/>
        <v>1330</v>
      </c>
      <c r="AC13" s="2">
        <v>3885</v>
      </c>
      <c r="AD13" s="2">
        <v>3275</v>
      </c>
      <c r="AE13" s="2">
        <f t="shared" si="16"/>
        <v>715</v>
      </c>
      <c r="AF13" s="2">
        <f t="shared" si="16"/>
        <v>5</v>
      </c>
      <c r="AG13" s="2">
        <f t="shared" si="16"/>
        <v>1270</v>
      </c>
      <c r="AH13" s="2">
        <f t="shared" si="16"/>
        <v>5940</v>
      </c>
      <c r="AI13" s="2">
        <f t="shared" si="16"/>
        <v>135</v>
      </c>
      <c r="AJ13" s="2">
        <f t="shared" si="16"/>
        <v>1915</v>
      </c>
      <c r="AK13" s="2">
        <f t="shared" si="16"/>
        <v>20</v>
      </c>
      <c r="AL13" s="2">
        <f t="shared" si="16"/>
        <v>14940</v>
      </c>
      <c r="AM13" s="2">
        <f t="shared" si="16"/>
        <v>1680</v>
      </c>
      <c r="AN13" s="2">
        <f t="shared" si="16"/>
        <v>1260</v>
      </c>
      <c r="AO13" s="2">
        <v>3445</v>
      </c>
      <c r="AP13" s="2">
        <f t="shared" si="16"/>
        <v>2120</v>
      </c>
      <c r="AQ13" s="2">
        <f t="shared" si="16"/>
        <v>60</v>
      </c>
      <c r="AR13" s="2">
        <f t="shared" si="16"/>
        <v>5</v>
      </c>
      <c r="AS13" s="2">
        <f t="shared" si="16"/>
        <v>1160</v>
      </c>
      <c r="AT13" s="2">
        <v>4045</v>
      </c>
      <c r="AU13" s="2">
        <f t="shared" si="16"/>
        <v>135</v>
      </c>
      <c r="AV13" s="2">
        <f t="shared" si="16"/>
        <v>1025</v>
      </c>
      <c r="AW13" s="2">
        <f t="shared" si="16"/>
        <v>0</v>
      </c>
    </row>
    <row r="14" spans="1:49" ht="18" customHeight="1">
      <c r="A14" s="15" t="s">
        <v>585</v>
      </c>
      <c r="B14" s="2">
        <f t="shared" si="4"/>
        <v>21338</v>
      </c>
      <c r="C14" s="2">
        <f aca="true" t="shared" si="17" ref="C14:M14">C30+C46</f>
        <v>1879</v>
      </c>
      <c r="D14" s="2">
        <f t="shared" si="17"/>
        <v>1726</v>
      </c>
      <c r="E14" s="2">
        <f t="shared" si="17"/>
        <v>3765</v>
      </c>
      <c r="F14" s="2">
        <f t="shared" si="17"/>
        <v>3723</v>
      </c>
      <c r="G14" s="2">
        <f t="shared" si="17"/>
        <v>617</v>
      </c>
      <c r="H14" s="2">
        <f t="shared" si="17"/>
        <v>5</v>
      </c>
      <c r="I14" s="2">
        <f t="shared" si="17"/>
        <v>1178</v>
      </c>
      <c r="J14" s="2">
        <f t="shared" si="17"/>
        <v>6354</v>
      </c>
      <c r="K14" s="2">
        <f t="shared" si="17"/>
        <v>153</v>
      </c>
      <c r="L14" s="2">
        <f t="shared" si="17"/>
        <v>1928</v>
      </c>
      <c r="M14" s="2">
        <f t="shared" si="17"/>
        <v>10</v>
      </c>
      <c r="N14" s="2">
        <f t="shared" si="6"/>
        <v>15492</v>
      </c>
      <c r="O14" s="2">
        <f aca="true" t="shared" si="18" ref="O14:AW14">O30+O46</f>
        <v>1545</v>
      </c>
      <c r="P14" s="2">
        <f t="shared" si="18"/>
        <v>1651</v>
      </c>
      <c r="Q14" s="2">
        <f t="shared" si="18"/>
        <v>3368</v>
      </c>
      <c r="R14" s="2">
        <f t="shared" si="18"/>
        <v>2142</v>
      </c>
      <c r="S14" s="2">
        <f t="shared" si="18"/>
        <v>63</v>
      </c>
      <c r="T14" s="2">
        <f t="shared" si="18"/>
        <v>4</v>
      </c>
      <c r="U14" s="2">
        <f t="shared" si="18"/>
        <v>1086</v>
      </c>
      <c r="V14" s="2">
        <f t="shared" si="18"/>
        <v>4416</v>
      </c>
      <c r="W14" s="2">
        <f t="shared" si="18"/>
        <v>153</v>
      </c>
      <c r="X14" s="2">
        <f t="shared" si="18"/>
        <v>1059</v>
      </c>
      <c r="Y14" s="2">
        <f t="shared" si="18"/>
        <v>5</v>
      </c>
      <c r="Z14" s="2">
        <v>21610</v>
      </c>
      <c r="AA14" s="2">
        <f t="shared" si="18"/>
        <v>1805</v>
      </c>
      <c r="AB14" s="2">
        <f t="shared" si="18"/>
        <v>1785</v>
      </c>
      <c r="AC14" s="2">
        <v>3995</v>
      </c>
      <c r="AD14" s="2">
        <v>2990</v>
      </c>
      <c r="AE14" s="2">
        <f t="shared" si="18"/>
        <v>1040</v>
      </c>
      <c r="AF14" s="2">
        <f t="shared" si="18"/>
        <v>15</v>
      </c>
      <c r="AG14" s="2">
        <f t="shared" si="18"/>
        <v>1135</v>
      </c>
      <c r="AH14" s="2">
        <f t="shared" si="18"/>
        <v>6630</v>
      </c>
      <c r="AI14" s="2">
        <f t="shared" si="18"/>
        <v>205</v>
      </c>
      <c r="AJ14" s="2">
        <f t="shared" si="18"/>
        <v>1970</v>
      </c>
      <c r="AK14" s="2">
        <f t="shared" si="18"/>
        <v>40</v>
      </c>
      <c r="AL14" s="2">
        <f t="shared" si="18"/>
        <v>15340</v>
      </c>
      <c r="AM14" s="2">
        <f t="shared" si="18"/>
        <v>1535</v>
      </c>
      <c r="AN14" s="2">
        <f t="shared" si="18"/>
        <v>1725</v>
      </c>
      <c r="AO14" s="2">
        <v>3565</v>
      </c>
      <c r="AP14" s="2">
        <f t="shared" si="18"/>
        <v>1610</v>
      </c>
      <c r="AQ14" s="2">
        <f t="shared" si="18"/>
        <v>75</v>
      </c>
      <c r="AR14" s="2">
        <f t="shared" si="18"/>
        <v>15</v>
      </c>
      <c r="AS14" s="2">
        <f t="shared" si="18"/>
        <v>1010</v>
      </c>
      <c r="AT14" s="2">
        <v>4465</v>
      </c>
      <c r="AU14" s="2">
        <f t="shared" si="18"/>
        <v>205</v>
      </c>
      <c r="AV14" s="2">
        <f t="shared" si="18"/>
        <v>1125</v>
      </c>
      <c r="AW14" s="2">
        <f t="shared" si="18"/>
        <v>10</v>
      </c>
    </row>
    <row r="15" spans="1:49" ht="18" customHeight="1">
      <c r="A15" s="15" t="s">
        <v>586</v>
      </c>
      <c r="B15" s="2">
        <f t="shared" si="4"/>
        <v>20907</v>
      </c>
      <c r="C15" s="2">
        <f aca="true" t="shared" si="19" ref="C15:M15">C31+C47</f>
        <v>1867</v>
      </c>
      <c r="D15" s="2">
        <f t="shared" si="19"/>
        <v>2114</v>
      </c>
      <c r="E15" s="2">
        <f t="shared" si="19"/>
        <v>3489</v>
      </c>
      <c r="F15" s="2">
        <f t="shared" si="19"/>
        <v>3120</v>
      </c>
      <c r="G15" s="2">
        <f t="shared" si="19"/>
        <v>995</v>
      </c>
      <c r="H15" s="2">
        <f t="shared" si="19"/>
        <v>16</v>
      </c>
      <c r="I15" s="2">
        <f t="shared" si="19"/>
        <v>996</v>
      </c>
      <c r="J15" s="2">
        <f t="shared" si="19"/>
        <v>6393</v>
      </c>
      <c r="K15" s="2">
        <f t="shared" si="19"/>
        <v>206</v>
      </c>
      <c r="L15" s="2">
        <f t="shared" si="19"/>
        <v>1708</v>
      </c>
      <c r="M15" s="2">
        <f t="shared" si="19"/>
        <v>3</v>
      </c>
      <c r="N15" s="2">
        <f t="shared" si="6"/>
        <v>14728</v>
      </c>
      <c r="O15" s="2">
        <f aca="true" t="shared" si="20" ref="O15:AW15">O31+O47</f>
        <v>1532</v>
      </c>
      <c r="P15" s="2">
        <f t="shared" si="20"/>
        <v>2021</v>
      </c>
      <c r="Q15" s="2">
        <f t="shared" si="20"/>
        <v>3125</v>
      </c>
      <c r="R15" s="2">
        <f t="shared" si="20"/>
        <v>1488</v>
      </c>
      <c r="S15" s="2">
        <f t="shared" si="20"/>
        <v>66</v>
      </c>
      <c r="T15" s="2">
        <f t="shared" si="20"/>
        <v>13</v>
      </c>
      <c r="U15" s="2">
        <f t="shared" si="20"/>
        <v>855</v>
      </c>
      <c r="V15" s="2">
        <f t="shared" si="20"/>
        <v>4393</v>
      </c>
      <c r="W15" s="2">
        <f t="shared" si="20"/>
        <v>206</v>
      </c>
      <c r="X15" s="2">
        <f t="shared" si="20"/>
        <v>1026</v>
      </c>
      <c r="Y15" s="2">
        <f t="shared" si="20"/>
        <v>3</v>
      </c>
      <c r="Z15" s="2">
        <v>19505</v>
      </c>
      <c r="AA15" s="2">
        <f t="shared" si="20"/>
        <v>2000</v>
      </c>
      <c r="AB15" s="2">
        <f t="shared" si="20"/>
        <v>2000</v>
      </c>
      <c r="AC15" s="2">
        <v>3850</v>
      </c>
      <c r="AD15" s="2">
        <f t="shared" si="20"/>
        <v>2345</v>
      </c>
      <c r="AE15" s="2">
        <f t="shared" si="20"/>
        <v>1450</v>
      </c>
      <c r="AF15" s="2">
        <f t="shared" si="20"/>
        <v>10</v>
      </c>
      <c r="AG15" s="2">
        <f t="shared" si="20"/>
        <v>880</v>
      </c>
      <c r="AH15" s="2">
        <f t="shared" si="20"/>
        <v>5215</v>
      </c>
      <c r="AI15" s="2">
        <f t="shared" si="20"/>
        <v>255</v>
      </c>
      <c r="AJ15" s="2">
        <f t="shared" si="20"/>
        <v>1470</v>
      </c>
      <c r="AK15" s="2">
        <f t="shared" si="20"/>
        <v>20</v>
      </c>
      <c r="AL15" s="2">
        <f t="shared" si="20"/>
        <v>13840</v>
      </c>
      <c r="AM15" s="2">
        <f t="shared" si="20"/>
        <v>1605</v>
      </c>
      <c r="AN15" s="2">
        <f t="shared" si="20"/>
        <v>1955</v>
      </c>
      <c r="AO15" s="2">
        <v>3480</v>
      </c>
      <c r="AP15" s="2">
        <f t="shared" si="20"/>
        <v>1175</v>
      </c>
      <c r="AQ15" s="2">
        <f t="shared" si="20"/>
        <v>60</v>
      </c>
      <c r="AR15" s="2">
        <f t="shared" si="20"/>
        <v>10</v>
      </c>
      <c r="AS15" s="2">
        <f t="shared" si="20"/>
        <v>745</v>
      </c>
      <c r="AT15" s="2">
        <v>3665</v>
      </c>
      <c r="AU15" s="2">
        <f t="shared" si="20"/>
        <v>255</v>
      </c>
      <c r="AV15" s="2">
        <f t="shared" si="20"/>
        <v>885</v>
      </c>
      <c r="AW15" s="2">
        <f t="shared" si="20"/>
        <v>0</v>
      </c>
    </row>
    <row r="16" spans="1:49" ht="18" customHeight="1">
      <c r="A16" s="15" t="s">
        <v>587</v>
      </c>
      <c r="B16" s="2">
        <f t="shared" si="4"/>
        <v>17950</v>
      </c>
      <c r="C16" s="2">
        <f aca="true" t="shared" si="21" ref="C16:M16">C32+C48</f>
        <v>1819</v>
      </c>
      <c r="D16" s="2">
        <f t="shared" si="21"/>
        <v>2160</v>
      </c>
      <c r="E16" s="2">
        <f t="shared" si="21"/>
        <v>2965</v>
      </c>
      <c r="F16" s="2">
        <f t="shared" si="21"/>
        <v>2263</v>
      </c>
      <c r="G16" s="2">
        <f t="shared" si="21"/>
        <v>1166</v>
      </c>
      <c r="H16" s="2">
        <f t="shared" si="21"/>
        <v>8</v>
      </c>
      <c r="I16" s="2">
        <f t="shared" si="21"/>
        <v>782</v>
      </c>
      <c r="J16" s="2">
        <f t="shared" si="21"/>
        <v>5138</v>
      </c>
      <c r="K16" s="2">
        <f t="shared" si="21"/>
        <v>266</v>
      </c>
      <c r="L16" s="2">
        <f t="shared" si="21"/>
        <v>1376</v>
      </c>
      <c r="M16" s="2">
        <f t="shared" si="21"/>
        <v>7</v>
      </c>
      <c r="N16" s="2">
        <f t="shared" si="6"/>
        <v>12596</v>
      </c>
      <c r="O16" s="2">
        <f aca="true" t="shared" si="22" ref="O16:AW16">O32+O48</f>
        <v>1417</v>
      </c>
      <c r="P16" s="2">
        <f t="shared" si="22"/>
        <v>2098</v>
      </c>
      <c r="Q16" s="2">
        <f t="shared" si="22"/>
        <v>2641</v>
      </c>
      <c r="R16" s="2">
        <f t="shared" si="22"/>
        <v>921</v>
      </c>
      <c r="S16" s="2">
        <f t="shared" si="22"/>
        <v>71</v>
      </c>
      <c r="T16" s="2">
        <f t="shared" si="22"/>
        <v>6</v>
      </c>
      <c r="U16" s="2">
        <f t="shared" si="22"/>
        <v>638</v>
      </c>
      <c r="V16" s="2">
        <f t="shared" si="22"/>
        <v>3671</v>
      </c>
      <c r="W16" s="2">
        <f t="shared" si="22"/>
        <v>266</v>
      </c>
      <c r="X16" s="2">
        <f t="shared" si="22"/>
        <v>864</v>
      </c>
      <c r="Y16" s="2">
        <f t="shared" si="22"/>
        <v>3</v>
      </c>
      <c r="Z16" s="2">
        <f t="shared" si="22"/>
        <v>14870</v>
      </c>
      <c r="AA16" s="2">
        <f t="shared" si="22"/>
        <v>1330</v>
      </c>
      <c r="AB16" s="2">
        <f t="shared" si="22"/>
        <v>1790</v>
      </c>
      <c r="AC16" s="2">
        <f t="shared" si="22"/>
        <v>2160</v>
      </c>
      <c r="AD16" s="2">
        <f t="shared" si="22"/>
        <v>1950</v>
      </c>
      <c r="AE16" s="2">
        <f t="shared" si="22"/>
        <v>1290</v>
      </c>
      <c r="AF16" s="2">
        <f t="shared" si="22"/>
        <v>10</v>
      </c>
      <c r="AG16" s="2">
        <f t="shared" si="22"/>
        <v>455</v>
      </c>
      <c r="AH16" s="2">
        <v>4235</v>
      </c>
      <c r="AI16" s="2">
        <f t="shared" si="22"/>
        <v>230</v>
      </c>
      <c r="AJ16" s="2">
        <f t="shared" si="22"/>
        <v>1390</v>
      </c>
      <c r="AK16" s="2">
        <f t="shared" si="22"/>
        <v>20</v>
      </c>
      <c r="AL16" s="2">
        <f t="shared" si="22"/>
        <v>9775</v>
      </c>
      <c r="AM16" s="2">
        <f t="shared" si="22"/>
        <v>935</v>
      </c>
      <c r="AN16" s="2">
        <f t="shared" si="22"/>
        <v>1750</v>
      </c>
      <c r="AO16" s="2">
        <f t="shared" si="22"/>
        <v>1910</v>
      </c>
      <c r="AP16" s="2">
        <f t="shared" si="22"/>
        <v>775</v>
      </c>
      <c r="AQ16" s="2">
        <f t="shared" si="22"/>
        <v>35</v>
      </c>
      <c r="AR16" s="2">
        <f t="shared" si="22"/>
        <v>10</v>
      </c>
      <c r="AS16" s="2">
        <f t="shared" si="22"/>
        <v>350</v>
      </c>
      <c r="AT16" s="2">
        <f t="shared" si="22"/>
        <v>2845</v>
      </c>
      <c r="AU16" s="2">
        <f t="shared" si="22"/>
        <v>230</v>
      </c>
      <c r="AV16" s="2">
        <f t="shared" si="22"/>
        <v>920</v>
      </c>
      <c r="AW16" s="2">
        <f t="shared" si="22"/>
        <v>5</v>
      </c>
    </row>
    <row r="17" spans="1:49" ht="18" customHeight="1">
      <c r="A17" s="15" t="s">
        <v>588</v>
      </c>
      <c r="B17" s="2">
        <f t="shared" si="4"/>
        <v>12494</v>
      </c>
      <c r="C17" s="2">
        <f aca="true" t="shared" si="23" ref="C17:M17">C33+C49</f>
        <v>1112</v>
      </c>
      <c r="D17" s="2">
        <f t="shared" si="23"/>
        <v>1533</v>
      </c>
      <c r="E17" s="2">
        <f t="shared" si="23"/>
        <v>1549</v>
      </c>
      <c r="F17" s="2">
        <f t="shared" si="23"/>
        <v>1875</v>
      </c>
      <c r="G17" s="2">
        <f t="shared" si="23"/>
        <v>1122</v>
      </c>
      <c r="H17" s="2">
        <f t="shared" si="23"/>
        <v>3</v>
      </c>
      <c r="I17" s="2">
        <f t="shared" si="23"/>
        <v>275</v>
      </c>
      <c r="J17" s="2">
        <f t="shared" si="23"/>
        <v>3740</v>
      </c>
      <c r="K17" s="2">
        <f t="shared" si="23"/>
        <v>196</v>
      </c>
      <c r="L17" s="2">
        <f t="shared" si="23"/>
        <v>1086</v>
      </c>
      <c r="M17" s="2">
        <f t="shared" si="23"/>
        <v>3</v>
      </c>
      <c r="N17" s="2">
        <f t="shared" si="6"/>
        <v>7926</v>
      </c>
      <c r="O17" s="2">
        <f aca="true" t="shared" si="24" ref="O17:AW17">O33+O49</f>
        <v>771</v>
      </c>
      <c r="P17" s="2">
        <f t="shared" si="24"/>
        <v>1480</v>
      </c>
      <c r="Q17" s="2">
        <f t="shared" si="24"/>
        <v>1359</v>
      </c>
      <c r="R17" s="2">
        <f t="shared" si="24"/>
        <v>645</v>
      </c>
      <c r="S17" s="2">
        <f t="shared" si="24"/>
        <v>52</v>
      </c>
      <c r="T17" s="2">
        <f t="shared" si="24"/>
        <v>3</v>
      </c>
      <c r="U17" s="2">
        <f t="shared" si="24"/>
        <v>216</v>
      </c>
      <c r="V17" s="2">
        <f t="shared" si="24"/>
        <v>2554</v>
      </c>
      <c r="W17" s="2">
        <f t="shared" si="24"/>
        <v>196</v>
      </c>
      <c r="X17" s="2">
        <f t="shared" si="24"/>
        <v>650</v>
      </c>
      <c r="Y17" s="2">
        <f t="shared" si="24"/>
        <v>0</v>
      </c>
      <c r="Z17" s="2">
        <f t="shared" si="24"/>
        <v>10925</v>
      </c>
      <c r="AA17" s="2">
        <f t="shared" si="24"/>
        <v>930</v>
      </c>
      <c r="AB17" s="2">
        <f t="shared" si="24"/>
        <v>1185</v>
      </c>
      <c r="AC17" s="2">
        <f t="shared" si="24"/>
        <v>1225</v>
      </c>
      <c r="AD17" s="2">
        <f t="shared" si="24"/>
        <v>1595</v>
      </c>
      <c r="AE17" s="2">
        <f t="shared" si="24"/>
        <v>1215</v>
      </c>
      <c r="AF17" s="2">
        <f t="shared" si="24"/>
        <v>5</v>
      </c>
      <c r="AG17" s="2">
        <f t="shared" si="24"/>
        <v>140</v>
      </c>
      <c r="AH17" s="2">
        <v>3335</v>
      </c>
      <c r="AI17" s="2">
        <f t="shared" si="24"/>
        <v>160</v>
      </c>
      <c r="AJ17" s="2">
        <f t="shared" si="24"/>
        <v>1120</v>
      </c>
      <c r="AK17" s="2">
        <f t="shared" si="24"/>
        <v>10</v>
      </c>
      <c r="AL17" s="2">
        <f t="shared" si="24"/>
        <v>6480</v>
      </c>
      <c r="AM17" s="2">
        <f t="shared" si="24"/>
        <v>585</v>
      </c>
      <c r="AN17" s="2">
        <f t="shared" si="24"/>
        <v>1150</v>
      </c>
      <c r="AO17" s="2">
        <f t="shared" si="24"/>
        <v>1045</v>
      </c>
      <c r="AP17" s="2">
        <f t="shared" si="24"/>
        <v>570</v>
      </c>
      <c r="AQ17" s="2">
        <f t="shared" si="24"/>
        <v>35</v>
      </c>
      <c r="AR17" s="2">
        <f t="shared" si="24"/>
        <v>0</v>
      </c>
      <c r="AS17" s="2">
        <f t="shared" si="24"/>
        <v>90</v>
      </c>
      <c r="AT17" s="2">
        <f t="shared" si="24"/>
        <v>2105</v>
      </c>
      <c r="AU17" s="2">
        <f t="shared" si="24"/>
        <v>160</v>
      </c>
      <c r="AV17" s="2">
        <f t="shared" si="24"/>
        <v>735</v>
      </c>
      <c r="AW17" s="2">
        <f t="shared" si="24"/>
        <v>0</v>
      </c>
    </row>
    <row r="18" spans="1:49" ht="18" customHeight="1">
      <c r="A18" s="15" t="s">
        <v>589</v>
      </c>
      <c r="B18" s="2">
        <f t="shared" si="4"/>
        <v>8399</v>
      </c>
      <c r="C18" s="2">
        <f aca="true" t="shared" si="25" ref="C18:M18">C34+C50</f>
        <v>617</v>
      </c>
      <c r="D18" s="2">
        <f t="shared" si="25"/>
        <v>893</v>
      </c>
      <c r="E18" s="2">
        <f t="shared" si="25"/>
        <v>852</v>
      </c>
      <c r="F18" s="2">
        <f t="shared" si="25"/>
        <v>1399</v>
      </c>
      <c r="G18" s="2">
        <f t="shared" si="25"/>
        <v>949</v>
      </c>
      <c r="H18" s="2">
        <f t="shared" si="25"/>
        <v>1</v>
      </c>
      <c r="I18" s="2">
        <f t="shared" si="25"/>
        <v>88</v>
      </c>
      <c r="J18" s="2">
        <f t="shared" si="25"/>
        <v>2644</v>
      </c>
      <c r="K18" s="2">
        <f t="shared" si="25"/>
        <v>136</v>
      </c>
      <c r="L18" s="2">
        <f t="shared" si="25"/>
        <v>816</v>
      </c>
      <c r="M18" s="2">
        <f t="shared" si="25"/>
        <v>4</v>
      </c>
      <c r="N18" s="2">
        <f t="shared" si="6"/>
        <v>4633</v>
      </c>
      <c r="O18" s="2">
        <f aca="true" t="shared" si="26" ref="O18:AW18">O34+O50</f>
        <v>343</v>
      </c>
      <c r="P18" s="2">
        <f t="shared" si="26"/>
        <v>841</v>
      </c>
      <c r="Q18" s="2">
        <f t="shared" si="26"/>
        <v>721</v>
      </c>
      <c r="R18" s="2">
        <f t="shared" si="26"/>
        <v>385</v>
      </c>
      <c r="S18" s="2">
        <f t="shared" si="26"/>
        <v>45</v>
      </c>
      <c r="T18" s="2">
        <f t="shared" si="26"/>
        <v>1</v>
      </c>
      <c r="U18" s="2">
        <f t="shared" si="26"/>
        <v>41</v>
      </c>
      <c r="V18" s="2">
        <f t="shared" si="26"/>
        <v>1636</v>
      </c>
      <c r="W18" s="2">
        <f t="shared" si="26"/>
        <v>136</v>
      </c>
      <c r="X18" s="2">
        <f t="shared" si="26"/>
        <v>482</v>
      </c>
      <c r="Y18" s="2">
        <f t="shared" si="26"/>
        <v>2</v>
      </c>
      <c r="Z18" s="2">
        <v>8620</v>
      </c>
      <c r="AA18" s="2">
        <f t="shared" si="26"/>
        <v>650</v>
      </c>
      <c r="AB18" s="2">
        <f t="shared" si="26"/>
        <v>755</v>
      </c>
      <c r="AC18" s="2">
        <f t="shared" si="26"/>
        <v>945</v>
      </c>
      <c r="AD18" s="2">
        <f t="shared" si="26"/>
        <v>1365</v>
      </c>
      <c r="AE18" s="2">
        <f t="shared" si="26"/>
        <v>1065</v>
      </c>
      <c r="AF18" s="2">
        <f t="shared" si="26"/>
        <v>0</v>
      </c>
      <c r="AG18" s="2">
        <f t="shared" si="26"/>
        <v>50</v>
      </c>
      <c r="AH18" s="2">
        <f t="shared" si="26"/>
        <v>2635</v>
      </c>
      <c r="AI18" s="2">
        <f t="shared" si="26"/>
        <v>170</v>
      </c>
      <c r="AJ18" s="2">
        <f t="shared" si="26"/>
        <v>970</v>
      </c>
      <c r="AK18" s="2">
        <f t="shared" si="26"/>
        <v>5</v>
      </c>
      <c r="AL18" s="2">
        <f t="shared" si="26"/>
        <v>4630</v>
      </c>
      <c r="AM18" s="2">
        <f t="shared" si="26"/>
        <v>375</v>
      </c>
      <c r="AN18" s="2">
        <f t="shared" si="26"/>
        <v>730</v>
      </c>
      <c r="AO18" s="2">
        <f t="shared" si="26"/>
        <v>865</v>
      </c>
      <c r="AP18" s="2">
        <f t="shared" si="26"/>
        <v>455</v>
      </c>
      <c r="AQ18" s="2">
        <f t="shared" si="26"/>
        <v>20</v>
      </c>
      <c r="AR18" s="2">
        <f t="shared" si="26"/>
        <v>0</v>
      </c>
      <c r="AS18" s="2">
        <f t="shared" si="26"/>
        <v>30</v>
      </c>
      <c r="AT18" s="2">
        <f t="shared" si="26"/>
        <v>1425</v>
      </c>
      <c r="AU18" s="2">
        <f t="shared" si="26"/>
        <v>170</v>
      </c>
      <c r="AV18" s="2">
        <f t="shared" si="26"/>
        <v>550</v>
      </c>
      <c r="AW18" s="2">
        <f t="shared" si="26"/>
        <v>5</v>
      </c>
    </row>
    <row r="19" spans="1:49" ht="18" customHeight="1">
      <c r="A19" s="15" t="s">
        <v>590</v>
      </c>
      <c r="B19" s="2">
        <f t="shared" si="4"/>
        <v>5780</v>
      </c>
      <c r="C19" s="2">
        <f aca="true" t="shared" si="27" ref="C19:M19">C35+C51</f>
        <v>462</v>
      </c>
      <c r="D19" s="2">
        <f t="shared" si="27"/>
        <v>548</v>
      </c>
      <c r="E19" s="2">
        <f t="shared" si="27"/>
        <v>450</v>
      </c>
      <c r="F19" s="2">
        <f t="shared" si="27"/>
        <v>1113</v>
      </c>
      <c r="G19" s="2">
        <f t="shared" si="27"/>
        <v>850</v>
      </c>
      <c r="H19" s="2">
        <f t="shared" si="27"/>
        <v>2</v>
      </c>
      <c r="I19" s="2">
        <f t="shared" si="27"/>
        <v>35</v>
      </c>
      <c r="J19" s="2">
        <f t="shared" si="27"/>
        <v>1702</v>
      </c>
      <c r="K19" s="2">
        <f t="shared" si="27"/>
        <v>120</v>
      </c>
      <c r="L19" s="2">
        <f t="shared" si="27"/>
        <v>496</v>
      </c>
      <c r="M19" s="2">
        <f t="shared" si="27"/>
        <v>2</v>
      </c>
      <c r="N19" s="2">
        <f t="shared" si="6"/>
        <v>2636</v>
      </c>
      <c r="O19" s="2">
        <f aca="true" t="shared" si="28" ref="O19:AW19">O35+O51</f>
        <v>227</v>
      </c>
      <c r="P19" s="2">
        <f t="shared" si="28"/>
        <v>518</v>
      </c>
      <c r="Q19" s="2">
        <f t="shared" si="28"/>
        <v>372</v>
      </c>
      <c r="R19" s="2">
        <f t="shared" si="28"/>
        <v>227</v>
      </c>
      <c r="S19" s="2">
        <f t="shared" si="28"/>
        <v>20</v>
      </c>
      <c r="T19" s="2">
        <f t="shared" si="28"/>
        <v>2</v>
      </c>
      <c r="U19" s="2">
        <f t="shared" si="28"/>
        <v>16</v>
      </c>
      <c r="V19" s="2">
        <f t="shared" si="28"/>
        <v>901</v>
      </c>
      <c r="W19" s="2">
        <f t="shared" si="28"/>
        <v>120</v>
      </c>
      <c r="X19" s="2">
        <f t="shared" si="28"/>
        <v>233</v>
      </c>
      <c r="Y19" s="2">
        <f t="shared" si="28"/>
        <v>0</v>
      </c>
      <c r="Z19" s="2">
        <f t="shared" si="28"/>
        <v>5000</v>
      </c>
      <c r="AA19" s="2">
        <f t="shared" si="28"/>
        <v>410</v>
      </c>
      <c r="AB19" s="2">
        <f t="shared" si="28"/>
        <v>455</v>
      </c>
      <c r="AC19" s="2">
        <f t="shared" si="28"/>
        <v>440</v>
      </c>
      <c r="AD19" s="2">
        <f t="shared" si="28"/>
        <v>805</v>
      </c>
      <c r="AE19" s="2">
        <f t="shared" si="28"/>
        <v>795</v>
      </c>
      <c r="AF19" s="2">
        <f t="shared" si="28"/>
        <v>0</v>
      </c>
      <c r="AG19" s="2">
        <f t="shared" si="28"/>
        <v>10</v>
      </c>
      <c r="AH19" s="2">
        <f t="shared" si="28"/>
        <v>1395</v>
      </c>
      <c r="AI19" s="2">
        <f t="shared" si="28"/>
        <v>100</v>
      </c>
      <c r="AJ19" s="2">
        <f t="shared" si="28"/>
        <v>570</v>
      </c>
      <c r="AK19" s="2">
        <f t="shared" si="28"/>
        <v>15</v>
      </c>
      <c r="AL19" s="2">
        <f t="shared" si="28"/>
        <v>2455</v>
      </c>
      <c r="AM19" s="2">
        <f t="shared" si="28"/>
        <v>210</v>
      </c>
      <c r="AN19" s="2">
        <f t="shared" si="28"/>
        <v>450</v>
      </c>
      <c r="AO19" s="2">
        <f t="shared" si="28"/>
        <v>405</v>
      </c>
      <c r="AP19" s="2">
        <f t="shared" si="28"/>
        <v>240</v>
      </c>
      <c r="AQ19" s="2">
        <f t="shared" si="28"/>
        <v>15</v>
      </c>
      <c r="AR19" s="2">
        <f t="shared" si="28"/>
        <v>0</v>
      </c>
      <c r="AS19" s="2">
        <f t="shared" si="28"/>
        <v>0</v>
      </c>
      <c r="AT19" s="2">
        <f t="shared" si="28"/>
        <v>665</v>
      </c>
      <c r="AU19" s="2">
        <f t="shared" si="28"/>
        <v>100</v>
      </c>
      <c r="AV19" s="2">
        <f t="shared" si="28"/>
        <v>365</v>
      </c>
      <c r="AW19" s="2">
        <f t="shared" si="28"/>
        <v>5</v>
      </c>
    </row>
    <row r="20" spans="1:49" ht="18" customHeight="1">
      <c r="A20" s="15" t="s">
        <v>591</v>
      </c>
      <c r="B20" s="2">
        <f t="shared" si="4"/>
        <v>2794</v>
      </c>
      <c r="C20" s="2">
        <f aca="true" t="shared" si="29" ref="C20:M20">C36+C52</f>
        <v>271</v>
      </c>
      <c r="D20" s="2">
        <f t="shared" si="29"/>
        <v>285</v>
      </c>
      <c r="E20" s="2">
        <f t="shared" si="29"/>
        <v>186</v>
      </c>
      <c r="F20" s="2">
        <f t="shared" si="29"/>
        <v>595</v>
      </c>
      <c r="G20" s="2">
        <f t="shared" si="29"/>
        <v>474</v>
      </c>
      <c r="H20" s="2">
        <f t="shared" si="29"/>
        <v>2</v>
      </c>
      <c r="I20" s="2">
        <f t="shared" si="29"/>
        <v>12</v>
      </c>
      <c r="J20" s="2">
        <f t="shared" si="29"/>
        <v>719</v>
      </c>
      <c r="K20" s="2">
        <f t="shared" si="29"/>
        <v>41</v>
      </c>
      <c r="L20" s="2">
        <f t="shared" si="29"/>
        <v>208</v>
      </c>
      <c r="M20" s="2">
        <f t="shared" si="29"/>
        <v>1</v>
      </c>
      <c r="N20" s="2">
        <f t="shared" si="6"/>
        <v>1102</v>
      </c>
      <c r="O20" s="2">
        <f aca="true" t="shared" si="30" ref="O20:AW20">O36+O52</f>
        <v>123</v>
      </c>
      <c r="P20" s="2">
        <f t="shared" si="30"/>
        <v>272</v>
      </c>
      <c r="Q20" s="2">
        <f t="shared" si="30"/>
        <v>150</v>
      </c>
      <c r="R20" s="2">
        <f t="shared" si="30"/>
        <v>87</v>
      </c>
      <c r="S20" s="2">
        <f t="shared" si="30"/>
        <v>26</v>
      </c>
      <c r="T20" s="2">
        <f t="shared" si="30"/>
        <v>1</v>
      </c>
      <c r="U20" s="2">
        <f t="shared" si="30"/>
        <v>6</v>
      </c>
      <c r="V20" s="2">
        <f t="shared" si="30"/>
        <v>307</v>
      </c>
      <c r="W20" s="2">
        <f t="shared" si="30"/>
        <v>41</v>
      </c>
      <c r="X20" s="2">
        <f t="shared" si="30"/>
        <v>89</v>
      </c>
      <c r="Y20" s="2">
        <f t="shared" si="30"/>
        <v>0</v>
      </c>
      <c r="Z20" s="2">
        <f t="shared" si="30"/>
        <v>2230</v>
      </c>
      <c r="AA20" s="2">
        <f t="shared" si="30"/>
        <v>240</v>
      </c>
      <c r="AB20" s="2">
        <f t="shared" si="30"/>
        <v>280</v>
      </c>
      <c r="AC20" s="2">
        <f t="shared" si="30"/>
        <v>180</v>
      </c>
      <c r="AD20" s="2">
        <f t="shared" si="30"/>
        <v>410</v>
      </c>
      <c r="AE20" s="2">
        <f t="shared" si="30"/>
        <v>390</v>
      </c>
      <c r="AF20" s="2">
        <f t="shared" si="30"/>
        <v>0</v>
      </c>
      <c r="AG20" s="2">
        <f t="shared" si="30"/>
        <v>0</v>
      </c>
      <c r="AH20" s="2">
        <f t="shared" si="30"/>
        <v>485</v>
      </c>
      <c r="AI20" s="2">
        <f t="shared" si="30"/>
        <v>50</v>
      </c>
      <c r="AJ20" s="2">
        <f t="shared" si="30"/>
        <v>195</v>
      </c>
      <c r="AK20" s="2">
        <f t="shared" si="30"/>
        <v>0</v>
      </c>
      <c r="AL20" s="2">
        <f t="shared" si="30"/>
        <v>960</v>
      </c>
      <c r="AM20" s="2">
        <f t="shared" si="30"/>
        <v>110</v>
      </c>
      <c r="AN20" s="2">
        <f t="shared" si="30"/>
        <v>245</v>
      </c>
      <c r="AO20" s="2">
        <f t="shared" si="30"/>
        <v>160</v>
      </c>
      <c r="AP20" s="2">
        <f t="shared" si="30"/>
        <v>90</v>
      </c>
      <c r="AQ20" s="2">
        <f t="shared" si="30"/>
        <v>15</v>
      </c>
      <c r="AR20" s="2">
        <f t="shared" si="30"/>
        <v>0</v>
      </c>
      <c r="AS20" s="2">
        <f t="shared" si="30"/>
        <v>0</v>
      </c>
      <c r="AT20" s="2">
        <f t="shared" si="30"/>
        <v>195</v>
      </c>
      <c r="AU20" s="2">
        <f t="shared" si="30"/>
        <v>50</v>
      </c>
      <c r="AV20" s="2">
        <f t="shared" si="30"/>
        <v>95</v>
      </c>
      <c r="AW20" s="2">
        <f t="shared" si="30"/>
        <v>0</v>
      </c>
    </row>
    <row r="21" spans="1:49" ht="18" customHeight="1">
      <c r="A21" s="15" t="s">
        <v>592</v>
      </c>
      <c r="B21" s="2">
        <f t="shared" si="4"/>
        <v>1074</v>
      </c>
      <c r="C21" s="2">
        <f aca="true" t="shared" si="31" ref="C21:M21">C37+C53</f>
        <v>120</v>
      </c>
      <c r="D21" s="2">
        <f t="shared" si="31"/>
        <v>117</v>
      </c>
      <c r="E21" s="2">
        <f t="shared" si="31"/>
        <v>58</v>
      </c>
      <c r="F21" s="2">
        <f t="shared" si="31"/>
        <v>275</v>
      </c>
      <c r="G21" s="2">
        <f t="shared" si="31"/>
        <v>199</v>
      </c>
      <c r="H21" s="2">
        <f t="shared" si="31"/>
        <v>0</v>
      </c>
      <c r="I21" s="2">
        <f t="shared" si="31"/>
        <v>1</v>
      </c>
      <c r="J21" s="2">
        <f t="shared" si="31"/>
        <v>219</v>
      </c>
      <c r="K21" s="2">
        <f t="shared" si="31"/>
        <v>12</v>
      </c>
      <c r="L21" s="2">
        <f t="shared" si="31"/>
        <v>71</v>
      </c>
      <c r="M21" s="2">
        <f t="shared" si="31"/>
        <v>2</v>
      </c>
      <c r="N21" s="2">
        <f t="shared" si="6"/>
        <v>351</v>
      </c>
      <c r="O21" s="2">
        <f aca="true" t="shared" si="32" ref="O21:AW21">O37+O53</f>
        <v>42</v>
      </c>
      <c r="P21" s="2">
        <f t="shared" si="32"/>
        <v>111</v>
      </c>
      <c r="Q21" s="2">
        <f t="shared" si="32"/>
        <v>50</v>
      </c>
      <c r="R21" s="2">
        <f t="shared" si="32"/>
        <v>33</v>
      </c>
      <c r="S21" s="2">
        <f t="shared" si="32"/>
        <v>3</v>
      </c>
      <c r="T21" s="2">
        <f t="shared" si="32"/>
        <v>0</v>
      </c>
      <c r="U21" s="2">
        <f t="shared" si="32"/>
        <v>1</v>
      </c>
      <c r="V21" s="2">
        <f t="shared" si="32"/>
        <v>68</v>
      </c>
      <c r="W21" s="2">
        <f t="shared" si="32"/>
        <v>12</v>
      </c>
      <c r="X21" s="2">
        <f t="shared" si="32"/>
        <v>30</v>
      </c>
      <c r="Y21" s="2">
        <f t="shared" si="32"/>
        <v>1</v>
      </c>
      <c r="Z21" s="2">
        <f t="shared" si="32"/>
        <v>790</v>
      </c>
      <c r="AA21" s="2">
        <f t="shared" si="32"/>
        <v>85</v>
      </c>
      <c r="AB21" s="2">
        <f t="shared" si="32"/>
        <v>110</v>
      </c>
      <c r="AC21" s="2">
        <f t="shared" si="32"/>
        <v>30</v>
      </c>
      <c r="AD21" s="2">
        <f t="shared" si="32"/>
        <v>210</v>
      </c>
      <c r="AE21" s="2">
        <f t="shared" si="32"/>
        <v>125</v>
      </c>
      <c r="AF21" s="2">
        <f t="shared" si="32"/>
        <v>0</v>
      </c>
      <c r="AG21" s="2">
        <f t="shared" si="32"/>
        <v>0</v>
      </c>
      <c r="AH21" s="2">
        <f t="shared" si="32"/>
        <v>195</v>
      </c>
      <c r="AI21" s="2">
        <f t="shared" si="32"/>
        <v>5</v>
      </c>
      <c r="AJ21" s="2">
        <f t="shared" si="32"/>
        <v>30</v>
      </c>
      <c r="AK21" s="2">
        <f t="shared" si="32"/>
        <v>0</v>
      </c>
      <c r="AL21" s="2">
        <f t="shared" si="32"/>
        <v>290</v>
      </c>
      <c r="AM21" s="2">
        <f t="shared" si="32"/>
        <v>40</v>
      </c>
      <c r="AN21" s="2">
        <f t="shared" si="32"/>
        <v>100</v>
      </c>
      <c r="AO21" s="2">
        <f t="shared" si="32"/>
        <v>25</v>
      </c>
      <c r="AP21" s="2">
        <f t="shared" si="32"/>
        <v>25</v>
      </c>
      <c r="AQ21" s="2">
        <f t="shared" si="32"/>
        <v>0</v>
      </c>
      <c r="AR21" s="2">
        <f t="shared" si="32"/>
        <v>0</v>
      </c>
      <c r="AS21" s="2">
        <f t="shared" si="32"/>
        <v>0</v>
      </c>
      <c r="AT21" s="2">
        <f t="shared" si="32"/>
        <v>85</v>
      </c>
      <c r="AU21" s="2">
        <f t="shared" si="32"/>
        <v>5</v>
      </c>
      <c r="AV21" s="2">
        <f t="shared" si="32"/>
        <v>10</v>
      </c>
      <c r="AW21" s="2">
        <f t="shared" si="32"/>
        <v>0</v>
      </c>
    </row>
    <row r="22" spans="1:49" ht="18" customHeight="1">
      <c r="A22" s="15" t="s">
        <v>593</v>
      </c>
      <c r="B22" s="2">
        <f>SUM(C22:M22)</f>
        <v>294</v>
      </c>
      <c r="C22" s="2">
        <f aca="true" t="shared" si="33" ref="C22:M22">C38+C54</f>
        <v>32</v>
      </c>
      <c r="D22" s="2">
        <f t="shared" si="33"/>
        <v>38</v>
      </c>
      <c r="E22" s="2">
        <f t="shared" si="33"/>
        <v>10</v>
      </c>
      <c r="F22" s="2">
        <f t="shared" si="33"/>
        <v>97</v>
      </c>
      <c r="G22" s="2">
        <f t="shared" si="33"/>
        <v>40</v>
      </c>
      <c r="H22" s="2">
        <f t="shared" si="33"/>
        <v>0</v>
      </c>
      <c r="I22" s="2">
        <f t="shared" si="33"/>
        <v>0</v>
      </c>
      <c r="J22" s="2">
        <f t="shared" si="33"/>
        <v>59</v>
      </c>
      <c r="K22" s="2">
        <f t="shared" si="33"/>
        <v>2</v>
      </c>
      <c r="L22" s="2">
        <f t="shared" si="33"/>
        <v>15</v>
      </c>
      <c r="M22" s="2">
        <f t="shared" si="33"/>
        <v>1</v>
      </c>
      <c r="N22" s="2">
        <f t="shared" si="6"/>
        <v>94</v>
      </c>
      <c r="O22" s="2">
        <f aca="true" t="shared" si="34" ref="O22:AW22">O38+O54</f>
        <v>10</v>
      </c>
      <c r="P22" s="2">
        <f t="shared" si="34"/>
        <v>37</v>
      </c>
      <c r="Q22" s="2">
        <f t="shared" si="34"/>
        <v>9</v>
      </c>
      <c r="R22" s="2">
        <f t="shared" si="34"/>
        <v>11</v>
      </c>
      <c r="S22" s="2">
        <f t="shared" si="34"/>
        <v>2</v>
      </c>
      <c r="T22" s="2">
        <f t="shared" si="34"/>
        <v>0</v>
      </c>
      <c r="U22" s="2">
        <f t="shared" si="34"/>
        <v>0</v>
      </c>
      <c r="V22" s="2">
        <f t="shared" si="34"/>
        <v>18</v>
      </c>
      <c r="W22" s="2">
        <f t="shared" si="34"/>
        <v>2</v>
      </c>
      <c r="X22" s="2">
        <f t="shared" si="34"/>
        <v>5</v>
      </c>
      <c r="Y22" s="2">
        <f t="shared" si="34"/>
        <v>0</v>
      </c>
      <c r="Z22" s="2">
        <f t="shared" si="34"/>
        <v>200</v>
      </c>
      <c r="AA22" s="2">
        <f t="shared" si="34"/>
        <v>35</v>
      </c>
      <c r="AB22" s="2">
        <f t="shared" si="34"/>
        <v>15</v>
      </c>
      <c r="AC22" s="2">
        <f t="shared" si="34"/>
        <v>10</v>
      </c>
      <c r="AD22" s="2">
        <f t="shared" si="34"/>
        <v>65</v>
      </c>
      <c r="AE22" s="2">
        <f t="shared" si="34"/>
        <v>5</v>
      </c>
      <c r="AF22" s="2">
        <f t="shared" si="34"/>
        <v>0</v>
      </c>
      <c r="AG22" s="2">
        <f t="shared" si="34"/>
        <v>0</v>
      </c>
      <c r="AH22" s="2">
        <f t="shared" si="34"/>
        <v>35</v>
      </c>
      <c r="AI22" s="2">
        <f t="shared" si="34"/>
        <v>0</v>
      </c>
      <c r="AJ22" s="2">
        <f t="shared" si="34"/>
        <v>35</v>
      </c>
      <c r="AK22" s="2">
        <f t="shared" si="34"/>
        <v>0</v>
      </c>
      <c r="AL22" s="2">
        <f t="shared" si="34"/>
        <v>65</v>
      </c>
      <c r="AM22" s="2">
        <f t="shared" si="34"/>
        <v>15</v>
      </c>
      <c r="AN22" s="2">
        <f t="shared" si="34"/>
        <v>15</v>
      </c>
      <c r="AO22" s="2">
        <f t="shared" si="34"/>
        <v>10</v>
      </c>
      <c r="AP22" s="2">
        <f t="shared" si="34"/>
        <v>0</v>
      </c>
      <c r="AQ22" s="2">
        <f t="shared" si="34"/>
        <v>0</v>
      </c>
      <c r="AR22" s="2">
        <f t="shared" si="34"/>
        <v>0</v>
      </c>
      <c r="AS22" s="2">
        <f t="shared" si="34"/>
        <v>0</v>
      </c>
      <c r="AT22" s="2">
        <f t="shared" si="34"/>
        <v>10</v>
      </c>
      <c r="AU22" s="2">
        <f t="shared" si="34"/>
        <v>0</v>
      </c>
      <c r="AV22" s="2">
        <f t="shared" si="34"/>
        <v>15</v>
      </c>
      <c r="AW22" s="2">
        <f t="shared" si="34"/>
        <v>0</v>
      </c>
    </row>
    <row r="23" spans="1:49" ht="18" customHeight="1">
      <c r="A23" s="15" t="s">
        <v>64</v>
      </c>
      <c r="B23" s="2">
        <f t="shared" si="4"/>
        <v>83</v>
      </c>
      <c r="C23" s="2">
        <f aca="true" t="shared" si="35" ref="C23:M23">C39+C55</f>
        <v>17</v>
      </c>
      <c r="D23" s="2">
        <f t="shared" si="35"/>
        <v>6</v>
      </c>
      <c r="E23" s="2">
        <f t="shared" si="35"/>
        <v>6</v>
      </c>
      <c r="F23" s="2">
        <f t="shared" si="35"/>
        <v>24</v>
      </c>
      <c r="G23" s="2">
        <f t="shared" si="35"/>
        <v>2</v>
      </c>
      <c r="H23" s="2">
        <f t="shared" si="35"/>
        <v>0</v>
      </c>
      <c r="I23" s="2">
        <f t="shared" si="35"/>
        <v>0</v>
      </c>
      <c r="J23" s="2">
        <f t="shared" si="35"/>
        <v>19</v>
      </c>
      <c r="K23" s="2">
        <f t="shared" si="35"/>
        <v>0</v>
      </c>
      <c r="L23" s="2">
        <f t="shared" si="35"/>
        <v>9</v>
      </c>
      <c r="M23" s="2">
        <f t="shared" si="35"/>
        <v>0</v>
      </c>
      <c r="N23" s="2">
        <f t="shared" si="6"/>
        <v>22</v>
      </c>
      <c r="O23" s="2">
        <f aca="true" t="shared" si="36" ref="O23:AW23">O39+O55</f>
        <v>4</v>
      </c>
      <c r="P23" s="2">
        <f t="shared" si="36"/>
        <v>6</v>
      </c>
      <c r="Q23" s="2">
        <f t="shared" si="36"/>
        <v>5</v>
      </c>
      <c r="R23" s="2">
        <f t="shared" si="36"/>
        <v>1</v>
      </c>
      <c r="S23" s="2">
        <f t="shared" si="36"/>
        <v>1</v>
      </c>
      <c r="T23" s="2">
        <f t="shared" si="36"/>
        <v>0</v>
      </c>
      <c r="U23" s="2">
        <f t="shared" si="36"/>
        <v>0</v>
      </c>
      <c r="V23" s="2">
        <f t="shared" si="36"/>
        <v>4</v>
      </c>
      <c r="W23" s="2">
        <f t="shared" si="36"/>
        <v>0</v>
      </c>
      <c r="X23" s="2">
        <f t="shared" si="36"/>
        <v>1</v>
      </c>
      <c r="Y23" s="2">
        <f t="shared" si="36"/>
        <v>0</v>
      </c>
      <c r="Z23" s="2">
        <f t="shared" si="36"/>
        <v>50</v>
      </c>
      <c r="AA23" s="2">
        <f t="shared" si="36"/>
        <v>5</v>
      </c>
      <c r="AB23" s="2">
        <f t="shared" si="36"/>
        <v>10</v>
      </c>
      <c r="AC23" s="2">
        <f t="shared" si="36"/>
        <v>0</v>
      </c>
      <c r="AD23" s="2">
        <f t="shared" si="36"/>
        <v>10</v>
      </c>
      <c r="AE23" s="2">
        <f t="shared" si="36"/>
        <v>15</v>
      </c>
      <c r="AF23" s="2">
        <f t="shared" si="36"/>
        <v>0</v>
      </c>
      <c r="AG23" s="2">
        <f t="shared" si="36"/>
        <v>0</v>
      </c>
      <c r="AH23" s="2">
        <f t="shared" si="36"/>
        <v>10</v>
      </c>
      <c r="AI23" s="2">
        <f t="shared" si="36"/>
        <v>0</v>
      </c>
      <c r="AJ23" s="2">
        <f t="shared" si="36"/>
        <v>0</v>
      </c>
      <c r="AK23" s="2">
        <f t="shared" si="36"/>
        <v>0</v>
      </c>
      <c r="AL23" s="2">
        <f t="shared" si="36"/>
        <v>20</v>
      </c>
      <c r="AM23" s="2">
        <f t="shared" si="36"/>
        <v>5</v>
      </c>
      <c r="AN23" s="2">
        <f t="shared" si="36"/>
        <v>10</v>
      </c>
      <c r="AO23" s="2">
        <f t="shared" si="36"/>
        <v>0</v>
      </c>
      <c r="AP23" s="2">
        <f t="shared" si="36"/>
        <v>0</v>
      </c>
      <c r="AQ23" s="2">
        <f t="shared" si="36"/>
        <v>0</v>
      </c>
      <c r="AR23" s="2">
        <f t="shared" si="36"/>
        <v>0</v>
      </c>
      <c r="AS23" s="2">
        <f t="shared" si="36"/>
        <v>0</v>
      </c>
      <c r="AT23" s="2">
        <f t="shared" si="36"/>
        <v>5</v>
      </c>
      <c r="AU23" s="2">
        <f t="shared" si="36"/>
        <v>0</v>
      </c>
      <c r="AV23" s="2">
        <f t="shared" si="36"/>
        <v>0</v>
      </c>
      <c r="AW23" s="2">
        <f t="shared" si="36"/>
        <v>0</v>
      </c>
    </row>
    <row r="24" spans="1:49" s="4" customFormat="1" ht="18" customHeight="1">
      <c r="A24" s="8" t="s">
        <v>33</v>
      </c>
      <c r="B24" s="1">
        <f aca="true" t="shared" si="37" ref="B24:Z24">SUM(B25:B39)</f>
        <v>120205</v>
      </c>
      <c r="C24" s="1">
        <f t="shared" si="37"/>
        <v>12046</v>
      </c>
      <c r="D24" s="1">
        <f t="shared" si="37"/>
        <v>11359</v>
      </c>
      <c r="E24" s="1">
        <f t="shared" si="37"/>
        <v>15907</v>
      </c>
      <c r="F24" s="1">
        <f t="shared" si="37"/>
        <v>21287</v>
      </c>
      <c r="G24" s="1">
        <f t="shared" si="37"/>
        <v>4052</v>
      </c>
      <c r="H24" s="1">
        <f t="shared" si="37"/>
        <v>68</v>
      </c>
      <c r="I24" s="1">
        <f t="shared" si="37"/>
        <v>7348</v>
      </c>
      <c r="J24" s="1">
        <f t="shared" si="37"/>
        <v>39497</v>
      </c>
      <c r="K24" s="1">
        <f t="shared" si="37"/>
        <v>2898</v>
      </c>
      <c r="L24" s="1">
        <f t="shared" si="37"/>
        <v>5704</v>
      </c>
      <c r="M24" s="1">
        <f t="shared" si="37"/>
        <v>39</v>
      </c>
      <c r="N24" s="1">
        <f t="shared" si="37"/>
        <v>93910</v>
      </c>
      <c r="O24" s="1">
        <f t="shared" si="37"/>
        <v>9614</v>
      </c>
      <c r="P24" s="1">
        <f t="shared" si="37"/>
        <v>10874</v>
      </c>
      <c r="Q24" s="1">
        <f t="shared" si="37"/>
        <v>15662</v>
      </c>
      <c r="R24" s="1">
        <f t="shared" si="37"/>
        <v>14693</v>
      </c>
      <c r="S24" s="1">
        <f t="shared" si="37"/>
        <v>522</v>
      </c>
      <c r="T24" s="1">
        <f t="shared" si="37"/>
        <v>59</v>
      </c>
      <c r="U24" s="1">
        <f t="shared" si="37"/>
        <v>6634</v>
      </c>
      <c r="V24" s="1">
        <f t="shared" si="37"/>
        <v>29615</v>
      </c>
      <c r="W24" s="1">
        <f t="shared" si="37"/>
        <v>2898</v>
      </c>
      <c r="X24" s="1">
        <f t="shared" si="37"/>
        <v>3311</v>
      </c>
      <c r="Y24" s="1">
        <f t="shared" si="37"/>
        <v>28</v>
      </c>
      <c r="Z24" s="1">
        <f t="shared" si="37"/>
        <v>115030</v>
      </c>
      <c r="AA24" s="1">
        <v>10465</v>
      </c>
      <c r="AB24" s="1">
        <v>10575</v>
      </c>
      <c r="AC24" s="1">
        <v>16490</v>
      </c>
      <c r="AD24" s="1">
        <v>18715</v>
      </c>
      <c r="AE24" s="1">
        <v>4645</v>
      </c>
      <c r="AF24" s="1">
        <f>SUM(AF25:AF39)</f>
        <v>75</v>
      </c>
      <c r="AG24" s="1">
        <v>7245</v>
      </c>
      <c r="AH24" s="1">
        <v>38485</v>
      </c>
      <c r="AI24" s="1">
        <v>2750</v>
      </c>
      <c r="AJ24" s="1">
        <v>5520</v>
      </c>
      <c r="AK24" s="1">
        <f>SUM(AK25:AK39)</f>
        <v>65</v>
      </c>
      <c r="AL24" s="1">
        <v>89880</v>
      </c>
      <c r="AM24" s="1">
        <v>8360</v>
      </c>
      <c r="AN24" s="1">
        <v>10220</v>
      </c>
      <c r="AO24" s="1">
        <v>16330</v>
      </c>
      <c r="AP24" s="1">
        <f>SUM(AP25:AP39)</f>
        <v>13365</v>
      </c>
      <c r="AQ24" s="1">
        <f>SUM(AQ25:AQ39)</f>
        <v>485</v>
      </c>
      <c r="AR24" s="1">
        <f>SUM(AR25:AR39)</f>
        <v>60</v>
      </c>
      <c r="AS24" s="1">
        <v>6560</v>
      </c>
      <c r="AT24" s="1">
        <v>28560</v>
      </c>
      <c r="AU24" s="1">
        <v>2750</v>
      </c>
      <c r="AV24" s="1">
        <v>3140</v>
      </c>
      <c r="AW24" s="1">
        <f>SUM(AW25:AW39)</f>
        <v>50</v>
      </c>
    </row>
    <row r="25" spans="1:49" ht="18" customHeight="1">
      <c r="A25" s="15" t="s">
        <v>63</v>
      </c>
      <c r="B25" s="2">
        <f aca="true" t="shared" si="38" ref="B25:B39">SUM(C25:M25)</f>
        <v>2652</v>
      </c>
      <c r="C25" s="2">
        <v>116</v>
      </c>
      <c r="D25" s="2">
        <v>0</v>
      </c>
      <c r="E25" s="2">
        <v>219</v>
      </c>
      <c r="F25" s="2">
        <v>350</v>
      </c>
      <c r="G25" s="2">
        <v>33</v>
      </c>
      <c r="H25" s="2">
        <v>0</v>
      </c>
      <c r="I25" s="2">
        <v>90</v>
      </c>
      <c r="J25" s="2">
        <v>1323</v>
      </c>
      <c r="K25" s="2">
        <v>223</v>
      </c>
      <c r="L25" s="2">
        <v>296</v>
      </c>
      <c r="M25" s="2">
        <v>2</v>
      </c>
      <c r="N25" s="2">
        <f aca="true" t="shared" si="39" ref="N25:N39">SUM(O25:Y25)</f>
        <v>2439</v>
      </c>
      <c r="O25" s="2">
        <v>61</v>
      </c>
      <c r="P25" s="2">
        <v>0</v>
      </c>
      <c r="Q25" s="2">
        <v>217</v>
      </c>
      <c r="R25" s="2">
        <v>319</v>
      </c>
      <c r="S25" s="2">
        <v>19</v>
      </c>
      <c r="T25" s="2">
        <v>0</v>
      </c>
      <c r="U25" s="2">
        <v>89</v>
      </c>
      <c r="V25" s="2">
        <v>1234</v>
      </c>
      <c r="W25" s="2">
        <v>223</v>
      </c>
      <c r="X25" s="2">
        <v>275</v>
      </c>
      <c r="Y25" s="2">
        <v>2</v>
      </c>
      <c r="Z25" s="2">
        <f>SUM(AA25:AK25)</f>
        <v>2730</v>
      </c>
      <c r="AA25" s="2">
        <v>45</v>
      </c>
      <c r="AB25" s="2">
        <v>0</v>
      </c>
      <c r="AC25" s="2">
        <v>245</v>
      </c>
      <c r="AD25" s="2">
        <v>270</v>
      </c>
      <c r="AE25" s="2">
        <v>40</v>
      </c>
      <c r="AF25" s="2">
        <v>0</v>
      </c>
      <c r="AG25" s="2">
        <v>105</v>
      </c>
      <c r="AH25" s="2">
        <v>1620</v>
      </c>
      <c r="AI25" s="2">
        <v>190</v>
      </c>
      <c r="AJ25" s="2">
        <v>215</v>
      </c>
      <c r="AK25" s="2">
        <v>0</v>
      </c>
      <c r="AL25" s="2">
        <f>SUM(AM25:AW25)</f>
        <v>2605</v>
      </c>
      <c r="AM25" s="2">
        <v>35</v>
      </c>
      <c r="AN25" s="2">
        <v>0</v>
      </c>
      <c r="AO25" s="2">
        <v>245</v>
      </c>
      <c r="AP25" s="2">
        <v>260</v>
      </c>
      <c r="AQ25" s="2">
        <v>35</v>
      </c>
      <c r="AR25" s="2">
        <v>0</v>
      </c>
      <c r="AS25" s="2">
        <v>100</v>
      </c>
      <c r="AT25" s="2">
        <v>1535</v>
      </c>
      <c r="AU25" s="2">
        <v>190</v>
      </c>
      <c r="AV25" s="2">
        <v>205</v>
      </c>
      <c r="AW25" s="2">
        <v>0</v>
      </c>
    </row>
    <row r="26" spans="1:49" ht="18" customHeight="1">
      <c r="A26" s="15" t="s">
        <v>581</v>
      </c>
      <c r="B26" s="2">
        <f t="shared" si="38"/>
        <v>10612</v>
      </c>
      <c r="C26" s="2">
        <v>1046</v>
      </c>
      <c r="D26" s="2">
        <v>23</v>
      </c>
      <c r="E26" s="2">
        <v>1286</v>
      </c>
      <c r="F26" s="2">
        <v>2073</v>
      </c>
      <c r="G26" s="2">
        <v>115</v>
      </c>
      <c r="H26" s="2">
        <v>4</v>
      </c>
      <c r="I26" s="2">
        <v>589</v>
      </c>
      <c r="J26" s="2">
        <v>4081</v>
      </c>
      <c r="K26" s="2">
        <v>556</v>
      </c>
      <c r="L26" s="2">
        <v>829</v>
      </c>
      <c r="M26" s="2">
        <v>10</v>
      </c>
      <c r="N26" s="2">
        <f t="shared" si="39"/>
        <v>9742</v>
      </c>
      <c r="O26" s="2">
        <v>824</v>
      </c>
      <c r="P26" s="2">
        <v>22</v>
      </c>
      <c r="Q26" s="2">
        <v>1266</v>
      </c>
      <c r="R26" s="2">
        <v>1928</v>
      </c>
      <c r="S26" s="2">
        <v>53</v>
      </c>
      <c r="T26" s="2">
        <v>4</v>
      </c>
      <c r="U26" s="2">
        <v>563</v>
      </c>
      <c r="V26" s="2">
        <v>3768</v>
      </c>
      <c r="W26" s="2">
        <v>556</v>
      </c>
      <c r="X26" s="2">
        <v>750</v>
      </c>
      <c r="Y26" s="2">
        <v>8</v>
      </c>
      <c r="Z26" s="2">
        <v>11335</v>
      </c>
      <c r="AA26" s="2">
        <v>795</v>
      </c>
      <c r="AB26" s="2">
        <v>25</v>
      </c>
      <c r="AC26" s="2">
        <v>1440</v>
      </c>
      <c r="AD26" s="2">
        <v>2095</v>
      </c>
      <c r="AE26" s="2">
        <v>140</v>
      </c>
      <c r="AF26" s="2">
        <v>0</v>
      </c>
      <c r="AG26" s="2">
        <v>695</v>
      </c>
      <c r="AH26" s="2">
        <v>4625</v>
      </c>
      <c r="AI26" s="2">
        <v>585</v>
      </c>
      <c r="AJ26" s="2">
        <v>910</v>
      </c>
      <c r="AK26" s="2">
        <v>20</v>
      </c>
      <c r="AL26" s="2">
        <v>10325</v>
      </c>
      <c r="AM26" s="2">
        <v>650</v>
      </c>
      <c r="AN26" s="2">
        <v>20</v>
      </c>
      <c r="AO26" s="2">
        <v>1435</v>
      </c>
      <c r="AP26" s="2">
        <v>1950</v>
      </c>
      <c r="AQ26" s="2">
        <v>55</v>
      </c>
      <c r="AR26" s="2">
        <v>0</v>
      </c>
      <c r="AS26" s="2">
        <v>665</v>
      </c>
      <c r="AT26" s="2">
        <v>4155</v>
      </c>
      <c r="AU26" s="2">
        <v>585</v>
      </c>
      <c r="AV26" s="2">
        <v>785</v>
      </c>
      <c r="AW26" s="2">
        <v>20</v>
      </c>
    </row>
    <row r="27" spans="1:49" ht="18" customHeight="1">
      <c r="A27" s="15" t="s">
        <v>582</v>
      </c>
      <c r="B27" s="2">
        <f t="shared" si="38"/>
        <v>15192</v>
      </c>
      <c r="C27" s="2">
        <v>2000</v>
      </c>
      <c r="D27" s="2">
        <v>201</v>
      </c>
      <c r="E27" s="2">
        <v>2271</v>
      </c>
      <c r="F27" s="2">
        <v>3529</v>
      </c>
      <c r="G27" s="2">
        <v>141</v>
      </c>
      <c r="H27" s="2">
        <v>6</v>
      </c>
      <c r="I27" s="2">
        <v>803</v>
      </c>
      <c r="J27" s="2">
        <v>5027</v>
      </c>
      <c r="K27" s="2">
        <v>398</v>
      </c>
      <c r="L27" s="2">
        <v>810</v>
      </c>
      <c r="M27" s="2">
        <v>6</v>
      </c>
      <c r="N27" s="2">
        <f t="shared" si="39"/>
        <v>13524</v>
      </c>
      <c r="O27" s="2">
        <v>1849</v>
      </c>
      <c r="P27" s="2">
        <v>192</v>
      </c>
      <c r="Q27" s="2">
        <v>2239</v>
      </c>
      <c r="R27" s="2">
        <v>3125</v>
      </c>
      <c r="S27" s="2">
        <v>52</v>
      </c>
      <c r="T27" s="2">
        <v>6</v>
      </c>
      <c r="U27" s="2">
        <v>774</v>
      </c>
      <c r="V27" s="2">
        <v>4273</v>
      </c>
      <c r="W27" s="2">
        <v>398</v>
      </c>
      <c r="X27" s="2">
        <v>611</v>
      </c>
      <c r="Y27" s="2">
        <v>5</v>
      </c>
      <c r="Z27" s="2">
        <v>19850</v>
      </c>
      <c r="AA27" s="2">
        <v>1990</v>
      </c>
      <c r="AB27" s="2">
        <v>330</v>
      </c>
      <c r="AC27" s="2">
        <v>2850</v>
      </c>
      <c r="AD27" s="2">
        <v>4680</v>
      </c>
      <c r="AE27" s="2">
        <v>215</v>
      </c>
      <c r="AF27" s="2">
        <v>5</v>
      </c>
      <c r="AG27" s="2">
        <v>1430</v>
      </c>
      <c r="AH27" s="2">
        <v>6795</v>
      </c>
      <c r="AI27" s="2">
        <v>475</v>
      </c>
      <c r="AJ27" s="2">
        <v>1060</v>
      </c>
      <c r="AK27" s="2">
        <v>15</v>
      </c>
      <c r="AL27" s="2">
        <v>17200</v>
      </c>
      <c r="AM27" s="2">
        <v>1810</v>
      </c>
      <c r="AN27" s="2">
        <v>315</v>
      </c>
      <c r="AO27" s="2">
        <v>2825</v>
      </c>
      <c r="AP27" s="2">
        <v>4155</v>
      </c>
      <c r="AQ27" s="2">
        <v>70</v>
      </c>
      <c r="AR27" s="2">
        <v>5</v>
      </c>
      <c r="AS27" s="2">
        <v>1395</v>
      </c>
      <c r="AT27" s="2">
        <v>5470</v>
      </c>
      <c r="AU27" s="2">
        <v>475</v>
      </c>
      <c r="AV27" s="2">
        <v>665</v>
      </c>
      <c r="AW27" s="2">
        <v>10</v>
      </c>
    </row>
    <row r="28" spans="1:49" ht="18" customHeight="1">
      <c r="A28" s="15" t="s">
        <v>583</v>
      </c>
      <c r="B28" s="2">
        <f t="shared" si="38"/>
        <v>20223</v>
      </c>
      <c r="C28" s="2">
        <v>2230</v>
      </c>
      <c r="D28" s="2">
        <v>829</v>
      </c>
      <c r="E28" s="2">
        <v>2883</v>
      </c>
      <c r="F28" s="2">
        <v>4493</v>
      </c>
      <c r="G28" s="2">
        <v>219</v>
      </c>
      <c r="H28" s="2">
        <v>8</v>
      </c>
      <c r="I28" s="2">
        <v>1446</v>
      </c>
      <c r="J28" s="2">
        <v>6696</v>
      </c>
      <c r="K28" s="2">
        <v>410</v>
      </c>
      <c r="L28" s="2">
        <v>1004</v>
      </c>
      <c r="M28" s="2">
        <v>5</v>
      </c>
      <c r="N28" s="2">
        <f t="shared" si="39"/>
        <v>16742</v>
      </c>
      <c r="O28" s="2">
        <v>1934</v>
      </c>
      <c r="P28" s="2">
        <v>787</v>
      </c>
      <c r="Q28" s="2">
        <v>2845</v>
      </c>
      <c r="R28" s="2">
        <v>3635</v>
      </c>
      <c r="S28" s="2">
        <v>75</v>
      </c>
      <c r="T28" s="2">
        <v>7</v>
      </c>
      <c r="U28" s="2">
        <v>1370</v>
      </c>
      <c r="V28" s="2">
        <v>5154</v>
      </c>
      <c r="W28" s="2">
        <v>410</v>
      </c>
      <c r="X28" s="2">
        <v>520</v>
      </c>
      <c r="Y28" s="2">
        <v>5</v>
      </c>
      <c r="Z28" s="2">
        <v>16480</v>
      </c>
      <c r="AA28" s="2">
        <v>1555</v>
      </c>
      <c r="AB28" s="2">
        <v>880</v>
      </c>
      <c r="AC28" s="2">
        <v>2650</v>
      </c>
      <c r="AD28" s="2">
        <v>3350</v>
      </c>
      <c r="AE28" s="2">
        <v>175</v>
      </c>
      <c r="AF28" s="2">
        <v>25</v>
      </c>
      <c r="AG28" s="2">
        <v>1375</v>
      </c>
      <c r="AH28" s="2">
        <v>5465</v>
      </c>
      <c r="AI28" s="2">
        <v>205</v>
      </c>
      <c r="AJ28" s="2">
        <v>785</v>
      </c>
      <c r="AK28" s="2">
        <v>10</v>
      </c>
      <c r="AL28" s="2">
        <v>13615</v>
      </c>
      <c r="AM28" s="2">
        <v>1400</v>
      </c>
      <c r="AN28" s="2">
        <v>855</v>
      </c>
      <c r="AO28" s="2">
        <v>2620</v>
      </c>
      <c r="AP28" s="2">
        <v>2740</v>
      </c>
      <c r="AQ28" s="2">
        <v>55</v>
      </c>
      <c r="AR28" s="2">
        <v>15</v>
      </c>
      <c r="AS28" s="2">
        <v>1305</v>
      </c>
      <c r="AT28" s="2">
        <v>4055</v>
      </c>
      <c r="AU28" s="2">
        <v>205</v>
      </c>
      <c r="AV28" s="2">
        <v>350</v>
      </c>
      <c r="AW28" s="2">
        <v>10</v>
      </c>
    </row>
    <row r="29" spans="1:49" ht="18" customHeight="1">
      <c r="A29" s="15" t="s">
        <v>584</v>
      </c>
      <c r="B29" s="2">
        <f t="shared" si="38"/>
        <v>15801</v>
      </c>
      <c r="C29" s="2">
        <v>1448</v>
      </c>
      <c r="D29" s="2">
        <v>1413</v>
      </c>
      <c r="E29" s="2">
        <v>2274</v>
      </c>
      <c r="F29" s="2">
        <v>3241</v>
      </c>
      <c r="G29" s="2">
        <v>192</v>
      </c>
      <c r="H29" s="2">
        <v>13</v>
      </c>
      <c r="I29" s="2">
        <v>1268</v>
      </c>
      <c r="J29" s="2">
        <v>5014</v>
      </c>
      <c r="K29" s="2">
        <v>198</v>
      </c>
      <c r="L29" s="2">
        <v>738</v>
      </c>
      <c r="M29" s="2">
        <v>2</v>
      </c>
      <c r="N29" s="2">
        <f t="shared" si="39"/>
        <v>12521</v>
      </c>
      <c r="O29" s="2">
        <v>1202</v>
      </c>
      <c r="P29" s="2">
        <v>1341</v>
      </c>
      <c r="Q29" s="2">
        <v>2252</v>
      </c>
      <c r="R29" s="2">
        <v>2348</v>
      </c>
      <c r="S29" s="2">
        <v>52</v>
      </c>
      <c r="T29" s="2">
        <v>12</v>
      </c>
      <c r="U29" s="2">
        <v>1188</v>
      </c>
      <c r="V29" s="2">
        <v>3641</v>
      </c>
      <c r="W29" s="2">
        <v>198</v>
      </c>
      <c r="X29" s="2">
        <v>285</v>
      </c>
      <c r="Y29" s="2">
        <v>2</v>
      </c>
      <c r="Z29" s="2">
        <v>12450</v>
      </c>
      <c r="AA29" s="2">
        <v>1260</v>
      </c>
      <c r="AB29" s="2">
        <v>1300</v>
      </c>
      <c r="AC29" s="2">
        <v>1845</v>
      </c>
      <c r="AD29" s="2">
        <v>2035</v>
      </c>
      <c r="AE29" s="2">
        <v>265</v>
      </c>
      <c r="AF29" s="2">
        <v>5</v>
      </c>
      <c r="AG29" s="2">
        <v>1170</v>
      </c>
      <c r="AH29" s="2">
        <v>3805</v>
      </c>
      <c r="AI29" s="2">
        <v>125</v>
      </c>
      <c r="AJ29" s="2">
        <v>630</v>
      </c>
      <c r="AK29" s="2">
        <v>0</v>
      </c>
      <c r="AL29" s="2">
        <v>9920</v>
      </c>
      <c r="AM29" s="2">
        <v>1080</v>
      </c>
      <c r="AN29" s="2">
        <v>1230</v>
      </c>
      <c r="AO29" s="2">
        <v>1835</v>
      </c>
      <c r="AP29" s="2">
        <v>1465</v>
      </c>
      <c r="AQ29" s="2">
        <v>55</v>
      </c>
      <c r="AR29" s="2">
        <v>5</v>
      </c>
      <c r="AS29" s="2">
        <v>1060</v>
      </c>
      <c r="AT29" s="2">
        <v>2795</v>
      </c>
      <c r="AU29" s="2">
        <v>125</v>
      </c>
      <c r="AV29" s="2">
        <v>260</v>
      </c>
      <c r="AW29" s="2">
        <v>0</v>
      </c>
    </row>
    <row r="30" spans="1:49" ht="18" customHeight="1">
      <c r="A30" s="15" t="s">
        <v>585</v>
      </c>
      <c r="B30" s="2">
        <f t="shared" si="38"/>
        <v>12371</v>
      </c>
      <c r="C30" s="2">
        <v>1110</v>
      </c>
      <c r="D30" s="2">
        <v>1638</v>
      </c>
      <c r="E30" s="2">
        <v>1744</v>
      </c>
      <c r="F30" s="2">
        <v>2042</v>
      </c>
      <c r="G30" s="2">
        <v>240</v>
      </c>
      <c r="H30" s="2">
        <v>5</v>
      </c>
      <c r="I30" s="2">
        <v>1096</v>
      </c>
      <c r="J30" s="2">
        <v>3818</v>
      </c>
      <c r="K30" s="2">
        <v>148</v>
      </c>
      <c r="L30" s="2">
        <v>528</v>
      </c>
      <c r="M30" s="2">
        <v>2</v>
      </c>
      <c r="N30" s="2">
        <f t="shared" si="39"/>
        <v>9567</v>
      </c>
      <c r="O30" s="2">
        <v>887</v>
      </c>
      <c r="P30" s="2">
        <v>1570</v>
      </c>
      <c r="Q30" s="2">
        <v>1731</v>
      </c>
      <c r="R30" s="2">
        <v>1297</v>
      </c>
      <c r="S30" s="2">
        <v>50</v>
      </c>
      <c r="T30" s="2">
        <v>4</v>
      </c>
      <c r="U30" s="2">
        <v>1007</v>
      </c>
      <c r="V30" s="2">
        <v>2679</v>
      </c>
      <c r="W30" s="2">
        <v>148</v>
      </c>
      <c r="X30" s="2">
        <v>192</v>
      </c>
      <c r="Y30" s="2">
        <v>2</v>
      </c>
      <c r="Z30" s="2">
        <v>12965</v>
      </c>
      <c r="AA30" s="2">
        <v>1120</v>
      </c>
      <c r="AB30" s="2">
        <v>1745</v>
      </c>
      <c r="AC30" s="2">
        <v>1950</v>
      </c>
      <c r="AD30" s="2">
        <v>1805</v>
      </c>
      <c r="AE30" s="2">
        <v>440</v>
      </c>
      <c r="AF30" s="2">
        <v>15</v>
      </c>
      <c r="AG30" s="2">
        <v>1025</v>
      </c>
      <c r="AH30" s="2">
        <v>4205</v>
      </c>
      <c r="AI30" s="2">
        <v>200</v>
      </c>
      <c r="AJ30" s="2">
        <v>455</v>
      </c>
      <c r="AK30" s="2">
        <v>0</v>
      </c>
      <c r="AL30" s="2">
        <v>9770</v>
      </c>
      <c r="AM30" s="2">
        <v>945</v>
      </c>
      <c r="AN30" s="2">
        <v>1685</v>
      </c>
      <c r="AO30" s="2">
        <v>1930</v>
      </c>
      <c r="AP30" s="2">
        <v>1080</v>
      </c>
      <c r="AQ30" s="2">
        <v>65</v>
      </c>
      <c r="AR30" s="2">
        <v>15</v>
      </c>
      <c r="AS30" s="2">
        <v>910</v>
      </c>
      <c r="AT30" s="2">
        <v>2770</v>
      </c>
      <c r="AU30" s="2">
        <v>200</v>
      </c>
      <c r="AV30" s="2">
        <v>165</v>
      </c>
      <c r="AW30" s="2">
        <v>0</v>
      </c>
    </row>
    <row r="31" spans="1:49" ht="18" customHeight="1">
      <c r="A31" s="15" t="s">
        <v>586</v>
      </c>
      <c r="B31" s="2">
        <f t="shared" si="38"/>
        <v>12266</v>
      </c>
      <c r="C31" s="2">
        <v>1104</v>
      </c>
      <c r="D31" s="2">
        <v>2023</v>
      </c>
      <c r="E31" s="2">
        <v>1609</v>
      </c>
      <c r="F31" s="2">
        <v>1646</v>
      </c>
      <c r="G31" s="2">
        <v>398</v>
      </c>
      <c r="H31" s="2">
        <v>16</v>
      </c>
      <c r="I31" s="2">
        <v>923</v>
      </c>
      <c r="J31" s="2">
        <v>3977</v>
      </c>
      <c r="K31" s="2">
        <v>202</v>
      </c>
      <c r="L31" s="2">
        <v>366</v>
      </c>
      <c r="M31" s="2">
        <v>2</v>
      </c>
      <c r="N31" s="2">
        <f t="shared" si="39"/>
        <v>9090</v>
      </c>
      <c r="O31" s="2">
        <v>902</v>
      </c>
      <c r="P31" s="2">
        <v>1933</v>
      </c>
      <c r="Q31" s="2">
        <v>1590</v>
      </c>
      <c r="R31" s="2">
        <v>824</v>
      </c>
      <c r="S31" s="2">
        <v>54</v>
      </c>
      <c r="T31" s="2">
        <v>13</v>
      </c>
      <c r="U31" s="2">
        <v>784</v>
      </c>
      <c r="V31" s="2">
        <v>2645</v>
      </c>
      <c r="W31" s="2">
        <v>202</v>
      </c>
      <c r="X31" s="2">
        <v>141</v>
      </c>
      <c r="Y31" s="2">
        <v>2</v>
      </c>
      <c r="Z31" s="2">
        <v>11645</v>
      </c>
      <c r="AA31" s="2">
        <v>1160</v>
      </c>
      <c r="AB31" s="2">
        <v>1935</v>
      </c>
      <c r="AC31" s="2">
        <v>2065</v>
      </c>
      <c r="AD31" s="2">
        <v>1150</v>
      </c>
      <c r="AE31" s="2">
        <v>595</v>
      </c>
      <c r="AF31" s="2">
        <v>10</v>
      </c>
      <c r="AG31" s="2">
        <v>820</v>
      </c>
      <c r="AH31" s="2">
        <v>3355</v>
      </c>
      <c r="AI31" s="2">
        <v>250</v>
      </c>
      <c r="AJ31" s="2">
        <v>295</v>
      </c>
      <c r="AK31" s="2">
        <v>5</v>
      </c>
      <c r="AL31" s="2">
        <v>9030</v>
      </c>
      <c r="AM31" s="2">
        <v>900</v>
      </c>
      <c r="AN31" s="2">
        <v>1895</v>
      </c>
      <c r="AO31" s="2">
        <v>2065</v>
      </c>
      <c r="AP31" s="2">
        <v>615</v>
      </c>
      <c r="AQ31" s="2">
        <v>50</v>
      </c>
      <c r="AR31" s="2">
        <v>10</v>
      </c>
      <c r="AS31" s="2">
        <v>685</v>
      </c>
      <c r="AT31" s="2">
        <v>2410</v>
      </c>
      <c r="AU31" s="2">
        <v>250</v>
      </c>
      <c r="AV31" s="2">
        <v>140</v>
      </c>
      <c r="AW31" s="2">
        <v>0</v>
      </c>
    </row>
    <row r="32" spans="1:49" ht="18" customHeight="1">
      <c r="A32" s="15" t="s">
        <v>587</v>
      </c>
      <c r="B32" s="2">
        <f t="shared" si="38"/>
        <v>10950</v>
      </c>
      <c r="C32" s="2">
        <v>1108</v>
      </c>
      <c r="D32" s="2">
        <v>2046</v>
      </c>
      <c r="E32" s="2">
        <v>1576</v>
      </c>
      <c r="F32" s="2">
        <v>1077</v>
      </c>
      <c r="G32" s="2">
        <v>561</v>
      </c>
      <c r="H32" s="2">
        <v>8</v>
      </c>
      <c r="I32" s="2">
        <v>738</v>
      </c>
      <c r="J32" s="2">
        <v>3307</v>
      </c>
      <c r="K32" s="2">
        <v>261</v>
      </c>
      <c r="L32" s="2">
        <v>264</v>
      </c>
      <c r="M32" s="2">
        <v>4</v>
      </c>
      <c r="N32" s="2">
        <f t="shared" si="39"/>
        <v>8252</v>
      </c>
      <c r="O32" s="2">
        <v>856</v>
      </c>
      <c r="P32" s="2">
        <v>1986</v>
      </c>
      <c r="Q32" s="2">
        <v>1556</v>
      </c>
      <c r="R32" s="2">
        <v>458</v>
      </c>
      <c r="S32" s="2">
        <v>54</v>
      </c>
      <c r="T32" s="2">
        <v>6</v>
      </c>
      <c r="U32" s="2">
        <v>594</v>
      </c>
      <c r="V32" s="2">
        <v>2361</v>
      </c>
      <c r="W32" s="2">
        <v>261</v>
      </c>
      <c r="X32" s="2">
        <v>118</v>
      </c>
      <c r="Y32" s="2">
        <v>2</v>
      </c>
      <c r="Z32" s="2">
        <v>8825</v>
      </c>
      <c r="AA32" s="2">
        <v>760</v>
      </c>
      <c r="AB32" s="2">
        <v>1720</v>
      </c>
      <c r="AC32" s="2">
        <v>1320</v>
      </c>
      <c r="AD32" s="2">
        <v>875</v>
      </c>
      <c r="AE32" s="2">
        <v>635</v>
      </c>
      <c r="AF32" s="2">
        <v>10</v>
      </c>
      <c r="AG32" s="2">
        <v>425</v>
      </c>
      <c r="AH32" s="2">
        <v>2610</v>
      </c>
      <c r="AI32" s="2">
        <v>230</v>
      </c>
      <c r="AJ32" s="2">
        <v>225</v>
      </c>
      <c r="AK32" s="2">
        <v>5</v>
      </c>
      <c r="AL32" s="2">
        <v>6345</v>
      </c>
      <c r="AM32" s="2">
        <v>510</v>
      </c>
      <c r="AN32" s="2">
        <v>1685</v>
      </c>
      <c r="AO32" s="2">
        <v>1310</v>
      </c>
      <c r="AP32" s="2">
        <v>310</v>
      </c>
      <c r="AQ32" s="2">
        <v>30</v>
      </c>
      <c r="AR32" s="2">
        <v>10</v>
      </c>
      <c r="AS32" s="2">
        <v>320</v>
      </c>
      <c r="AT32" s="2">
        <v>1835</v>
      </c>
      <c r="AU32" s="2">
        <v>230</v>
      </c>
      <c r="AV32" s="2">
        <v>100</v>
      </c>
      <c r="AW32" s="2">
        <v>0</v>
      </c>
    </row>
    <row r="33" spans="1:49" ht="18" customHeight="1">
      <c r="A33" s="15" t="s">
        <v>588</v>
      </c>
      <c r="B33" s="2">
        <f t="shared" si="38"/>
        <v>7656</v>
      </c>
      <c r="C33" s="2">
        <v>755</v>
      </c>
      <c r="D33" s="2">
        <v>1443</v>
      </c>
      <c r="E33" s="2">
        <v>932</v>
      </c>
      <c r="F33" s="2">
        <v>879</v>
      </c>
      <c r="G33" s="2">
        <v>533</v>
      </c>
      <c r="H33" s="2">
        <v>3</v>
      </c>
      <c r="I33" s="2">
        <v>266</v>
      </c>
      <c r="J33" s="2">
        <v>2405</v>
      </c>
      <c r="K33" s="2">
        <v>193</v>
      </c>
      <c r="L33" s="2">
        <v>246</v>
      </c>
      <c r="M33" s="2">
        <v>1</v>
      </c>
      <c r="N33" s="2">
        <f t="shared" si="39"/>
        <v>5428</v>
      </c>
      <c r="O33" s="2">
        <v>526</v>
      </c>
      <c r="P33" s="2">
        <v>1397</v>
      </c>
      <c r="Q33" s="2">
        <v>920</v>
      </c>
      <c r="R33" s="2">
        <v>313</v>
      </c>
      <c r="S33" s="2">
        <v>40</v>
      </c>
      <c r="T33" s="2">
        <v>3</v>
      </c>
      <c r="U33" s="2">
        <v>208</v>
      </c>
      <c r="V33" s="2">
        <v>1703</v>
      </c>
      <c r="W33" s="2">
        <v>193</v>
      </c>
      <c r="X33" s="2">
        <v>125</v>
      </c>
      <c r="Y33" s="2">
        <v>0</v>
      </c>
      <c r="Z33" s="2">
        <v>6855</v>
      </c>
      <c r="AA33" s="2">
        <v>665</v>
      </c>
      <c r="AB33" s="2">
        <v>1135</v>
      </c>
      <c r="AC33" s="2">
        <v>800</v>
      </c>
      <c r="AD33" s="2">
        <v>805</v>
      </c>
      <c r="AE33" s="2">
        <v>595</v>
      </c>
      <c r="AF33" s="2">
        <v>5</v>
      </c>
      <c r="AG33" s="2">
        <v>135</v>
      </c>
      <c r="AH33" s="2">
        <v>2255</v>
      </c>
      <c r="AI33" s="2">
        <v>160</v>
      </c>
      <c r="AJ33" s="2">
        <v>295</v>
      </c>
      <c r="AK33" s="2">
        <v>0</v>
      </c>
      <c r="AL33" s="2">
        <v>4575</v>
      </c>
      <c r="AM33" s="2">
        <v>425</v>
      </c>
      <c r="AN33" s="2">
        <v>1100</v>
      </c>
      <c r="AO33" s="2">
        <v>795</v>
      </c>
      <c r="AP33" s="2">
        <v>325</v>
      </c>
      <c r="AQ33" s="2">
        <v>30</v>
      </c>
      <c r="AR33" s="2">
        <v>0</v>
      </c>
      <c r="AS33" s="2">
        <v>85</v>
      </c>
      <c r="AT33" s="2">
        <v>1495</v>
      </c>
      <c r="AU33" s="2">
        <v>160</v>
      </c>
      <c r="AV33" s="2">
        <v>155</v>
      </c>
      <c r="AW33" s="2">
        <v>0</v>
      </c>
    </row>
    <row r="34" spans="1:49" ht="18" customHeight="1">
      <c r="A34" s="15" t="s">
        <v>589</v>
      </c>
      <c r="B34" s="2">
        <f t="shared" si="38"/>
        <v>5435</v>
      </c>
      <c r="C34" s="2">
        <v>429</v>
      </c>
      <c r="D34" s="2">
        <v>828</v>
      </c>
      <c r="E34" s="2">
        <v>578</v>
      </c>
      <c r="F34" s="2">
        <v>736</v>
      </c>
      <c r="G34" s="2">
        <v>536</v>
      </c>
      <c r="H34" s="2">
        <v>1</v>
      </c>
      <c r="I34" s="2">
        <v>83</v>
      </c>
      <c r="J34" s="2">
        <v>1814</v>
      </c>
      <c r="K34" s="2">
        <v>135</v>
      </c>
      <c r="L34" s="2">
        <v>293</v>
      </c>
      <c r="M34" s="2">
        <v>2</v>
      </c>
      <c r="N34" s="2">
        <f t="shared" si="39"/>
        <v>3317</v>
      </c>
      <c r="O34" s="2">
        <v>247</v>
      </c>
      <c r="P34" s="2">
        <v>779</v>
      </c>
      <c r="Q34" s="2">
        <v>559</v>
      </c>
      <c r="R34" s="2">
        <v>217</v>
      </c>
      <c r="S34" s="2">
        <v>31</v>
      </c>
      <c r="T34" s="2">
        <v>1</v>
      </c>
      <c r="U34" s="2">
        <v>36</v>
      </c>
      <c r="V34" s="2">
        <v>1162</v>
      </c>
      <c r="W34" s="2">
        <v>135</v>
      </c>
      <c r="X34" s="2">
        <v>150</v>
      </c>
      <c r="Y34" s="2">
        <v>0</v>
      </c>
      <c r="Z34" s="2">
        <v>5840</v>
      </c>
      <c r="AA34" s="2">
        <v>475</v>
      </c>
      <c r="AB34" s="2">
        <v>680</v>
      </c>
      <c r="AC34" s="2">
        <v>745</v>
      </c>
      <c r="AD34" s="2">
        <v>765</v>
      </c>
      <c r="AE34" s="2">
        <v>580</v>
      </c>
      <c r="AF34" s="2">
        <v>0</v>
      </c>
      <c r="AG34" s="2">
        <v>50</v>
      </c>
      <c r="AH34" s="2">
        <v>2040</v>
      </c>
      <c r="AI34" s="2">
        <v>170</v>
      </c>
      <c r="AJ34" s="2">
        <v>325</v>
      </c>
      <c r="AK34" s="2">
        <v>5</v>
      </c>
      <c r="AL34" s="2">
        <v>3470</v>
      </c>
      <c r="AM34" s="2">
        <v>285</v>
      </c>
      <c r="AN34" s="2">
        <v>660</v>
      </c>
      <c r="AO34" s="2">
        <v>725</v>
      </c>
      <c r="AP34" s="2">
        <v>240</v>
      </c>
      <c r="AQ34" s="2">
        <v>15</v>
      </c>
      <c r="AR34" s="2">
        <v>0</v>
      </c>
      <c r="AS34" s="2">
        <v>30</v>
      </c>
      <c r="AT34" s="2">
        <v>1200</v>
      </c>
      <c r="AU34" s="2">
        <v>170</v>
      </c>
      <c r="AV34" s="2">
        <v>135</v>
      </c>
      <c r="AW34" s="2">
        <v>5</v>
      </c>
    </row>
    <row r="35" spans="1:49" ht="18" customHeight="1">
      <c r="A35" s="15" t="s">
        <v>590</v>
      </c>
      <c r="B35" s="2">
        <f t="shared" si="38"/>
        <v>3944</v>
      </c>
      <c r="C35" s="2">
        <v>361</v>
      </c>
      <c r="D35" s="2">
        <v>511</v>
      </c>
      <c r="E35" s="2">
        <v>321</v>
      </c>
      <c r="F35" s="2">
        <v>623</v>
      </c>
      <c r="G35" s="2">
        <v>529</v>
      </c>
      <c r="H35" s="2">
        <v>2</v>
      </c>
      <c r="I35" s="2">
        <v>34</v>
      </c>
      <c r="J35" s="2">
        <v>1246</v>
      </c>
      <c r="K35" s="2">
        <v>119</v>
      </c>
      <c r="L35" s="2">
        <v>197</v>
      </c>
      <c r="M35" s="2">
        <v>1</v>
      </c>
      <c r="N35" s="2">
        <f t="shared" si="39"/>
        <v>2022</v>
      </c>
      <c r="O35" s="2">
        <v>179</v>
      </c>
      <c r="P35" s="2">
        <v>481</v>
      </c>
      <c r="Q35" s="2">
        <v>301</v>
      </c>
      <c r="R35" s="2">
        <v>138</v>
      </c>
      <c r="S35" s="2">
        <v>15</v>
      </c>
      <c r="T35" s="2">
        <v>2</v>
      </c>
      <c r="U35" s="2">
        <v>15</v>
      </c>
      <c r="V35" s="2">
        <v>678</v>
      </c>
      <c r="W35" s="2">
        <v>119</v>
      </c>
      <c r="X35" s="2">
        <v>94</v>
      </c>
      <c r="Y35" s="2">
        <v>0</v>
      </c>
      <c r="Z35" s="2">
        <v>3525</v>
      </c>
      <c r="AA35" s="2">
        <v>325</v>
      </c>
      <c r="AB35" s="2">
        <v>420</v>
      </c>
      <c r="AC35" s="2">
        <v>365</v>
      </c>
      <c r="AD35" s="2">
        <v>460</v>
      </c>
      <c r="AE35" s="2">
        <v>540</v>
      </c>
      <c r="AF35" s="2">
        <v>0</v>
      </c>
      <c r="AG35" s="2">
        <v>10</v>
      </c>
      <c r="AH35" s="2">
        <v>1080</v>
      </c>
      <c r="AI35" s="2">
        <v>100</v>
      </c>
      <c r="AJ35" s="2">
        <v>215</v>
      </c>
      <c r="AK35" s="2">
        <v>5</v>
      </c>
      <c r="AL35" s="2">
        <f>SUM(AM35:AW35)</f>
        <v>1885</v>
      </c>
      <c r="AM35" s="2">
        <v>170</v>
      </c>
      <c r="AN35" s="2">
        <v>415</v>
      </c>
      <c r="AO35" s="2">
        <v>350</v>
      </c>
      <c r="AP35" s="2">
        <v>150</v>
      </c>
      <c r="AQ35" s="2">
        <v>10</v>
      </c>
      <c r="AR35" s="2">
        <v>0</v>
      </c>
      <c r="AS35" s="2">
        <v>0</v>
      </c>
      <c r="AT35" s="2">
        <v>550</v>
      </c>
      <c r="AU35" s="2">
        <v>100</v>
      </c>
      <c r="AV35" s="2">
        <v>135</v>
      </c>
      <c r="AW35" s="2">
        <v>5</v>
      </c>
    </row>
    <row r="36" spans="1:49" ht="18" customHeight="1">
      <c r="A36" s="15" t="s">
        <v>591</v>
      </c>
      <c r="B36" s="2">
        <f t="shared" si="38"/>
        <v>2021</v>
      </c>
      <c r="C36" s="2">
        <v>207</v>
      </c>
      <c r="D36" s="2">
        <v>256</v>
      </c>
      <c r="E36" s="2">
        <v>151</v>
      </c>
      <c r="F36" s="2">
        <v>347</v>
      </c>
      <c r="G36" s="2">
        <v>359</v>
      </c>
      <c r="H36" s="2">
        <v>2</v>
      </c>
      <c r="I36" s="2">
        <v>11</v>
      </c>
      <c r="J36" s="2">
        <v>552</v>
      </c>
      <c r="K36" s="2">
        <v>41</v>
      </c>
      <c r="L36" s="2">
        <v>94</v>
      </c>
      <c r="M36" s="2">
        <v>1</v>
      </c>
      <c r="N36" s="2">
        <f t="shared" si="39"/>
        <v>883</v>
      </c>
      <c r="O36" s="2">
        <v>99</v>
      </c>
      <c r="P36" s="2">
        <v>244</v>
      </c>
      <c r="Q36" s="2">
        <v>131</v>
      </c>
      <c r="R36" s="2">
        <v>59</v>
      </c>
      <c r="S36" s="2">
        <v>21</v>
      </c>
      <c r="T36" s="2">
        <v>1</v>
      </c>
      <c r="U36" s="2">
        <v>5</v>
      </c>
      <c r="V36" s="2">
        <v>245</v>
      </c>
      <c r="W36" s="2">
        <v>41</v>
      </c>
      <c r="X36" s="2">
        <v>37</v>
      </c>
      <c r="Y36" s="2">
        <v>0</v>
      </c>
      <c r="Z36" s="2">
        <f>SUM(AA36:AK36)</f>
        <v>1730</v>
      </c>
      <c r="AA36" s="2">
        <v>195</v>
      </c>
      <c r="AB36" s="2">
        <v>265</v>
      </c>
      <c r="AC36" s="2">
        <v>165</v>
      </c>
      <c r="AD36" s="2">
        <v>265</v>
      </c>
      <c r="AE36" s="2">
        <v>300</v>
      </c>
      <c r="AF36" s="2">
        <v>0</v>
      </c>
      <c r="AG36" s="2">
        <v>0</v>
      </c>
      <c r="AH36" s="2">
        <v>410</v>
      </c>
      <c r="AI36" s="2">
        <v>50</v>
      </c>
      <c r="AJ36" s="2">
        <v>80</v>
      </c>
      <c r="AK36" s="2">
        <v>0</v>
      </c>
      <c r="AL36" s="2">
        <f>SUM(AM36:AW36)</f>
        <v>800</v>
      </c>
      <c r="AM36" s="2">
        <v>95</v>
      </c>
      <c r="AN36" s="2">
        <v>230</v>
      </c>
      <c r="AO36" s="2">
        <v>150</v>
      </c>
      <c r="AP36" s="2">
        <v>50</v>
      </c>
      <c r="AQ36" s="2">
        <v>15</v>
      </c>
      <c r="AR36" s="2">
        <v>0</v>
      </c>
      <c r="AS36" s="2">
        <v>0</v>
      </c>
      <c r="AT36" s="2">
        <v>185</v>
      </c>
      <c r="AU36" s="2">
        <v>50</v>
      </c>
      <c r="AV36" s="2">
        <v>25</v>
      </c>
      <c r="AW36" s="2">
        <v>0</v>
      </c>
    </row>
    <row r="37" spans="1:49" ht="18" customHeight="1">
      <c r="A37" s="15" t="s">
        <v>592</v>
      </c>
      <c r="B37" s="2">
        <f t="shared" si="38"/>
        <v>808</v>
      </c>
      <c r="C37" s="2">
        <v>91</v>
      </c>
      <c r="D37" s="2">
        <v>106</v>
      </c>
      <c r="E37" s="2">
        <v>50</v>
      </c>
      <c r="F37" s="2">
        <v>175</v>
      </c>
      <c r="G37" s="2">
        <v>165</v>
      </c>
      <c r="H37" s="2">
        <v>0</v>
      </c>
      <c r="I37" s="2">
        <v>1</v>
      </c>
      <c r="J37" s="2">
        <v>179</v>
      </c>
      <c r="K37" s="2">
        <v>12</v>
      </c>
      <c r="L37" s="2">
        <v>29</v>
      </c>
      <c r="M37" s="2">
        <v>0</v>
      </c>
      <c r="N37" s="2">
        <f t="shared" si="39"/>
        <v>282</v>
      </c>
      <c r="O37" s="2">
        <v>36</v>
      </c>
      <c r="P37" s="2">
        <v>101</v>
      </c>
      <c r="Q37" s="2">
        <v>43</v>
      </c>
      <c r="R37" s="2">
        <v>23</v>
      </c>
      <c r="S37" s="2">
        <v>3</v>
      </c>
      <c r="T37" s="2">
        <v>0</v>
      </c>
      <c r="U37" s="2">
        <v>1</v>
      </c>
      <c r="V37" s="2">
        <v>54</v>
      </c>
      <c r="W37" s="2">
        <v>12</v>
      </c>
      <c r="X37" s="2">
        <v>9</v>
      </c>
      <c r="Y37" s="2">
        <v>0</v>
      </c>
      <c r="Z37" s="2">
        <f>SUM(AA37:AK37)</f>
        <v>615</v>
      </c>
      <c r="AA37" s="2">
        <v>80</v>
      </c>
      <c r="AB37" s="2">
        <v>105</v>
      </c>
      <c r="AC37" s="2">
        <v>30</v>
      </c>
      <c r="AD37" s="2">
        <v>100</v>
      </c>
      <c r="AE37" s="2">
        <v>110</v>
      </c>
      <c r="AF37" s="2">
        <v>0</v>
      </c>
      <c r="AG37" s="2">
        <v>0</v>
      </c>
      <c r="AH37" s="2">
        <v>175</v>
      </c>
      <c r="AI37" s="2">
        <v>5</v>
      </c>
      <c r="AJ37" s="2">
        <v>10</v>
      </c>
      <c r="AK37" s="2">
        <v>0</v>
      </c>
      <c r="AL37" s="2">
        <f>SUM(AM37:AW37)</f>
        <v>270</v>
      </c>
      <c r="AM37" s="2">
        <v>35</v>
      </c>
      <c r="AN37" s="2">
        <v>95</v>
      </c>
      <c r="AO37" s="2">
        <v>25</v>
      </c>
      <c r="AP37" s="2">
        <v>25</v>
      </c>
      <c r="AQ37" s="2">
        <v>0</v>
      </c>
      <c r="AR37" s="2">
        <v>0</v>
      </c>
      <c r="AS37" s="2">
        <v>0</v>
      </c>
      <c r="AT37" s="2">
        <v>80</v>
      </c>
      <c r="AU37" s="2">
        <v>5</v>
      </c>
      <c r="AV37" s="2">
        <v>5</v>
      </c>
      <c r="AW37" s="2">
        <v>0</v>
      </c>
    </row>
    <row r="38" spans="1:49" ht="18" customHeight="1">
      <c r="A38" s="15" t="s">
        <v>593</v>
      </c>
      <c r="B38" s="2">
        <f>SUM(C38:M38)</f>
        <v>217</v>
      </c>
      <c r="C38" s="2">
        <v>26</v>
      </c>
      <c r="D38" s="2">
        <v>36</v>
      </c>
      <c r="E38" s="2">
        <v>7</v>
      </c>
      <c r="F38" s="2">
        <v>64</v>
      </c>
      <c r="G38" s="2">
        <v>29</v>
      </c>
      <c r="H38" s="2">
        <v>0</v>
      </c>
      <c r="I38" s="2">
        <v>0</v>
      </c>
      <c r="J38" s="2">
        <v>45</v>
      </c>
      <c r="K38" s="2">
        <v>2</v>
      </c>
      <c r="L38" s="2">
        <v>7</v>
      </c>
      <c r="M38" s="2">
        <v>1</v>
      </c>
      <c r="N38" s="2">
        <f t="shared" si="39"/>
        <v>80</v>
      </c>
      <c r="O38" s="2">
        <v>8</v>
      </c>
      <c r="P38" s="2">
        <v>35</v>
      </c>
      <c r="Q38" s="2">
        <v>7</v>
      </c>
      <c r="R38" s="2">
        <v>8</v>
      </c>
      <c r="S38" s="2">
        <v>2</v>
      </c>
      <c r="T38" s="2">
        <v>0</v>
      </c>
      <c r="U38" s="2">
        <v>0</v>
      </c>
      <c r="V38" s="2">
        <v>15</v>
      </c>
      <c r="W38" s="2">
        <v>2</v>
      </c>
      <c r="X38" s="2">
        <v>3</v>
      </c>
      <c r="Y38" s="2">
        <v>0</v>
      </c>
      <c r="Z38" s="2">
        <f>SUM(AA38:AK38)</f>
        <v>145</v>
      </c>
      <c r="AA38" s="2">
        <v>25</v>
      </c>
      <c r="AB38" s="2">
        <v>15</v>
      </c>
      <c r="AC38" s="2">
        <v>10</v>
      </c>
      <c r="AD38" s="2">
        <v>50</v>
      </c>
      <c r="AE38" s="2">
        <v>0</v>
      </c>
      <c r="AF38" s="2">
        <v>0</v>
      </c>
      <c r="AG38" s="2">
        <v>0</v>
      </c>
      <c r="AH38" s="2">
        <v>30</v>
      </c>
      <c r="AI38" s="2">
        <v>0</v>
      </c>
      <c r="AJ38" s="2">
        <v>15</v>
      </c>
      <c r="AK38" s="2">
        <v>0</v>
      </c>
      <c r="AL38" s="2">
        <f>SUM(AM38:AW38)</f>
        <v>55</v>
      </c>
      <c r="AM38" s="2">
        <v>10</v>
      </c>
      <c r="AN38" s="2">
        <v>15</v>
      </c>
      <c r="AO38" s="2">
        <v>10</v>
      </c>
      <c r="AP38" s="2">
        <v>0</v>
      </c>
      <c r="AQ38" s="2">
        <v>0</v>
      </c>
      <c r="AR38" s="2">
        <v>0</v>
      </c>
      <c r="AS38" s="2">
        <v>0</v>
      </c>
      <c r="AT38" s="2">
        <v>10</v>
      </c>
      <c r="AU38" s="2">
        <v>0</v>
      </c>
      <c r="AV38" s="2">
        <v>10</v>
      </c>
      <c r="AW38" s="2">
        <v>0</v>
      </c>
    </row>
    <row r="39" spans="1:49" ht="18" customHeight="1">
      <c r="A39" s="15" t="s">
        <v>64</v>
      </c>
      <c r="B39" s="2">
        <f t="shared" si="38"/>
        <v>57</v>
      </c>
      <c r="C39" s="2">
        <v>15</v>
      </c>
      <c r="D39" s="2">
        <v>6</v>
      </c>
      <c r="E39" s="2">
        <v>6</v>
      </c>
      <c r="F39" s="2">
        <v>12</v>
      </c>
      <c r="G39" s="2">
        <v>2</v>
      </c>
      <c r="H39" s="2">
        <v>0</v>
      </c>
      <c r="I39" s="2">
        <v>0</v>
      </c>
      <c r="J39" s="2">
        <v>13</v>
      </c>
      <c r="K39" s="2">
        <v>0</v>
      </c>
      <c r="L39" s="2">
        <v>3</v>
      </c>
      <c r="M39" s="2">
        <v>0</v>
      </c>
      <c r="N39" s="2">
        <f t="shared" si="39"/>
        <v>21</v>
      </c>
      <c r="O39" s="2">
        <v>4</v>
      </c>
      <c r="P39" s="2">
        <v>6</v>
      </c>
      <c r="Q39" s="2">
        <v>5</v>
      </c>
      <c r="R39" s="2">
        <v>1</v>
      </c>
      <c r="S39" s="2">
        <v>1</v>
      </c>
      <c r="T39" s="2">
        <v>0</v>
      </c>
      <c r="U39" s="2">
        <v>0</v>
      </c>
      <c r="V39" s="2">
        <v>3</v>
      </c>
      <c r="W39" s="2">
        <v>0</v>
      </c>
      <c r="X39" s="2">
        <v>1</v>
      </c>
      <c r="Y39" s="2">
        <v>0</v>
      </c>
      <c r="Z39" s="2">
        <f>SUM(AA39:AK39)</f>
        <v>40</v>
      </c>
      <c r="AA39" s="2">
        <v>5</v>
      </c>
      <c r="AB39" s="2">
        <v>10</v>
      </c>
      <c r="AC39" s="2">
        <v>0</v>
      </c>
      <c r="AD39" s="2">
        <v>5</v>
      </c>
      <c r="AE39" s="2">
        <v>10</v>
      </c>
      <c r="AF39" s="2">
        <v>0</v>
      </c>
      <c r="AG39" s="2">
        <v>0</v>
      </c>
      <c r="AH39" s="2">
        <v>10</v>
      </c>
      <c r="AI39" s="2">
        <v>0</v>
      </c>
      <c r="AJ39" s="2">
        <v>0</v>
      </c>
      <c r="AK39" s="2">
        <v>0</v>
      </c>
      <c r="AL39" s="2">
        <f>SUM(AM39:AW39)</f>
        <v>20</v>
      </c>
      <c r="AM39" s="2">
        <v>5</v>
      </c>
      <c r="AN39" s="2">
        <v>10</v>
      </c>
      <c r="AO39" s="2">
        <v>0</v>
      </c>
      <c r="AP39" s="2">
        <v>0</v>
      </c>
      <c r="AQ39" s="2">
        <v>0</v>
      </c>
      <c r="AR39" s="2">
        <v>0</v>
      </c>
      <c r="AS39" s="2">
        <v>0</v>
      </c>
      <c r="AT39" s="2">
        <v>5</v>
      </c>
      <c r="AU39" s="2">
        <v>0</v>
      </c>
      <c r="AV39" s="2">
        <v>0</v>
      </c>
      <c r="AW39" s="2">
        <v>0</v>
      </c>
    </row>
    <row r="40" spans="1:49" s="4" customFormat="1" ht="18" customHeight="1">
      <c r="A40" s="8" t="s">
        <v>32</v>
      </c>
      <c r="B40" s="1">
        <f aca="true" t="shared" si="40" ref="B40:M40">SUM(B41:B55)</f>
        <v>80762</v>
      </c>
      <c r="C40" s="1">
        <f t="shared" si="40"/>
        <v>10329</v>
      </c>
      <c r="D40" s="1">
        <f t="shared" si="40"/>
        <v>653</v>
      </c>
      <c r="E40" s="1">
        <f t="shared" si="40"/>
        <v>23084</v>
      </c>
      <c r="F40" s="1">
        <f t="shared" si="40"/>
        <v>13502</v>
      </c>
      <c r="G40" s="1">
        <f t="shared" si="40"/>
        <v>3696</v>
      </c>
      <c r="H40" s="1">
        <f t="shared" si="40"/>
        <v>1</v>
      </c>
      <c r="I40" s="1">
        <f t="shared" si="40"/>
        <v>594</v>
      </c>
      <c r="J40" s="1">
        <f t="shared" si="40"/>
        <v>17145</v>
      </c>
      <c r="K40" s="1">
        <f t="shared" si="40"/>
        <v>37</v>
      </c>
      <c r="L40" s="1">
        <f t="shared" si="40"/>
        <v>11678</v>
      </c>
      <c r="M40" s="1">
        <f t="shared" si="40"/>
        <v>43</v>
      </c>
      <c r="N40" s="1">
        <f aca="true" t="shared" si="41" ref="N40:Z40">SUM(N41:N55)</f>
        <v>56581</v>
      </c>
      <c r="O40" s="1">
        <f t="shared" si="41"/>
        <v>9031</v>
      </c>
      <c r="P40" s="1">
        <f t="shared" si="41"/>
        <v>618</v>
      </c>
      <c r="Q40" s="1">
        <f t="shared" si="41"/>
        <v>20175</v>
      </c>
      <c r="R40" s="1">
        <f t="shared" si="41"/>
        <v>6887</v>
      </c>
      <c r="S40" s="1">
        <f t="shared" si="41"/>
        <v>133</v>
      </c>
      <c r="T40" s="1">
        <f t="shared" si="41"/>
        <v>1</v>
      </c>
      <c r="U40" s="1">
        <f t="shared" si="41"/>
        <v>581</v>
      </c>
      <c r="V40" s="1">
        <f t="shared" si="41"/>
        <v>11561</v>
      </c>
      <c r="W40" s="1">
        <f t="shared" si="41"/>
        <v>37</v>
      </c>
      <c r="X40" s="1">
        <f t="shared" si="41"/>
        <v>7533</v>
      </c>
      <c r="Y40" s="1">
        <f t="shared" si="41"/>
        <v>24</v>
      </c>
      <c r="Z40" s="1">
        <f t="shared" si="41"/>
        <v>73615</v>
      </c>
      <c r="AA40" s="1">
        <v>7765</v>
      </c>
      <c r="AB40" s="1">
        <f>SUM(AB41:AB55)</f>
        <v>425</v>
      </c>
      <c r="AC40" s="1">
        <v>21940</v>
      </c>
      <c r="AD40" s="1">
        <v>10685</v>
      </c>
      <c r="AE40" s="1">
        <v>4610</v>
      </c>
      <c r="AF40" s="1">
        <f>SUM(AF41:AF55)</f>
        <v>5</v>
      </c>
      <c r="AG40" s="1">
        <f>SUM(AG41:AG55)</f>
        <v>680</v>
      </c>
      <c r="AH40" s="1">
        <v>15765</v>
      </c>
      <c r="AI40" s="1">
        <f>SUM(AI41:AI55)</f>
        <v>30</v>
      </c>
      <c r="AJ40" s="1">
        <v>11535</v>
      </c>
      <c r="AK40" s="1">
        <f>SUM(AK41:AK55)</f>
        <v>180</v>
      </c>
      <c r="AL40" s="1">
        <v>50365</v>
      </c>
      <c r="AM40" s="1">
        <v>6870</v>
      </c>
      <c r="AN40" s="1">
        <f>SUM(AN41:AN55)</f>
        <v>405</v>
      </c>
      <c r="AO40" s="1">
        <v>19040</v>
      </c>
      <c r="AP40" s="1">
        <v>5640</v>
      </c>
      <c r="AQ40" s="1">
        <f>SUM(AQ41:AQ55)</f>
        <v>80</v>
      </c>
      <c r="AR40" s="1">
        <f>SUM(AR41:AR55)</f>
        <v>0</v>
      </c>
      <c r="AS40" s="1">
        <f>SUM(AS41:AS55)</f>
        <v>670</v>
      </c>
      <c r="AT40" s="1">
        <v>10165</v>
      </c>
      <c r="AU40" s="1">
        <f>SUM(AU41:AU55)</f>
        <v>30</v>
      </c>
      <c r="AV40" s="1">
        <v>7430</v>
      </c>
      <c r="AW40" s="1">
        <f>SUM(AW41:AW55)</f>
        <v>35</v>
      </c>
    </row>
    <row r="41" spans="1:49" ht="18" customHeight="1">
      <c r="A41" s="15" t="s">
        <v>63</v>
      </c>
      <c r="B41" s="2">
        <f aca="true" t="shared" si="42" ref="B41:B55">SUM(C41:M41)</f>
        <v>3173</v>
      </c>
      <c r="C41" s="2">
        <v>324</v>
      </c>
      <c r="D41" s="2">
        <v>1</v>
      </c>
      <c r="E41" s="2">
        <v>1339</v>
      </c>
      <c r="F41" s="2">
        <v>398</v>
      </c>
      <c r="G41" s="2">
        <v>5</v>
      </c>
      <c r="H41" s="2">
        <v>0</v>
      </c>
      <c r="I41" s="2">
        <v>57</v>
      </c>
      <c r="J41" s="2">
        <v>619</v>
      </c>
      <c r="K41" s="2">
        <v>2</v>
      </c>
      <c r="L41" s="2">
        <v>425</v>
      </c>
      <c r="M41" s="2">
        <v>3</v>
      </c>
      <c r="N41" s="2">
        <f aca="true" t="shared" si="43" ref="N41:N55">SUM(O41:Y41)</f>
        <v>3066</v>
      </c>
      <c r="O41" s="2">
        <v>283</v>
      </c>
      <c r="P41" s="2">
        <v>1</v>
      </c>
      <c r="Q41" s="2">
        <v>1332</v>
      </c>
      <c r="R41" s="2">
        <v>383</v>
      </c>
      <c r="S41" s="2">
        <v>0</v>
      </c>
      <c r="T41" s="2">
        <v>0</v>
      </c>
      <c r="U41" s="2">
        <v>57</v>
      </c>
      <c r="V41" s="2">
        <v>608</v>
      </c>
      <c r="W41" s="2">
        <v>2</v>
      </c>
      <c r="X41" s="2">
        <v>398</v>
      </c>
      <c r="Y41" s="2">
        <v>2</v>
      </c>
      <c r="Z41" s="2">
        <f aca="true" t="shared" si="44" ref="Z41:Z55">SUM(AA41:AK41)</f>
        <v>3540</v>
      </c>
      <c r="AA41" s="2">
        <v>310</v>
      </c>
      <c r="AB41" s="2">
        <v>0</v>
      </c>
      <c r="AC41" s="2">
        <v>1505</v>
      </c>
      <c r="AD41" s="2">
        <v>350</v>
      </c>
      <c r="AE41" s="2">
        <v>10</v>
      </c>
      <c r="AF41" s="2">
        <v>0</v>
      </c>
      <c r="AG41" s="2">
        <v>20</v>
      </c>
      <c r="AH41" s="2">
        <v>1025</v>
      </c>
      <c r="AI41" s="2">
        <v>0</v>
      </c>
      <c r="AJ41" s="2">
        <v>320</v>
      </c>
      <c r="AK41" s="2">
        <v>0</v>
      </c>
      <c r="AL41" s="2">
        <f aca="true" t="shared" si="45" ref="AL41:AL55">SUM(AM41:AW41)</f>
        <v>3490</v>
      </c>
      <c r="AM41" s="2">
        <v>300</v>
      </c>
      <c r="AN41" s="2">
        <v>0</v>
      </c>
      <c r="AO41" s="2">
        <v>1495</v>
      </c>
      <c r="AP41" s="2">
        <v>345</v>
      </c>
      <c r="AQ41" s="2">
        <v>5</v>
      </c>
      <c r="AR41" s="2">
        <v>0</v>
      </c>
      <c r="AS41" s="2">
        <v>20</v>
      </c>
      <c r="AT41" s="2">
        <v>1020</v>
      </c>
      <c r="AU41" s="2">
        <v>0</v>
      </c>
      <c r="AV41" s="2">
        <v>305</v>
      </c>
      <c r="AW41" s="2">
        <v>0</v>
      </c>
    </row>
    <row r="42" spans="1:49" ht="18" customHeight="1">
      <c r="A42" s="15" t="s">
        <v>581</v>
      </c>
      <c r="B42" s="2">
        <f t="shared" si="42"/>
        <v>11314</v>
      </c>
      <c r="C42" s="2">
        <v>2835</v>
      </c>
      <c r="D42" s="2">
        <v>1</v>
      </c>
      <c r="E42" s="2">
        <v>5336</v>
      </c>
      <c r="F42" s="2">
        <v>1167</v>
      </c>
      <c r="G42" s="2">
        <v>43</v>
      </c>
      <c r="H42" s="2">
        <v>1</v>
      </c>
      <c r="I42" s="2">
        <v>82</v>
      </c>
      <c r="J42" s="2">
        <v>852</v>
      </c>
      <c r="K42" s="2">
        <v>5</v>
      </c>
      <c r="L42" s="2">
        <v>988</v>
      </c>
      <c r="M42" s="2">
        <v>4</v>
      </c>
      <c r="N42" s="2">
        <f t="shared" si="43"/>
        <v>10646</v>
      </c>
      <c r="O42" s="2">
        <v>2687</v>
      </c>
      <c r="P42" s="2">
        <v>1</v>
      </c>
      <c r="Q42" s="2">
        <v>5236</v>
      </c>
      <c r="R42" s="2">
        <v>1049</v>
      </c>
      <c r="S42" s="2">
        <v>5</v>
      </c>
      <c r="T42" s="2">
        <v>1</v>
      </c>
      <c r="U42" s="2">
        <v>82</v>
      </c>
      <c r="V42" s="2">
        <v>753</v>
      </c>
      <c r="W42" s="2">
        <v>5</v>
      </c>
      <c r="X42" s="2">
        <v>825</v>
      </c>
      <c r="Y42" s="2">
        <v>2</v>
      </c>
      <c r="Z42" s="2">
        <f t="shared" si="44"/>
        <v>11490</v>
      </c>
      <c r="AA42" s="2">
        <v>1920</v>
      </c>
      <c r="AB42" s="2">
        <v>0</v>
      </c>
      <c r="AC42" s="2">
        <v>5980</v>
      </c>
      <c r="AD42" s="2">
        <v>1165</v>
      </c>
      <c r="AE42" s="2">
        <v>50</v>
      </c>
      <c r="AF42" s="2">
        <v>0</v>
      </c>
      <c r="AG42" s="2">
        <v>95</v>
      </c>
      <c r="AH42" s="2">
        <v>1165</v>
      </c>
      <c r="AI42" s="2">
        <v>5</v>
      </c>
      <c r="AJ42" s="2">
        <v>1110</v>
      </c>
      <c r="AK42" s="2">
        <v>0</v>
      </c>
      <c r="AL42" s="2">
        <f t="shared" si="45"/>
        <v>10625</v>
      </c>
      <c r="AM42" s="2">
        <v>1840</v>
      </c>
      <c r="AN42" s="2">
        <v>0</v>
      </c>
      <c r="AO42" s="2">
        <v>5810</v>
      </c>
      <c r="AP42" s="2">
        <v>975</v>
      </c>
      <c r="AQ42" s="2">
        <v>10</v>
      </c>
      <c r="AR42" s="2">
        <v>0</v>
      </c>
      <c r="AS42" s="2">
        <v>95</v>
      </c>
      <c r="AT42" s="2">
        <v>970</v>
      </c>
      <c r="AU42" s="2">
        <v>5</v>
      </c>
      <c r="AV42" s="2">
        <v>920</v>
      </c>
      <c r="AW42" s="2">
        <v>0</v>
      </c>
    </row>
    <row r="43" spans="1:49" ht="18" customHeight="1">
      <c r="A43" s="15" t="s">
        <v>582</v>
      </c>
      <c r="B43" s="2">
        <f t="shared" si="42"/>
        <v>8517</v>
      </c>
      <c r="C43" s="2">
        <v>1873</v>
      </c>
      <c r="D43" s="2">
        <v>11</v>
      </c>
      <c r="E43" s="2">
        <v>3275</v>
      </c>
      <c r="F43" s="2">
        <v>1096</v>
      </c>
      <c r="G43" s="2">
        <v>91</v>
      </c>
      <c r="H43" s="2">
        <v>0</v>
      </c>
      <c r="I43" s="2">
        <v>71</v>
      </c>
      <c r="J43" s="2">
        <v>1027</v>
      </c>
      <c r="K43" s="2">
        <v>7</v>
      </c>
      <c r="L43" s="2">
        <v>1061</v>
      </c>
      <c r="M43" s="2">
        <v>5</v>
      </c>
      <c r="N43" s="2">
        <f t="shared" si="43"/>
        <v>6934</v>
      </c>
      <c r="O43" s="2">
        <v>1761</v>
      </c>
      <c r="P43" s="2">
        <v>10</v>
      </c>
      <c r="Q43" s="2">
        <v>2964</v>
      </c>
      <c r="R43" s="2">
        <v>702</v>
      </c>
      <c r="S43" s="2">
        <v>10</v>
      </c>
      <c r="T43" s="2">
        <v>0</v>
      </c>
      <c r="U43" s="2">
        <v>71</v>
      </c>
      <c r="V43" s="2">
        <v>687</v>
      </c>
      <c r="W43" s="2">
        <v>7</v>
      </c>
      <c r="X43" s="2">
        <v>717</v>
      </c>
      <c r="Y43" s="2">
        <v>5</v>
      </c>
      <c r="Z43" s="2">
        <v>10210</v>
      </c>
      <c r="AA43" s="2">
        <v>1475</v>
      </c>
      <c r="AB43" s="2">
        <v>15</v>
      </c>
      <c r="AC43" s="2">
        <v>4085</v>
      </c>
      <c r="AD43" s="2">
        <v>1280</v>
      </c>
      <c r="AE43" s="2">
        <v>215</v>
      </c>
      <c r="AF43" s="2">
        <v>0</v>
      </c>
      <c r="AG43" s="2">
        <v>155</v>
      </c>
      <c r="AH43" s="2">
        <v>1440</v>
      </c>
      <c r="AI43" s="2">
        <v>5</v>
      </c>
      <c r="AJ43" s="2">
        <v>1500</v>
      </c>
      <c r="AK43" s="2">
        <v>35</v>
      </c>
      <c r="AL43" s="2">
        <f t="shared" si="45"/>
        <v>7830</v>
      </c>
      <c r="AM43" s="2">
        <v>1415</v>
      </c>
      <c r="AN43" s="2">
        <v>15</v>
      </c>
      <c r="AO43" s="2">
        <v>3645</v>
      </c>
      <c r="AP43" s="2">
        <v>845</v>
      </c>
      <c r="AQ43" s="2">
        <v>15</v>
      </c>
      <c r="AR43" s="2">
        <v>0</v>
      </c>
      <c r="AS43" s="2">
        <v>155</v>
      </c>
      <c r="AT43" s="2">
        <v>875</v>
      </c>
      <c r="AU43" s="2">
        <v>5</v>
      </c>
      <c r="AV43" s="2">
        <v>850</v>
      </c>
      <c r="AW43" s="2">
        <v>10</v>
      </c>
    </row>
    <row r="44" spans="1:49" ht="18" customHeight="1">
      <c r="A44" s="15" t="s">
        <v>583</v>
      </c>
      <c r="B44" s="2">
        <f t="shared" si="42"/>
        <v>11692</v>
      </c>
      <c r="C44" s="2">
        <v>1371</v>
      </c>
      <c r="D44" s="2">
        <v>44</v>
      </c>
      <c r="E44" s="2">
        <v>3771</v>
      </c>
      <c r="F44" s="2">
        <v>2025</v>
      </c>
      <c r="G44" s="2">
        <v>223</v>
      </c>
      <c r="H44" s="2">
        <v>0</v>
      </c>
      <c r="I44" s="2">
        <v>86</v>
      </c>
      <c r="J44" s="2">
        <v>2346</v>
      </c>
      <c r="K44" s="2">
        <v>3</v>
      </c>
      <c r="L44" s="2">
        <v>1817</v>
      </c>
      <c r="M44" s="2">
        <v>6</v>
      </c>
      <c r="N44" s="2">
        <f t="shared" si="43"/>
        <v>8103</v>
      </c>
      <c r="O44" s="2">
        <v>1226</v>
      </c>
      <c r="P44" s="2">
        <v>40</v>
      </c>
      <c r="Q44" s="2">
        <v>3163</v>
      </c>
      <c r="R44" s="2">
        <v>1125</v>
      </c>
      <c r="S44" s="2">
        <v>24</v>
      </c>
      <c r="T44" s="2">
        <v>0</v>
      </c>
      <c r="U44" s="2">
        <v>81</v>
      </c>
      <c r="V44" s="2">
        <v>1374</v>
      </c>
      <c r="W44" s="2">
        <v>3</v>
      </c>
      <c r="X44" s="2">
        <v>1063</v>
      </c>
      <c r="Y44" s="2">
        <v>4</v>
      </c>
      <c r="Z44" s="2">
        <v>8820</v>
      </c>
      <c r="AA44" s="2">
        <v>735</v>
      </c>
      <c r="AB44" s="2">
        <v>25</v>
      </c>
      <c r="AC44" s="2">
        <v>2955</v>
      </c>
      <c r="AD44" s="2">
        <v>1185</v>
      </c>
      <c r="AE44" s="2">
        <v>295</v>
      </c>
      <c r="AF44" s="2">
        <v>5</v>
      </c>
      <c r="AG44" s="2">
        <v>105</v>
      </c>
      <c r="AH44" s="2">
        <v>2000</v>
      </c>
      <c r="AI44" s="2">
        <v>0</v>
      </c>
      <c r="AJ44" s="2">
        <v>1475</v>
      </c>
      <c r="AK44" s="2">
        <v>35</v>
      </c>
      <c r="AL44" s="2">
        <v>5760</v>
      </c>
      <c r="AM44" s="2">
        <v>675</v>
      </c>
      <c r="AN44" s="2">
        <v>20</v>
      </c>
      <c r="AO44" s="2">
        <v>2385</v>
      </c>
      <c r="AP44" s="2">
        <v>670</v>
      </c>
      <c r="AQ44" s="2">
        <v>5</v>
      </c>
      <c r="AR44" s="2">
        <v>0</v>
      </c>
      <c r="AS44" s="2">
        <v>105</v>
      </c>
      <c r="AT44" s="2">
        <v>1130</v>
      </c>
      <c r="AU44" s="2">
        <v>0</v>
      </c>
      <c r="AV44" s="2">
        <v>755</v>
      </c>
      <c r="AW44" s="2">
        <v>10</v>
      </c>
    </row>
    <row r="45" spans="1:49" ht="18" customHeight="1">
      <c r="A45" s="15" t="s">
        <v>584</v>
      </c>
      <c r="B45" s="2">
        <f t="shared" si="42"/>
        <v>10678</v>
      </c>
      <c r="C45" s="2">
        <v>936</v>
      </c>
      <c r="D45" s="2">
        <v>69</v>
      </c>
      <c r="E45" s="2">
        <v>3007</v>
      </c>
      <c r="F45" s="2">
        <v>1933</v>
      </c>
      <c r="G45" s="2">
        <v>272</v>
      </c>
      <c r="H45" s="2">
        <v>0</v>
      </c>
      <c r="I45" s="2">
        <v>83</v>
      </c>
      <c r="J45" s="2">
        <v>2670</v>
      </c>
      <c r="K45" s="2">
        <v>1</v>
      </c>
      <c r="L45" s="2">
        <v>1701</v>
      </c>
      <c r="M45" s="2">
        <v>6</v>
      </c>
      <c r="N45" s="2">
        <f t="shared" si="43"/>
        <v>7194</v>
      </c>
      <c r="O45" s="2">
        <v>804</v>
      </c>
      <c r="P45" s="2">
        <v>63</v>
      </c>
      <c r="Q45" s="2">
        <v>2523</v>
      </c>
      <c r="R45" s="2">
        <v>1026</v>
      </c>
      <c r="S45" s="2">
        <v>16</v>
      </c>
      <c r="T45" s="2">
        <v>0</v>
      </c>
      <c r="U45" s="2">
        <v>81</v>
      </c>
      <c r="V45" s="2">
        <v>1716</v>
      </c>
      <c r="W45" s="2">
        <v>1</v>
      </c>
      <c r="X45" s="2">
        <v>961</v>
      </c>
      <c r="Y45" s="2">
        <v>3</v>
      </c>
      <c r="Z45" s="2">
        <v>7945</v>
      </c>
      <c r="AA45" s="2">
        <v>640</v>
      </c>
      <c r="AB45" s="2">
        <v>30</v>
      </c>
      <c r="AC45" s="2">
        <v>2035</v>
      </c>
      <c r="AD45" s="2">
        <v>1235</v>
      </c>
      <c r="AE45" s="2">
        <v>450</v>
      </c>
      <c r="AF45" s="2">
        <v>0</v>
      </c>
      <c r="AG45" s="2">
        <v>100</v>
      </c>
      <c r="AH45" s="2">
        <v>2135</v>
      </c>
      <c r="AI45" s="2">
        <v>10</v>
      </c>
      <c r="AJ45" s="2">
        <v>1285</v>
      </c>
      <c r="AK45" s="2">
        <v>20</v>
      </c>
      <c r="AL45" s="2">
        <v>5020</v>
      </c>
      <c r="AM45" s="2">
        <v>600</v>
      </c>
      <c r="AN45" s="2">
        <v>30</v>
      </c>
      <c r="AO45" s="2">
        <v>1605</v>
      </c>
      <c r="AP45" s="2">
        <v>655</v>
      </c>
      <c r="AQ45" s="2">
        <v>5</v>
      </c>
      <c r="AR45" s="2">
        <v>0</v>
      </c>
      <c r="AS45" s="2">
        <v>100</v>
      </c>
      <c r="AT45" s="2">
        <v>1245</v>
      </c>
      <c r="AU45" s="2">
        <v>10</v>
      </c>
      <c r="AV45" s="2">
        <v>765</v>
      </c>
      <c r="AW45" s="2">
        <v>0</v>
      </c>
    </row>
    <row r="46" spans="1:49" ht="18" customHeight="1">
      <c r="A46" s="15" t="s">
        <v>585</v>
      </c>
      <c r="B46" s="2">
        <f t="shared" si="42"/>
        <v>8967</v>
      </c>
      <c r="C46" s="2">
        <v>769</v>
      </c>
      <c r="D46" s="2">
        <v>88</v>
      </c>
      <c r="E46" s="2">
        <v>2021</v>
      </c>
      <c r="F46" s="2">
        <v>1681</v>
      </c>
      <c r="G46" s="2">
        <v>377</v>
      </c>
      <c r="H46" s="2">
        <v>0</v>
      </c>
      <c r="I46" s="2">
        <v>82</v>
      </c>
      <c r="J46" s="2">
        <v>2536</v>
      </c>
      <c r="K46" s="2">
        <v>5</v>
      </c>
      <c r="L46" s="2">
        <v>1400</v>
      </c>
      <c r="M46" s="2">
        <v>8</v>
      </c>
      <c r="N46" s="2">
        <f t="shared" si="43"/>
        <v>5925</v>
      </c>
      <c r="O46" s="2">
        <v>658</v>
      </c>
      <c r="P46" s="2">
        <v>81</v>
      </c>
      <c r="Q46" s="2">
        <v>1637</v>
      </c>
      <c r="R46" s="2">
        <v>845</v>
      </c>
      <c r="S46" s="2">
        <v>13</v>
      </c>
      <c r="T46" s="2">
        <v>0</v>
      </c>
      <c r="U46" s="2">
        <v>79</v>
      </c>
      <c r="V46" s="2">
        <v>1737</v>
      </c>
      <c r="W46" s="2">
        <v>5</v>
      </c>
      <c r="X46" s="2">
        <v>867</v>
      </c>
      <c r="Y46" s="2">
        <v>3</v>
      </c>
      <c r="Z46" s="2">
        <v>8650</v>
      </c>
      <c r="AA46" s="2">
        <v>685</v>
      </c>
      <c r="AB46" s="2">
        <v>40</v>
      </c>
      <c r="AC46" s="2">
        <v>2040</v>
      </c>
      <c r="AD46" s="2">
        <v>1180</v>
      </c>
      <c r="AE46" s="2">
        <v>600</v>
      </c>
      <c r="AF46" s="2">
        <v>0</v>
      </c>
      <c r="AG46" s="2">
        <v>110</v>
      </c>
      <c r="AH46" s="2">
        <v>2425</v>
      </c>
      <c r="AI46" s="2">
        <v>5</v>
      </c>
      <c r="AJ46" s="2">
        <v>1515</v>
      </c>
      <c r="AK46" s="2">
        <v>40</v>
      </c>
      <c r="AL46" s="2">
        <v>5570</v>
      </c>
      <c r="AM46" s="2">
        <v>590</v>
      </c>
      <c r="AN46" s="2">
        <v>40</v>
      </c>
      <c r="AO46" s="2">
        <v>1630</v>
      </c>
      <c r="AP46" s="2">
        <v>530</v>
      </c>
      <c r="AQ46" s="2">
        <v>10</v>
      </c>
      <c r="AR46" s="2">
        <v>0</v>
      </c>
      <c r="AS46" s="2">
        <v>100</v>
      </c>
      <c r="AT46" s="2">
        <v>1690</v>
      </c>
      <c r="AU46" s="2">
        <v>5</v>
      </c>
      <c r="AV46" s="2">
        <v>960</v>
      </c>
      <c r="AW46" s="2">
        <v>10</v>
      </c>
    </row>
    <row r="47" spans="1:49" ht="18" customHeight="1">
      <c r="A47" s="15" t="s">
        <v>586</v>
      </c>
      <c r="B47" s="2">
        <f t="shared" si="42"/>
        <v>8641</v>
      </c>
      <c r="C47" s="2">
        <v>763</v>
      </c>
      <c r="D47" s="2">
        <v>91</v>
      </c>
      <c r="E47" s="2">
        <v>1880</v>
      </c>
      <c r="F47" s="2">
        <v>1474</v>
      </c>
      <c r="G47" s="2">
        <v>597</v>
      </c>
      <c r="H47" s="2">
        <v>0</v>
      </c>
      <c r="I47" s="2">
        <v>73</v>
      </c>
      <c r="J47" s="2">
        <v>2416</v>
      </c>
      <c r="K47" s="2">
        <v>4</v>
      </c>
      <c r="L47" s="2">
        <v>1342</v>
      </c>
      <c r="M47" s="2">
        <v>1</v>
      </c>
      <c r="N47" s="2">
        <f t="shared" si="43"/>
        <v>5638</v>
      </c>
      <c r="O47" s="2">
        <v>630</v>
      </c>
      <c r="P47" s="2">
        <v>88</v>
      </c>
      <c r="Q47" s="2">
        <v>1535</v>
      </c>
      <c r="R47" s="2">
        <v>664</v>
      </c>
      <c r="S47" s="2">
        <v>12</v>
      </c>
      <c r="T47" s="2">
        <v>0</v>
      </c>
      <c r="U47" s="2">
        <v>71</v>
      </c>
      <c r="V47" s="2">
        <v>1748</v>
      </c>
      <c r="W47" s="2">
        <v>4</v>
      </c>
      <c r="X47" s="2">
        <v>885</v>
      </c>
      <c r="Y47" s="2">
        <v>1</v>
      </c>
      <c r="Z47" s="2">
        <v>7855</v>
      </c>
      <c r="AA47" s="2">
        <v>840</v>
      </c>
      <c r="AB47" s="2">
        <v>65</v>
      </c>
      <c r="AC47" s="2">
        <v>1780</v>
      </c>
      <c r="AD47" s="2">
        <v>1195</v>
      </c>
      <c r="AE47" s="2">
        <v>855</v>
      </c>
      <c r="AF47" s="2">
        <v>0</v>
      </c>
      <c r="AG47" s="2">
        <v>60</v>
      </c>
      <c r="AH47" s="2">
        <v>1860</v>
      </c>
      <c r="AI47" s="2">
        <v>5</v>
      </c>
      <c r="AJ47" s="2">
        <v>1175</v>
      </c>
      <c r="AK47" s="2">
        <v>15</v>
      </c>
      <c r="AL47" s="2">
        <v>4810</v>
      </c>
      <c r="AM47" s="2">
        <v>705</v>
      </c>
      <c r="AN47" s="2">
        <v>60</v>
      </c>
      <c r="AO47" s="2">
        <v>1410</v>
      </c>
      <c r="AP47" s="2">
        <v>560</v>
      </c>
      <c r="AQ47" s="2">
        <v>10</v>
      </c>
      <c r="AR47" s="2">
        <v>0</v>
      </c>
      <c r="AS47" s="2">
        <v>60</v>
      </c>
      <c r="AT47" s="2">
        <v>1250</v>
      </c>
      <c r="AU47" s="2">
        <v>5</v>
      </c>
      <c r="AV47" s="2">
        <v>745</v>
      </c>
      <c r="AW47" s="2">
        <v>0</v>
      </c>
    </row>
    <row r="48" spans="1:49" ht="18" customHeight="1">
      <c r="A48" s="15" t="s">
        <v>587</v>
      </c>
      <c r="B48" s="2">
        <f t="shared" si="42"/>
        <v>7000</v>
      </c>
      <c r="C48" s="2">
        <v>711</v>
      </c>
      <c r="D48" s="2">
        <v>114</v>
      </c>
      <c r="E48" s="2">
        <v>1389</v>
      </c>
      <c r="F48" s="2">
        <v>1186</v>
      </c>
      <c r="G48" s="2">
        <v>605</v>
      </c>
      <c r="H48" s="2">
        <v>0</v>
      </c>
      <c r="I48" s="2">
        <v>44</v>
      </c>
      <c r="J48" s="2">
        <v>1831</v>
      </c>
      <c r="K48" s="2">
        <v>5</v>
      </c>
      <c r="L48" s="2">
        <v>1112</v>
      </c>
      <c r="M48" s="2">
        <v>3</v>
      </c>
      <c r="N48" s="2">
        <f t="shared" si="43"/>
        <v>4344</v>
      </c>
      <c r="O48" s="2">
        <v>561</v>
      </c>
      <c r="P48" s="2">
        <v>112</v>
      </c>
      <c r="Q48" s="2">
        <v>1085</v>
      </c>
      <c r="R48" s="2">
        <v>463</v>
      </c>
      <c r="S48" s="2">
        <v>17</v>
      </c>
      <c r="T48" s="2">
        <v>0</v>
      </c>
      <c r="U48" s="2">
        <v>44</v>
      </c>
      <c r="V48" s="2">
        <v>1310</v>
      </c>
      <c r="W48" s="2">
        <v>5</v>
      </c>
      <c r="X48" s="2">
        <v>746</v>
      </c>
      <c r="Y48" s="2">
        <v>1</v>
      </c>
      <c r="Z48" s="2">
        <v>6045</v>
      </c>
      <c r="AA48" s="2">
        <v>570</v>
      </c>
      <c r="AB48" s="2">
        <v>70</v>
      </c>
      <c r="AC48" s="2">
        <v>840</v>
      </c>
      <c r="AD48" s="2">
        <v>1075</v>
      </c>
      <c r="AE48" s="2">
        <v>655</v>
      </c>
      <c r="AF48" s="2">
        <v>0</v>
      </c>
      <c r="AG48" s="2">
        <v>30</v>
      </c>
      <c r="AH48" s="2">
        <v>1620</v>
      </c>
      <c r="AI48" s="2">
        <v>0</v>
      </c>
      <c r="AJ48" s="2">
        <v>1165</v>
      </c>
      <c r="AK48" s="2">
        <v>15</v>
      </c>
      <c r="AL48" s="2">
        <v>3430</v>
      </c>
      <c r="AM48" s="2">
        <v>425</v>
      </c>
      <c r="AN48" s="2">
        <v>65</v>
      </c>
      <c r="AO48" s="2">
        <v>600</v>
      </c>
      <c r="AP48" s="2">
        <v>465</v>
      </c>
      <c r="AQ48" s="2">
        <v>5</v>
      </c>
      <c r="AR48" s="2">
        <v>0</v>
      </c>
      <c r="AS48" s="2">
        <v>30</v>
      </c>
      <c r="AT48" s="2">
        <v>1010</v>
      </c>
      <c r="AU48" s="2">
        <v>0</v>
      </c>
      <c r="AV48" s="2">
        <v>820</v>
      </c>
      <c r="AW48" s="2">
        <v>5</v>
      </c>
    </row>
    <row r="49" spans="1:49" ht="18" customHeight="1">
      <c r="A49" s="15" t="s">
        <v>588</v>
      </c>
      <c r="B49" s="2">
        <f t="shared" si="42"/>
        <v>4838</v>
      </c>
      <c r="C49" s="2">
        <v>357</v>
      </c>
      <c r="D49" s="2">
        <v>90</v>
      </c>
      <c r="E49" s="2">
        <v>617</v>
      </c>
      <c r="F49" s="2">
        <v>996</v>
      </c>
      <c r="G49" s="2">
        <v>589</v>
      </c>
      <c r="H49" s="2">
        <v>0</v>
      </c>
      <c r="I49" s="2">
        <v>9</v>
      </c>
      <c r="J49" s="2">
        <v>1335</v>
      </c>
      <c r="K49" s="2">
        <v>3</v>
      </c>
      <c r="L49" s="2">
        <v>840</v>
      </c>
      <c r="M49" s="2">
        <v>2</v>
      </c>
      <c r="N49" s="2">
        <f t="shared" si="43"/>
        <v>2498</v>
      </c>
      <c r="O49" s="2">
        <v>245</v>
      </c>
      <c r="P49" s="2">
        <v>83</v>
      </c>
      <c r="Q49" s="2">
        <v>439</v>
      </c>
      <c r="R49" s="2">
        <v>332</v>
      </c>
      <c r="S49" s="2">
        <v>12</v>
      </c>
      <c r="T49" s="2">
        <v>0</v>
      </c>
      <c r="U49" s="2">
        <v>8</v>
      </c>
      <c r="V49" s="2">
        <v>851</v>
      </c>
      <c r="W49" s="2">
        <v>3</v>
      </c>
      <c r="X49" s="2">
        <v>525</v>
      </c>
      <c r="Y49" s="2">
        <v>0</v>
      </c>
      <c r="Z49" s="2">
        <v>4070</v>
      </c>
      <c r="AA49" s="2">
        <v>265</v>
      </c>
      <c r="AB49" s="2">
        <v>50</v>
      </c>
      <c r="AC49" s="2">
        <v>425</v>
      </c>
      <c r="AD49" s="2">
        <v>790</v>
      </c>
      <c r="AE49" s="2">
        <v>620</v>
      </c>
      <c r="AF49" s="2">
        <v>0</v>
      </c>
      <c r="AG49" s="2">
        <v>5</v>
      </c>
      <c r="AH49" s="2">
        <v>1075</v>
      </c>
      <c r="AI49" s="2">
        <v>0</v>
      </c>
      <c r="AJ49" s="2">
        <v>825</v>
      </c>
      <c r="AK49" s="2">
        <v>10</v>
      </c>
      <c r="AL49" s="2">
        <f t="shared" si="45"/>
        <v>1905</v>
      </c>
      <c r="AM49" s="2">
        <v>160</v>
      </c>
      <c r="AN49" s="2">
        <v>50</v>
      </c>
      <c r="AO49" s="2">
        <v>250</v>
      </c>
      <c r="AP49" s="2">
        <v>245</v>
      </c>
      <c r="AQ49" s="2">
        <v>5</v>
      </c>
      <c r="AR49" s="2">
        <v>0</v>
      </c>
      <c r="AS49" s="2">
        <v>5</v>
      </c>
      <c r="AT49" s="2">
        <v>610</v>
      </c>
      <c r="AU49" s="2">
        <v>0</v>
      </c>
      <c r="AV49" s="2">
        <v>580</v>
      </c>
      <c r="AW49" s="2">
        <v>0</v>
      </c>
    </row>
    <row r="50" spans="1:49" ht="18" customHeight="1">
      <c r="A50" s="15" t="s">
        <v>589</v>
      </c>
      <c r="B50" s="2">
        <f t="shared" si="42"/>
        <v>2964</v>
      </c>
      <c r="C50" s="2">
        <v>188</v>
      </c>
      <c r="D50" s="2">
        <v>65</v>
      </c>
      <c r="E50" s="2">
        <v>274</v>
      </c>
      <c r="F50" s="2">
        <v>663</v>
      </c>
      <c r="G50" s="2">
        <v>413</v>
      </c>
      <c r="H50" s="2">
        <v>0</v>
      </c>
      <c r="I50" s="2">
        <v>5</v>
      </c>
      <c r="J50" s="2">
        <v>830</v>
      </c>
      <c r="K50" s="2">
        <v>1</v>
      </c>
      <c r="L50" s="2">
        <v>523</v>
      </c>
      <c r="M50" s="2">
        <v>2</v>
      </c>
      <c r="N50" s="2">
        <f t="shared" si="43"/>
        <v>1316</v>
      </c>
      <c r="O50" s="2">
        <v>96</v>
      </c>
      <c r="P50" s="2">
        <v>62</v>
      </c>
      <c r="Q50" s="2">
        <v>162</v>
      </c>
      <c r="R50" s="2">
        <v>168</v>
      </c>
      <c r="S50" s="2">
        <v>14</v>
      </c>
      <c r="T50" s="2">
        <v>0</v>
      </c>
      <c r="U50" s="2">
        <v>5</v>
      </c>
      <c r="V50" s="2">
        <v>474</v>
      </c>
      <c r="W50" s="2">
        <v>1</v>
      </c>
      <c r="X50" s="2">
        <v>332</v>
      </c>
      <c r="Y50" s="2">
        <v>2</v>
      </c>
      <c r="Z50" s="2">
        <f t="shared" si="44"/>
        <v>2775</v>
      </c>
      <c r="AA50" s="2">
        <v>175</v>
      </c>
      <c r="AB50" s="2">
        <v>75</v>
      </c>
      <c r="AC50" s="2">
        <v>200</v>
      </c>
      <c r="AD50" s="2">
        <v>600</v>
      </c>
      <c r="AE50" s="2">
        <v>485</v>
      </c>
      <c r="AF50" s="2">
        <v>0</v>
      </c>
      <c r="AG50" s="2">
        <v>0</v>
      </c>
      <c r="AH50" s="2">
        <v>595</v>
      </c>
      <c r="AI50" s="2">
        <v>0</v>
      </c>
      <c r="AJ50" s="2">
        <v>645</v>
      </c>
      <c r="AK50" s="2">
        <v>0</v>
      </c>
      <c r="AL50" s="2">
        <f t="shared" si="45"/>
        <v>1160</v>
      </c>
      <c r="AM50" s="2">
        <v>90</v>
      </c>
      <c r="AN50" s="2">
        <v>70</v>
      </c>
      <c r="AO50" s="2">
        <v>140</v>
      </c>
      <c r="AP50" s="2">
        <v>215</v>
      </c>
      <c r="AQ50" s="2">
        <v>5</v>
      </c>
      <c r="AR50" s="2">
        <v>0</v>
      </c>
      <c r="AS50" s="2">
        <v>0</v>
      </c>
      <c r="AT50" s="2">
        <v>225</v>
      </c>
      <c r="AU50" s="2">
        <v>0</v>
      </c>
      <c r="AV50" s="2">
        <v>415</v>
      </c>
      <c r="AW50" s="2">
        <v>0</v>
      </c>
    </row>
    <row r="51" spans="1:49" ht="18" customHeight="1">
      <c r="A51" s="15" t="s">
        <v>590</v>
      </c>
      <c r="B51" s="2">
        <f t="shared" si="42"/>
        <v>1836</v>
      </c>
      <c r="C51" s="2">
        <v>101</v>
      </c>
      <c r="D51" s="2">
        <v>37</v>
      </c>
      <c r="E51" s="2">
        <v>129</v>
      </c>
      <c r="F51" s="2">
        <v>490</v>
      </c>
      <c r="G51" s="2">
        <v>321</v>
      </c>
      <c r="H51" s="2">
        <v>0</v>
      </c>
      <c r="I51" s="2">
        <v>1</v>
      </c>
      <c r="J51" s="2">
        <v>456</v>
      </c>
      <c r="K51" s="2">
        <v>1</v>
      </c>
      <c r="L51" s="2">
        <v>299</v>
      </c>
      <c r="M51" s="2">
        <v>1</v>
      </c>
      <c r="N51" s="2">
        <f t="shared" si="43"/>
        <v>614</v>
      </c>
      <c r="O51" s="2">
        <v>48</v>
      </c>
      <c r="P51" s="2">
        <v>37</v>
      </c>
      <c r="Q51" s="2">
        <v>71</v>
      </c>
      <c r="R51" s="2">
        <v>89</v>
      </c>
      <c r="S51" s="2">
        <v>5</v>
      </c>
      <c r="T51" s="2">
        <v>0</v>
      </c>
      <c r="U51" s="2">
        <v>1</v>
      </c>
      <c r="V51" s="2">
        <v>223</v>
      </c>
      <c r="W51" s="2">
        <v>1</v>
      </c>
      <c r="X51" s="2">
        <v>139</v>
      </c>
      <c r="Y51" s="2">
        <v>0</v>
      </c>
      <c r="Z51" s="2">
        <f t="shared" si="44"/>
        <v>1475</v>
      </c>
      <c r="AA51" s="2">
        <v>85</v>
      </c>
      <c r="AB51" s="2">
        <v>35</v>
      </c>
      <c r="AC51" s="2">
        <v>75</v>
      </c>
      <c r="AD51" s="2">
        <v>345</v>
      </c>
      <c r="AE51" s="2">
        <v>255</v>
      </c>
      <c r="AF51" s="2">
        <v>0</v>
      </c>
      <c r="AG51" s="2">
        <v>0</v>
      </c>
      <c r="AH51" s="2">
        <v>315</v>
      </c>
      <c r="AI51" s="2">
        <v>0</v>
      </c>
      <c r="AJ51" s="2">
        <v>355</v>
      </c>
      <c r="AK51" s="2">
        <v>10</v>
      </c>
      <c r="AL51" s="2">
        <f t="shared" si="45"/>
        <v>570</v>
      </c>
      <c r="AM51" s="2">
        <v>40</v>
      </c>
      <c r="AN51" s="2">
        <v>35</v>
      </c>
      <c r="AO51" s="2">
        <v>55</v>
      </c>
      <c r="AP51" s="2">
        <v>90</v>
      </c>
      <c r="AQ51" s="2">
        <v>5</v>
      </c>
      <c r="AR51" s="2">
        <v>0</v>
      </c>
      <c r="AS51" s="2">
        <v>0</v>
      </c>
      <c r="AT51" s="2">
        <v>115</v>
      </c>
      <c r="AU51" s="2">
        <v>0</v>
      </c>
      <c r="AV51" s="2">
        <v>230</v>
      </c>
      <c r="AW51" s="2">
        <v>0</v>
      </c>
    </row>
    <row r="52" spans="1:49" ht="18" customHeight="1">
      <c r="A52" s="15" t="s">
        <v>591</v>
      </c>
      <c r="B52" s="2">
        <f t="shared" si="42"/>
        <v>773</v>
      </c>
      <c r="C52" s="2">
        <v>64</v>
      </c>
      <c r="D52" s="2">
        <v>29</v>
      </c>
      <c r="E52" s="2">
        <v>35</v>
      </c>
      <c r="F52" s="2">
        <v>248</v>
      </c>
      <c r="G52" s="2">
        <v>115</v>
      </c>
      <c r="H52" s="2">
        <v>0</v>
      </c>
      <c r="I52" s="2">
        <v>1</v>
      </c>
      <c r="J52" s="2">
        <v>167</v>
      </c>
      <c r="K52" s="2">
        <v>0</v>
      </c>
      <c r="L52" s="2">
        <v>114</v>
      </c>
      <c r="M52" s="2">
        <v>0</v>
      </c>
      <c r="N52" s="2">
        <f t="shared" si="43"/>
        <v>219</v>
      </c>
      <c r="O52" s="2">
        <v>24</v>
      </c>
      <c r="P52" s="2">
        <v>28</v>
      </c>
      <c r="Q52" s="2">
        <v>19</v>
      </c>
      <c r="R52" s="2">
        <v>28</v>
      </c>
      <c r="S52" s="2">
        <v>5</v>
      </c>
      <c r="T52" s="2">
        <v>0</v>
      </c>
      <c r="U52" s="2">
        <v>1</v>
      </c>
      <c r="V52" s="2">
        <v>62</v>
      </c>
      <c r="W52" s="2">
        <v>0</v>
      </c>
      <c r="X52" s="2">
        <v>52</v>
      </c>
      <c r="Y52" s="2">
        <v>0</v>
      </c>
      <c r="Z52" s="2">
        <f t="shared" si="44"/>
        <v>500</v>
      </c>
      <c r="AA52" s="2">
        <v>45</v>
      </c>
      <c r="AB52" s="2">
        <v>15</v>
      </c>
      <c r="AC52" s="2">
        <v>15</v>
      </c>
      <c r="AD52" s="2">
        <v>145</v>
      </c>
      <c r="AE52" s="2">
        <v>90</v>
      </c>
      <c r="AF52" s="2">
        <v>0</v>
      </c>
      <c r="AG52" s="2">
        <v>0</v>
      </c>
      <c r="AH52" s="2">
        <v>75</v>
      </c>
      <c r="AI52" s="2">
        <v>0</v>
      </c>
      <c r="AJ52" s="2">
        <v>115</v>
      </c>
      <c r="AK52" s="2">
        <v>0</v>
      </c>
      <c r="AL52" s="2">
        <f t="shared" si="45"/>
        <v>160</v>
      </c>
      <c r="AM52" s="2">
        <v>15</v>
      </c>
      <c r="AN52" s="2">
        <v>15</v>
      </c>
      <c r="AO52" s="2">
        <v>10</v>
      </c>
      <c r="AP52" s="2">
        <v>40</v>
      </c>
      <c r="AQ52" s="2">
        <v>0</v>
      </c>
      <c r="AR52" s="2">
        <v>0</v>
      </c>
      <c r="AS52" s="2">
        <v>0</v>
      </c>
      <c r="AT52" s="2">
        <v>10</v>
      </c>
      <c r="AU52" s="2">
        <v>0</v>
      </c>
      <c r="AV52" s="2">
        <v>70</v>
      </c>
      <c r="AW52" s="2">
        <v>0</v>
      </c>
    </row>
    <row r="53" spans="1:49" ht="18" customHeight="1">
      <c r="A53" s="15" t="s">
        <v>592</v>
      </c>
      <c r="B53" s="2">
        <f>SUM(C53:M53)</f>
        <v>266</v>
      </c>
      <c r="C53" s="2">
        <v>29</v>
      </c>
      <c r="D53" s="2">
        <v>11</v>
      </c>
      <c r="E53" s="2">
        <v>8</v>
      </c>
      <c r="F53" s="2">
        <v>100</v>
      </c>
      <c r="G53" s="2">
        <v>34</v>
      </c>
      <c r="H53" s="2">
        <v>0</v>
      </c>
      <c r="I53" s="2">
        <v>0</v>
      </c>
      <c r="J53" s="2">
        <v>40</v>
      </c>
      <c r="K53" s="2">
        <v>0</v>
      </c>
      <c r="L53" s="2">
        <v>42</v>
      </c>
      <c r="M53" s="2">
        <v>2</v>
      </c>
      <c r="N53" s="2">
        <f t="shared" si="43"/>
        <v>69</v>
      </c>
      <c r="O53" s="2">
        <v>6</v>
      </c>
      <c r="P53" s="2">
        <v>10</v>
      </c>
      <c r="Q53" s="2">
        <v>7</v>
      </c>
      <c r="R53" s="2">
        <v>10</v>
      </c>
      <c r="S53" s="2">
        <v>0</v>
      </c>
      <c r="T53" s="2">
        <v>0</v>
      </c>
      <c r="U53" s="2">
        <v>0</v>
      </c>
      <c r="V53" s="2">
        <v>14</v>
      </c>
      <c r="W53" s="2">
        <v>0</v>
      </c>
      <c r="X53" s="2">
        <v>21</v>
      </c>
      <c r="Y53" s="2">
        <v>1</v>
      </c>
      <c r="Z53" s="2">
        <f t="shared" si="44"/>
        <v>175</v>
      </c>
      <c r="AA53" s="2">
        <v>5</v>
      </c>
      <c r="AB53" s="2">
        <v>5</v>
      </c>
      <c r="AC53" s="2">
        <v>0</v>
      </c>
      <c r="AD53" s="2">
        <v>110</v>
      </c>
      <c r="AE53" s="2">
        <v>15</v>
      </c>
      <c r="AF53" s="2">
        <v>0</v>
      </c>
      <c r="AG53" s="2">
        <v>0</v>
      </c>
      <c r="AH53" s="2">
        <v>20</v>
      </c>
      <c r="AI53" s="2">
        <v>0</v>
      </c>
      <c r="AJ53" s="2">
        <v>20</v>
      </c>
      <c r="AK53" s="2">
        <v>0</v>
      </c>
      <c r="AL53" s="2">
        <f t="shared" si="45"/>
        <v>20</v>
      </c>
      <c r="AM53" s="2">
        <v>5</v>
      </c>
      <c r="AN53" s="2">
        <v>5</v>
      </c>
      <c r="AO53" s="2">
        <v>0</v>
      </c>
      <c r="AP53" s="2">
        <v>0</v>
      </c>
      <c r="AQ53" s="2">
        <v>0</v>
      </c>
      <c r="AR53" s="2">
        <v>0</v>
      </c>
      <c r="AS53" s="2">
        <v>0</v>
      </c>
      <c r="AT53" s="2">
        <v>5</v>
      </c>
      <c r="AU53" s="2">
        <v>0</v>
      </c>
      <c r="AV53" s="2">
        <v>5</v>
      </c>
      <c r="AW53" s="2">
        <v>0</v>
      </c>
    </row>
    <row r="54" spans="1:49" ht="18" customHeight="1">
      <c r="A54" s="15" t="s">
        <v>593</v>
      </c>
      <c r="B54" s="2">
        <f t="shared" si="42"/>
        <v>77</v>
      </c>
      <c r="C54" s="2">
        <v>6</v>
      </c>
      <c r="D54" s="2">
        <v>2</v>
      </c>
      <c r="E54" s="2">
        <v>3</v>
      </c>
      <c r="F54" s="2">
        <v>33</v>
      </c>
      <c r="G54" s="2">
        <v>11</v>
      </c>
      <c r="H54" s="2">
        <v>0</v>
      </c>
      <c r="I54" s="2">
        <v>0</v>
      </c>
      <c r="J54" s="2">
        <v>14</v>
      </c>
      <c r="K54" s="2">
        <v>0</v>
      </c>
      <c r="L54" s="2">
        <v>8</v>
      </c>
      <c r="M54" s="2">
        <v>0</v>
      </c>
      <c r="N54" s="2">
        <f t="shared" si="43"/>
        <v>14</v>
      </c>
      <c r="O54" s="2">
        <v>2</v>
      </c>
      <c r="P54" s="2">
        <v>2</v>
      </c>
      <c r="Q54" s="2">
        <v>2</v>
      </c>
      <c r="R54" s="2">
        <v>3</v>
      </c>
      <c r="S54" s="2">
        <v>0</v>
      </c>
      <c r="T54" s="2">
        <v>0</v>
      </c>
      <c r="U54" s="2">
        <v>0</v>
      </c>
      <c r="V54" s="2">
        <v>3</v>
      </c>
      <c r="W54" s="2">
        <v>0</v>
      </c>
      <c r="X54" s="2">
        <v>2</v>
      </c>
      <c r="Y54" s="2">
        <v>0</v>
      </c>
      <c r="Z54" s="2">
        <f t="shared" si="44"/>
        <v>55</v>
      </c>
      <c r="AA54" s="2">
        <v>10</v>
      </c>
      <c r="AB54" s="2">
        <v>0</v>
      </c>
      <c r="AC54" s="2">
        <v>0</v>
      </c>
      <c r="AD54" s="2">
        <v>15</v>
      </c>
      <c r="AE54" s="2">
        <v>5</v>
      </c>
      <c r="AF54" s="2">
        <v>0</v>
      </c>
      <c r="AG54" s="2">
        <v>0</v>
      </c>
      <c r="AH54" s="2">
        <v>5</v>
      </c>
      <c r="AI54" s="2">
        <v>0</v>
      </c>
      <c r="AJ54" s="2">
        <v>20</v>
      </c>
      <c r="AK54" s="2">
        <v>0</v>
      </c>
      <c r="AL54" s="2">
        <f t="shared" si="45"/>
        <v>10</v>
      </c>
      <c r="AM54" s="2">
        <v>5</v>
      </c>
      <c r="AN54" s="2">
        <v>0</v>
      </c>
      <c r="AO54" s="2">
        <v>0</v>
      </c>
      <c r="AP54" s="2">
        <v>0</v>
      </c>
      <c r="AQ54" s="2">
        <v>0</v>
      </c>
      <c r="AR54" s="2">
        <v>0</v>
      </c>
      <c r="AS54" s="2">
        <v>0</v>
      </c>
      <c r="AT54" s="2">
        <v>0</v>
      </c>
      <c r="AU54" s="2">
        <v>0</v>
      </c>
      <c r="AV54" s="2">
        <v>5</v>
      </c>
      <c r="AW54" s="2">
        <v>0</v>
      </c>
    </row>
    <row r="55" spans="1:49" ht="18" customHeight="1">
      <c r="A55" s="16" t="s">
        <v>64</v>
      </c>
      <c r="B55" s="12">
        <f t="shared" si="42"/>
        <v>26</v>
      </c>
      <c r="C55" s="12">
        <v>2</v>
      </c>
      <c r="D55" s="12">
        <v>0</v>
      </c>
      <c r="E55" s="12">
        <v>0</v>
      </c>
      <c r="F55" s="12">
        <v>12</v>
      </c>
      <c r="G55" s="12">
        <v>0</v>
      </c>
      <c r="H55" s="12">
        <v>0</v>
      </c>
      <c r="I55" s="12">
        <v>0</v>
      </c>
      <c r="J55" s="12">
        <v>6</v>
      </c>
      <c r="K55" s="12">
        <v>0</v>
      </c>
      <c r="L55" s="12">
        <v>6</v>
      </c>
      <c r="M55" s="12">
        <v>0</v>
      </c>
      <c r="N55" s="12">
        <f t="shared" si="43"/>
        <v>1</v>
      </c>
      <c r="O55" s="12">
        <v>0</v>
      </c>
      <c r="P55" s="12">
        <v>0</v>
      </c>
      <c r="Q55" s="12">
        <v>0</v>
      </c>
      <c r="R55" s="12">
        <v>0</v>
      </c>
      <c r="S55" s="12">
        <v>0</v>
      </c>
      <c r="T55" s="12">
        <v>0</v>
      </c>
      <c r="U55" s="12">
        <v>0</v>
      </c>
      <c r="V55" s="12">
        <v>1</v>
      </c>
      <c r="W55" s="12">
        <v>0</v>
      </c>
      <c r="X55" s="12">
        <v>0</v>
      </c>
      <c r="Y55" s="12">
        <v>0</v>
      </c>
      <c r="Z55" s="12">
        <f t="shared" si="44"/>
        <v>10</v>
      </c>
      <c r="AA55" s="12">
        <v>0</v>
      </c>
      <c r="AB55" s="12">
        <v>0</v>
      </c>
      <c r="AC55" s="12">
        <v>0</v>
      </c>
      <c r="AD55" s="12">
        <v>5</v>
      </c>
      <c r="AE55" s="12">
        <v>5</v>
      </c>
      <c r="AF55" s="12">
        <v>0</v>
      </c>
      <c r="AG55" s="12">
        <v>0</v>
      </c>
      <c r="AH55" s="12">
        <v>0</v>
      </c>
      <c r="AI55" s="12">
        <v>0</v>
      </c>
      <c r="AJ55" s="12">
        <v>0</v>
      </c>
      <c r="AK55" s="12">
        <v>0</v>
      </c>
      <c r="AL55" s="12">
        <f t="shared" si="45"/>
        <v>0</v>
      </c>
      <c r="AM55" s="12">
        <v>0</v>
      </c>
      <c r="AN55" s="12">
        <v>0</v>
      </c>
      <c r="AO55" s="12">
        <v>0</v>
      </c>
      <c r="AP55" s="12">
        <v>0</v>
      </c>
      <c r="AQ55" s="12">
        <v>0</v>
      </c>
      <c r="AR55" s="12">
        <v>0</v>
      </c>
      <c r="AS55" s="12">
        <v>0</v>
      </c>
      <c r="AT55" s="12">
        <v>0</v>
      </c>
      <c r="AU55" s="12">
        <v>0</v>
      </c>
      <c r="AV55" s="12">
        <v>0</v>
      </c>
      <c r="AW55" s="12">
        <v>0</v>
      </c>
    </row>
  </sheetData>
  <mergeCells count="9">
    <mergeCell ref="A5:A7"/>
    <mergeCell ref="B6:M6"/>
    <mergeCell ref="N6:N7"/>
    <mergeCell ref="O6:Y6"/>
    <mergeCell ref="B5:Y5"/>
    <mergeCell ref="Z5:AW5"/>
    <mergeCell ref="Z6:AK6"/>
    <mergeCell ref="AL6:AL7"/>
    <mergeCell ref="AM6:AW6"/>
  </mergeCells>
  <printOptions/>
  <pageMargins left="0.75" right="0.75" top="1" bottom="1" header="0.512" footer="0.51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F6"/>
  <sheetViews>
    <sheetView workbookViewId="0" topLeftCell="A1">
      <selection activeCell="A1" sqref="A1"/>
    </sheetView>
  </sheetViews>
  <sheetFormatPr defaultColWidth="9.00390625" defaultRowHeight="18" customHeight="1"/>
  <cols>
    <col min="1" max="1" width="24.625" style="3" customWidth="1"/>
    <col min="2" max="6" width="11.125" style="5" customWidth="1"/>
    <col min="7" max="16384" width="9.00390625" style="5" customWidth="1"/>
  </cols>
  <sheetData>
    <row r="1" ht="18" customHeight="1">
      <c r="A1" s="4" t="s">
        <v>69</v>
      </c>
    </row>
    <row r="2" spans="1:6" ht="54" customHeight="1">
      <c r="A2" s="49" t="s">
        <v>70</v>
      </c>
      <c r="B2" s="42" t="s">
        <v>3</v>
      </c>
      <c r="C2" s="42" t="s">
        <v>75</v>
      </c>
      <c r="D2" s="42" t="s">
        <v>76</v>
      </c>
      <c r="E2" s="42" t="s">
        <v>77</v>
      </c>
      <c r="F2" s="43" t="s">
        <v>78</v>
      </c>
    </row>
    <row r="3" spans="1:6" ht="18" customHeight="1">
      <c r="A3" s="19" t="s">
        <v>71</v>
      </c>
      <c r="B3" s="2">
        <f>SUM(C3:E3)</f>
        <v>1814</v>
      </c>
      <c r="C3" s="2">
        <v>1011</v>
      </c>
      <c r="D3" s="2">
        <v>674</v>
      </c>
      <c r="E3" s="2">
        <v>129</v>
      </c>
      <c r="F3" s="2">
        <v>315</v>
      </c>
    </row>
    <row r="4" spans="1:6" ht="18" customHeight="1">
      <c r="A4" s="17" t="s">
        <v>73</v>
      </c>
      <c r="B4" s="2">
        <f>SUM(C4:E4)</f>
        <v>1809</v>
      </c>
      <c r="C4" s="2">
        <v>1007</v>
      </c>
      <c r="D4" s="2">
        <v>673</v>
      </c>
      <c r="E4" s="2">
        <v>129</v>
      </c>
      <c r="F4" s="2">
        <v>315</v>
      </c>
    </row>
    <row r="5" spans="1:6" ht="18" customHeight="1">
      <c r="A5" s="20" t="s">
        <v>74</v>
      </c>
      <c r="B5" s="2">
        <f>SUM(C5:E5)</f>
        <v>4581</v>
      </c>
      <c r="C5" s="2">
        <v>2022</v>
      </c>
      <c r="D5" s="2">
        <v>2022</v>
      </c>
      <c r="E5" s="2">
        <v>537</v>
      </c>
      <c r="F5" s="2">
        <v>814</v>
      </c>
    </row>
    <row r="6" spans="1:6" ht="18" customHeight="1">
      <c r="A6" s="18" t="s">
        <v>72</v>
      </c>
      <c r="B6" s="12">
        <f>SUM(C6:E6)</f>
        <v>4570</v>
      </c>
      <c r="C6" s="12">
        <v>2014</v>
      </c>
      <c r="D6" s="12">
        <v>2019</v>
      </c>
      <c r="E6" s="12">
        <v>537</v>
      </c>
      <c r="F6" s="12">
        <v>814</v>
      </c>
    </row>
  </sheetData>
  <printOptions/>
  <pageMargins left="0.75" right="0.75" top="1" bottom="1" header="0.512" footer="0.51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F6"/>
  <sheetViews>
    <sheetView workbookViewId="0" topLeftCell="A1">
      <selection activeCell="A1" sqref="A1"/>
    </sheetView>
  </sheetViews>
  <sheetFormatPr defaultColWidth="9.00390625" defaultRowHeight="18" customHeight="1"/>
  <cols>
    <col min="1" max="1" width="24.625" style="3" customWidth="1"/>
    <col min="2" max="6" width="10.875" style="5" customWidth="1"/>
    <col min="7" max="16384" width="9.00390625" style="5" customWidth="1"/>
  </cols>
  <sheetData>
    <row r="1" ht="18" customHeight="1">
      <c r="A1" s="4" t="s">
        <v>79</v>
      </c>
    </row>
    <row r="2" spans="1:6" ht="54" customHeight="1">
      <c r="A2" s="49" t="s">
        <v>70</v>
      </c>
      <c r="B2" s="50" t="s">
        <v>3</v>
      </c>
      <c r="C2" s="50" t="s">
        <v>75</v>
      </c>
      <c r="D2" s="50" t="s">
        <v>76</v>
      </c>
      <c r="E2" s="50" t="s">
        <v>77</v>
      </c>
      <c r="F2" s="43" t="s">
        <v>78</v>
      </c>
    </row>
    <row r="3" spans="1:6" ht="18" customHeight="1">
      <c r="A3" s="19" t="s">
        <v>80</v>
      </c>
      <c r="B3" s="2">
        <f>SUM(C3:E3)</f>
        <v>277</v>
      </c>
      <c r="C3" s="2">
        <v>156</v>
      </c>
      <c r="D3" s="2">
        <v>99</v>
      </c>
      <c r="E3" s="2">
        <v>22</v>
      </c>
      <c r="F3" s="2">
        <v>33</v>
      </c>
    </row>
    <row r="4" spans="1:6" ht="18" customHeight="1">
      <c r="A4" s="17" t="s">
        <v>83</v>
      </c>
      <c r="B4" s="2">
        <f>SUM(C4:E4)</f>
        <v>276</v>
      </c>
      <c r="C4" s="2">
        <v>155</v>
      </c>
      <c r="D4" s="2">
        <v>99</v>
      </c>
      <c r="E4" s="2">
        <v>22</v>
      </c>
      <c r="F4" s="2">
        <v>33</v>
      </c>
    </row>
    <row r="5" spans="1:6" ht="18" customHeight="1">
      <c r="A5" s="20" t="s">
        <v>81</v>
      </c>
      <c r="B5" s="2">
        <f>SUM(C5:E5)</f>
        <v>707</v>
      </c>
      <c r="C5" s="2">
        <v>312</v>
      </c>
      <c r="D5" s="2">
        <v>297</v>
      </c>
      <c r="E5" s="2">
        <v>98</v>
      </c>
      <c r="F5" s="2">
        <v>87</v>
      </c>
    </row>
    <row r="6" spans="1:6" ht="18" customHeight="1">
      <c r="A6" s="18" t="s">
        <v>82</v>
      </c>
      <c r="B6" s="12">
        <f>SUM(C6:E6)</f>
        <v>705</v>
      </c>
      <c r="C6" s="12">
        <v>310</v>
      </c>
      <c r="D6" s="12">
        <v>297</v>
      </c>
      <c r="E6" s="12">
        <v>98</v>
      </c>
      <c r="F6" s="12">
        <v>87</v>
      </c>
    </row>
  </sheetData>
  <printOptions/>
  <pageMargins left="0.75" right="0.75" top="1" bottom="1" header="0.512" footer="0.51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I8"/>
  <sheetViews>
    <sheetView workbookViewId="0" topLeftCell="A1">
      <selection activeCell="A1" sqref="A1"/>
    </sheetView>
  </sheetViews>
  <sheetFormatPr defaultColWidth="9.00390625" defaultRowHeight="18" customHeight="1"/>
  <cols>
    <col min="1" max="1" width="40.375" style="3" customWidth="1"/>
    <col min="2" max="9" width="10.625" style="5" customWidth="1"/>
    <col min="10" max="16384" width="9.00390625" style="5" customWidth="1"/>
  </cols>
  <sheetData>
    <row r="1" ht="18" customHeight="1">
      <c r="A1" s="4" t="s">
        <v>84</v>
      </c>
    </row>
    <row r="2" spans="1:9" ht="54" customHeight="1">
      <c r="A2" s="49" t="s">
        <v>85</v>
      </c>
      <c r="B2" s="51" t="s">
        <v>3</v>
      </c>
      <c r="C2" s="52" t="s">
        <v>86</v>
      </c>
      <c r="D2" s="52" t="s">
        <v>590</v>
      </c>
      <c r="E2" s="52" t="s">
        <v>591</v>
      </c>
      <c r="F2" s="52" t="s">
        <v>592</v>
      </c>
      <c r="G2" s="52" t="s">
        <v>593</v>
      </c>
      <c r="H2" s="52" t="s">
        <v>87</v>
      </c>
      <c r="I2" s="53" t="s">
        <v>88</v>
      </c>
    </row>
    <row r="3" spans="1:9" ht="18" customHeight="1">
      <c r="A3" s="19" t="s">
        <v>89</v>
      </c>
      <c r="B3" s="2">
        <f aca="true" t="shared" si="0" ref="B3:B8">SUM(C3:H3)</f>
        <v>4161</v>
      </c>
      <c r="C3" s="2">
        <f aca="true" t="shared" si="1" ref="C3:H3">SUM(C4:C5)</f>
        <v>1191</v>
      </c>
      <c r="D3" s="2">
        <f t="shared" si="1"/>
        <v>1203</v>
      </c>
      <c r="E3" s="2">
        <f t="shared" si="1"/>
        <v>925</v>
      </c>
      <c r="F3" s="2">
        <f t="shared" si="1"/>
        <v>560</v>
      </c>
      <c r="G3" s="2">
        <f t="shared" si="1"/>
        <v>198</v>
      </c>
      <c r="H3" s="2">
        <f t="shared" si="1"/>
        <v>84</v>
      </c>
      <c r="I3" s="2">
        <f aca="true" t="shared" si="2" ref="I3:I8">SUM(D3:H3)</f>
        <v>2970</v>
      </c>
    </row>
    <row r="4" spans="1:9" ht="18" customHeight="1">
      <c r="A4" s="15" t="s">
        <v>33</v>
      </c>
      <c r="B4" s="2">
        <f t="shared" si="0"/>
        <v>805</v>
      </c>
      <c r="C4" s="2">
        <v>219</v>
      </c>
      <c r="D4" s="2">
        <v>217</v>
      </c>
      <c r="E4" s="2">
        <v>160</v>
      </c>
      <c r="F4" s="2">
        <v>132</v>
      </c>
      <c r="G4" s="2">
        <v>48</v>
      </c>
      <c r="H4" s="2">
        <v>29</v>
      </c>
      <c r="I4" s="2">
        <f t="shared" si="2"/>
        <v>586</v>
      </c>
    </row>
    <row r="5" spans="1:9" ht="18" customHeight="1">
      <c r="A5" s="15" t="s">
        <v>32</v>
      </c>
      <c r="B5" s="2">
        <f t="shared" si="0"/>
        <v>3356</v>
      </c>
      <c r="C5" s="2">
        <v>972</v>
      </c>
      <c r="D5" s="2">
        <v>986</v>
      </c>
      <c r="E5" s="2">
        <v>765</v>
      </c>
      <c r="F5" s="2">
        <v>428</v>
      </c>
      <c r="G5" s="2">
        <v>150</v>
      </c>
      <c r="H5" s="2">
        <v>55</v>
      </c>
      <c r="I5" s="2">
        <f t="shared" si="2"/>
        <v>2384</v>
      </c>
    </row>
    <row r="6" spans="1:9" ht="18" customHeight="1">
      <c r="A6" s="20" t="s">
        <v>90</v>
      </c>
      <c r="B6" s="2">
        <f t="shared" si="0"/>
        <v>70</v>
      </c>
      <c r="C6" s="2">
        <f aca="true" t="shared" si="3" ref="C6:H6">SUM(C7:C8)</f>
        <v>21</v>
      </c>
      <c r="D6" s="2">
        <f t="shared" si="3"/>
        <v>23</v>
      </c>
      <c r="E6" s="2">
        <f t="shared" si="3"/>
        <v>21</v>
      </c>
      <c r="F6" s="2">
        <f t="shared" si="3"/>
        <v>3</v>
      </c>
      <c r="G6" s="2">
        <f t="shared" si="3"/>
        <v>2</v>
      </c>
      <c r="H6" s="2">
        <f t="shared" si="3"/>
        <v>0</v>
      </c>
      <c r="I6" s="2">
        <f t="shared" si="2"/>
        <v>49</v>
      </c>
    </row>
    <row r="7" spans="1:9" ht="18" customHeight="1">
      <c r="A7" s="15" t="s">
        <v>33</v>
      </c>
      <c r="B7" s="2">
        <f t="shared" si="0"/>
        <v>12</v>
      </c>
      <c r="C7" s="2">
        <v>8</v>
      </c>
      <c r="D7" s="2">
        <v>0</v>
      </c>
      <c r="E7" s="2">
        <v>2</v>
      </c>
      <c r="F7" s="2">
        <v>1</v>
      </c>
      <c r="G7" s="2">
        <v>1</v>
      </c>
      <c r="H7" s="2">
        <v>0</v>
      </c>
      <c r="I7" s="2">
        <f t="shared" si="2"/>
        <v>4</v>
      </c>
    </row>
    <row r="8" spans="1:9" ht="18" customHeight="1">
      <c r="A8" s="16" t="s">
        <v>32</v>
      </c>
      <c r="B8" s="12">
        <f t="shared" si="0"/>
        <v>58</v>
      </c>
      <c r="C8" s="12">
        <v>13</v>
      </c>
      <c r="D8" s="12">
        <v>23</v>
      </c>
      <c r="E8" s="12">
        <v>19</v>
      </c>
      <c r="F8" s="12">
        <v>2</v>
      </c>
      <c r="G8" s="12">
        <v>1</v>
      </c>
      <c r="H8" s="12">
        <v>0</v>
      </c>
      <c r="I8" s="12">
        <f t="shared" si="2"/>
        <v>45</v>
      </c>
    </row>
  </sheetData>
  <printOptions/>
  <pageMargins left="0.75" right="0.75" top="1" bottom="1" header="0.512" footer="0.51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G13"/>
  <sheetViews>
    <sheetView workbookViewId="0" topLeftCell="A1">
      <selection activeCell="A1" sqref="A1"/>
    </sheetView>
  </sheetViews>
  <sheetFormatPr defaultColWidth="9.00390625" defaultRowHeight="18" customHeight="1"/>
  <cols>
    <col min="1" max="1" width="20.625" style="3" customWidth="1"/>
    <col min="2" max="7" width="10.625" style="5" customWidth="1"/>
    <col min="8" max="16384" width="9.00390625" style="5" customWidth="1"/>
  </cols>
  <sheetData>
    <row r="1" ht="18" customHeight="1">
      <c r="A1" s="4" t="s">
        <v>91</v>
      </c>
    </row>
    <row r="2" spans="1:7" s="35" customFormat="1" ht="18" customHeight="1">
      <c r="A2" s="38" t="s">
        <v>92</v>
      </c>
      <c r="B2" s="54" t="s">
        <v>93</v>
      </c>
      <c r="C2" s="55"/>
      <c r="D2" s="55"/>
      <c r="E2" s="54" t="s">
        <v>100</v>
      </c>
      <c r="F2" s="55"/>
      <c r="G2" s="56"/>
    </row>
    <row r="3" spans="1:7" s="35" customFormat="1" ht="18" customHeight="1">
      <c r="A3" s="45"/>
      <c r="B3" s="57"/>
      <c r="C3" s="39" t="s">
        <v>99</v>
      </c>
      <c r="D3" s="40"/>
      <c r="E3" s="57"/>
      <c r="F3" s="39" t="s">
        <v>99</v>
      </c>
      <c r="G3" s="40"/>
    </row>
    <row r="4" spans="1:7" s="35" customFormat="1" ht="18" customHeight="1">
      <c r="A4" s="41"/>
      <c r="B4" s="58"/>
      <c r="C4" s="50" t="s">
        <v>97</v>
      </c>
      <c r="D4" s="51" t="s">
        <v>98</v>
      </c>
      <c r="E4" s="58"/>
      <c r="F4" s="50" t="s">
        <v>97</v>
      </c>
      <c r="G4" s="51" t="s">
        <v>98</v>
      </c>
    </row>
    <row r="5" spans="1:7" s="4" customFormat="1" ht="18" customHeight="1">
      <c r="A5" s="8" t="s">
        <v>94</v>
      </c>
      <c r="B5" s="1">
        <f aca="true" t="shared" si="0" ref="B5:G5">SUM(B6:B12)</f>
        <v>6512</v>
      </c>
      <c r="C5" s="1">
        <f t="shared" si="0"/>
        <v>2491</v>
      </c>
      <c r="D5" s="1">
        <f t="shared" si="0"/>
        <v>4021</v>
      </c>
      <c r="E5" s="1">
        <f t="shared" si="0"/>
        <v>237</v>
      </c>
      <c r="F5" s="1">
        <f t="shared" si="0"/>
        <v>157</v>
      </c>
      <c r="G5" s="1">
        <f t="shared" si="0"/>
        <v>80</v>
      </c>
    </row>
    <row r="6" spans="1:7" ht="18" customHeight="1">
      <c r="A6" s="17" t="s">
        <v>95</v>
      </c>
      <c r="B6" s="2">
        <f>SUM(C6:D6)</f>
        <v>84</v>
      </c>
      <c r="C6" s="2">
        <v>0</v>
      </c>
      <c r="D6" s="2">
        <v>84</v>
      </c>
      <c r="E6" s="2">
        <f>SUM(F6:G6)</f>
        <v>7</v>
      </c>
      <c r="F6" s="2">
        <v>0</v>
      </c>
      <c r="G6" s="2">
        <v>7</v>
      </c>
    </row>
    <row r="7" spans="1:7" ht="18" customHeight="1">
      <c r="A7" s="17" t="s">
        <v>86</v>
      </c>
      <c r="B7" s="2">
        <f aca="true" t="shared" si="1" ref="B7:B12">SUM(C7:D7)</f>
        <v>2023</v>
      </c>
      <c r="C7" s="2">
        <v>1628</v>
      </c>
      <c r="D7" s="2">
        <v>395</v>
      </c>
      <c r="E7" s="2">
        <f aca="true" t="shared" si="2" ref="E7:E12">SUM(F7:G7)</f>
        <v>114</v>
      </c>
      <c r="F7" s="2">
        <v>110</v>
      </c>
      <c r="G7" s="2">
        <v>4</v>
      </c>
    </row>
    <row r="8" spans="1:7" ht="18" customHeight="1">
      <c r="A8" s="17" t="s">
        <v>594</v>
      </c>
      <c r="B8" s="2">
        <f t="shared" si="1"/>
        <v>2077</v>
      </c>
      <c r="C8" s="2">
        <v>679</v>
      </c>
      <c r="D8" s="2">
        <v>1398</v>
      </c>
      <c r="E8" s="2">
        <f t="shared" si="2"/>
        <v>70</v>
      </c>
      <c r="F8" s="2">
        <v>39</v>
      </c>
      <c r="G8" s="2">
        <v>31</v>
      </c>
    </row>
    <row r="9" spans="1:7" ht="18" customHeight="1">
      <c r="A9" s="17" t="s">
        <v>595</v>
      </c>
      <c r="B9" s="2">
        <f t="shared" si="1"/>
        <v>1395</v>
      </c>
      <c r="C9" s="2">
        <v>140</v>
      </c>
      <c r="D9" s="2">
        <v>1255</v>
      </c>
      <c r="E9" s="2">
        <f t="shared" si="2"/>
        <v>29</v>
      </c>
      <c r="F9" s="2">
        <v>5</v>
      </c>
      <c r="G9" s="2">
        <v>24</v>
      </c>
    </row>
    <row r="10" spans="1:7" ht="18" customHeight="1">
      <c r="A10" s="17" t="s">
        <v>596</v>
      </c>
      <c r="B10" s="2">
        <f t="shared" si="1"/>
        <v>665</v>
      </c>
      <c r="C10" s="2">
        <v>32</v>
      </c>
      <c r="D10" s="2">
        <v>633</v>
      </c>
      <c r="E10" s="2">
        <f t="shared" si="2"/>
        <v>17</v>
      </c>
      <c r="F10" s="2">
        <v>3</v>
      </c>
      <c r="G10" s="2">
        <v>14</v>
      </c>
    </row>
    <row r="11" spans="1:7" ht="18" customHeight="1">
      <c r="A11" s="17" t="s">
        <v>597</v>
      </c>
      <c r="B11" s="2">
        <f t="shared" si="1"/>
        <v>212</v>
      </c>
      <c r="C11" s="2">
        <v>8</v>
      </c>
      <c r="D11" s="2">
        <v>204</v>
      </c>
      <c r="E11" s="2">
        <f t="shared" si="2"/>
        <v>0</v>
      </c>
      <c r="F11" s="2">
        <v>0</v>
      </c>
      <c r="G11" s="2">
        <v>0</v>
      </c>
    </row>
    <row r="12" spans="1:7" ht="18" customHeight="1">
      <c r="A12" s="17" t="s">
        <v>64</v>
      </c>
      <c r="B12" s="2">
        <f t="shared" si="1"/>
        <v>56</v>
      </c>
      <c r="C12" s="2">
        <v>4</v>
      </c>
      <c r="D12" s="2">
        <v>52</v>
      </c>
      <c r="E12" s="2">
        <f t="shared" si="2"/>
        <v>0</v>
      </c>
      <c r="F12" s="2">
        <v>0</v>
      </c>
      <c r="G12" s="2">
        <v>0</v>
      </c>
    </row>
    <row r="13" spans="1:7" ht="18" customHeight="1">
      <c r="A13" s="16" t="s">
        <v>96</v>
      </c>
      <c r="B13" s="12">
        <f aca="true" t="shared" si="3" ref="B13:G13">SUM(B8:B12)</f>
        <v>4405</v>
      </c>
      <c r="C13" s="12">
        <f t="shared" si="3"/>
        <v>863</v>
      </c>
      <c r="D13" s="12">
        <f t="shared" si="3"/>
        <v>3542</v>
      </c>
      <c r="E13" s="12">
        <f t="shared" si="3"/>
        <v>116</v>
      </c>
      <c r="F13" s="12">
        <f t="shared" si="3"/>
        <v>47</v>
      </c>
      <c r="G13" s="12">
        <f t="shared" si="3"/>
        <v>69</v>
      </c>
    </row>
  </sheetData>
  <mergeCells count="5">
    <mergeCell ref="F3:G3"/>
    <mergeCell ref="A2:A4"/>
    <mergeCell ref="B2:B4"/>
    <mergeCell ref="C3:D3"/>
    <mergeCell ref="E2:E4"/>
  </mergeCells>
  <printOptions/>
  <pageMargins left="0.75" right="0.75" top="1" bottom="1" header="0.512" footer="0.51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H32"/>
  <sheetViews>
    <sheetView workbookViewId="0" topLeftCell="A1">
      <selection activeCell="A1" sqref="A1"/>
    </sheetView>
  </sheetViews>
  <sheetFormatPr defaultColWidth="9.00390625" defaultRowHeight="18" customHeight="1"/>
  <cols>
    <col min="1" max="1" width="35.625" style="3" customWidth="1"/>
    <col min="2" max="8" width="11.125" style="5" customWidth="1"/>
    <col min="9" max="16384" width="9.00390625" style="5" customWidth="1"/>
  </cols>
  <sheetData>
    <row r="1" ht="18" customHeight="1">
      <c r="A1" s="4" t="s">
        <v>136</v>
      </c>
    </row>
    <row r="2" spans="1:8" s="35" customFormat="1" ht="18" customHeight="1">
      <c r="A2" s="38" t="s">
        <v>101</v>
      </c>
      <c r="B2" s="54" t="s">
        <v>102</v>
      </c>
      <c r="C2" s="59"/>
      <c r="D2" s="60"/>
      <c r="E2" s="61" t="s">
        <v>107</v>
      </c>
      <c r="F2" s="62"/>
      <c r="G2" s="63"/>
      <c r="H2" s="59" t="s">
        <v>106</v>
      </c>
    </row>
    <row r="3" spans="1:8" s="35" customFormat="1" ht="36" customHeight="1">
      <c r="A3" s="41"/>
      <c r="B3" s="42" t="s">
        <v>3</v>
      </c>
      <c r="C3" s="50" t="s">
        <v>33</v>
      </c>
      <c r="D3" s="50" t="s">
        <v>32</v>
      </c>
      <c r="E3" s="42" t="s">
        <v>103</v>
      </c>
      <c r="F3" s="50" t="s">
        <v>104</v>
      </c>
      <c r="G3" s="42" t="s">
        <v>105</v>
      </c>
      <c r="H3" s="64"/>
    </row>
    <row r="4" spans="1:8" s="4" customFormat="1" ht="18" customHeight="1">
      <c r="A4" s="8" t="s">
        <v>94</v>
      </c>
      <c r="B4" s="1">
        <f>B5+B32</f>
        <v>417115</v>
      </c>
      <c r="C4" s="1">
        <f>C5+C32</f>
        <v>203851</v>
      </c>
      <c r="D4" s="1">
        <f>D5+D32</f>
        <v>213264</v>
      </c>
      <c r="E4" s="1">
        <f>E5+E32</f>
        <v>123841</v>
      </c>
      <c r="F4" s="1">
        <f>F5+F32</f>
        <v>398302</v>
      </c>
      <c r="G4" s="21">
        <f>F4/E4</f>
        <v>3.216236948991045</v>
      </c>
      <c r="H4" s="1">
        <f>H5+H32</f>
        <v>18813</v>
      </c>
    </row>
    <row r="5" spans="1:8" s="4" customFormat="1" ht="18" customHeight="1">
      <c r="A5" s="22" t="s">
        <v>108</v>
      </c>
      <c r="B5" s="1">
        <f>B6+B31</f>
        <v>404753</v>
      </c>
      <c r="C5" s="1">
        <f>C6+C31</f>
        <v>197823</v>
      </c>
      <c r="D5" s="1">
        <f>D6+D31</f>
        <v>206930</v>
      </c>
      <c r="E5" s="1">
        <f>E6+E31</f>
        <v>120908</v>
      </c>
      <c r="F5" s="1">
        <f>F6+F31</f>
        <v>386464</v>
      </c>
      <c r="G5" s="21">
        <f>F5/E5</f>
        <v>3.196347636219274</v>
      </c>
      <c r="H5" s="1">
        <f>H6+H31</f>
        <v>18289</v>
      </c>
    </row>
    <row r="6" spans="1:8" ht="18" customHeight="1">
      <c r="A6" s="9" t="s">
        <v>109</v>
      </c>
      <c r="B6" s="2">
        <f>B7+B16+B23</f>
        <v>375508</v>
      </c>
      <c r="C6" s="2">
        <f>C7+C16+C23</f>
        <v>183525</v>
      </c>
      <c r="D6" s="2">
        <f>D7+D16+D23</f>
        <v>191983</v>
      </c>
      <c r="E6" s="2">
        <f>E7+E16+E23</f>
        <v>114005</v>
      </c>
      <c r="F6" s="2">
        <f>F7+F16+F23</f>
        <v>358699</v>
      </c>
      <c r="G6" s="25">
        <f>F6/E6</f>
        <v>3.1463444585763782</v>
      </c>
      <c r="H6" s="2">
        <f>H7+H16+H23</f>
        <v>16809</v>
      </c>
    </row>
    <row r="7" spans="1:8" ht="18" customHeight="1">
      <c r="A7" s="9" t="s">
        <v>118</v>
      </c>
      <c r="B7" s="2">
        <f>B8+B13</f>
        <v>59105</v>
      </c>
      <c r="C7" s="2">
        <f>C8+C13</f>
        <v>29135</v>
      </c>
      <c r="D7" s="2">
        <f>D8+D13</f>
        <v>29970</v>
      </c>
      <c r="E7" s="2">
        <f>E8+E13</f>
        <v>17896</v>
      </c>
      <c r="F7" s="2">
        <f>F8+F13</f>
        <v>56987</v>
      </c>
      <c r="G7" s="25">
        <v>0</v>
      </c>
      <c r="H7" s="2">
        <f>H8+H13</f>
        <v>2118</v>
      </c>
    </row>
    <row r="8" spans="1:8" ht="18" customHeight="1">
      <c r="A8" s="9" t="s">
        <v>110</v>
      </c>
      <c r="B8" s="2">
        <f>SUM(B9:B12)</f>
        <v>11636</v>
      </c>
      <c r="C8" s="2">
        <f>SUM(C9:C12)</f>
        <v>5805</v>
      </c>
      <c r="D8" s="2">
        <f>SUM(D9:D12)</f>
        <v>5831</v>
      </c>
      <c r="E8" s="2">
        <f>SUM(E9:E12)</f>
        <v>3087</v>
      </c>
      <c r="F8" s="2">
        <f>SUM(F9:F12)</f>
        <v>11242</v>
      </c>
      <c r="G8" s="25">
        <v>0</v>
      </c>
      <c r="H8" s="2">
        <f>SUM(H9:H12)</f>
        <v>394</v>
      </c>
    </row>
    <row r="9" spans="1:8" ht="18" customHeight="1">
      <c r="A9" s="9" t="s">
        <v>111</v>
      </c>
      <c r="B9" s="2">
        <f>SUM(C9:D9)</f>
        <v>183</v>
      </c>
      <c r="C9" s="2">
        <v>97</v>
      </c>
      <c r="D9" s="2">
        <v>86</v>
      </c>
      <c r="E9" s="2">
        <v>37</v>
      </c>
      <c r="F9" s="2">
        <v>181</v>
      </c>
      <c r="G9" s="25">
        <f>F9/E9</f>
        <v>4.891891891891892</v>
      </c>
      <c r="H9" s="2">
        <v>2</v>
      </c>
    </row>
    <row r="10" spans="1:8" ht="18" customHeight="1">
      <c r="A10" s="9" t="s">
        <v>112</v>
      </c>
      <c r="B10" s="2">
        <f>SUM(C10:D10)</f>
        <v>2010</v>
      </c>
      <c r="C10" s="2">
        <v>981</v>
      </c>
      <c r="D10" s="2">
        <v>1029</v>
      </c>
      <c r="E10" s="2">
        <v>463</v>
      </c>
      <c r="F10" s="2">
        <v>1991</v>
      </c>
      <c r="G10" s="25">
        <v>0</v>
      </c>
      <c r="H10" s="2">
        <v>19</v>
      </c>
    </row>
    <row r="11" spans="1:8" ht="18" customHeight="1">
      <c r="A11" s="9" t="s">
        <v>113</v>
      </c>
      <c r="B11" s="2">
        <f>SUM(C11:D11)</f>
        <v>3623</v>
      </c>
      <c r="C11" s="2">
        <v>1825</v>
      </c>
      <c r="D11" s="2">
        <v>1798</v>
      </c>
      <c r="E11" s="2">
        <v>982</v>
      </c>
      <c r="F11" s="2">
        <v>3313</v>
      </c>
      <c r="G11" s="25">
        <f>F11/E11</f>
        <v>3.3737270875763747</v>
      </c>
      <c r="H11" s="2">
        <v>310</v>
      </c>
    </row>
    <row r="12" spans="1:8" ht="18" customHeight="1">
      <c r="A12" s="9" t="s">
        <v>114</v>
      </c>
      <c r="B12" s="2">
        <f>SUM(C12:D12)</f>
        <v>5820</v>
      </c>
      <c r="C12" s="2">
        <v>2902</v>
      </c>
      <c r="D12" s="2">
        <v>2918</v>
      </c>
      <c r="E12" s="2">
        <v>1605</v>
      </c>
      <c r="F12" s="2">
        <v>5757</v>
      </c>
      <c r="G12" s="25">
        <v>0</v>
      </c>
      <c r="H12" s="2">
        <v>63</v>
      </c>
    </row>
    <row r="13" spans="1:8" ht="18" customHeight="1">
      <c r="A13" s="9" t="s">
        <v>115</v>
      </c>
      <c r="B13" s="2">
        <f>SUM(B14:B15)</f>
        <v>47469</v>
      </c>
      <c r="C13" s="2">
        <f>SUM(C14:C15)</f>
        <v>23330</v>
      </c>
      <c r="D13" s="2">
        <f>SUM(D14:D15)</f>
        <v>24139</v>
      </c>
      <c r="E13" s="2">
        <f>SUM(E14:E15)</f>
        <v>14809</v>
      </c>
      <c r="F13" s="2">
        <f>SUM(F14:F15)</f>
        <v>45745</v>
      </c>
      <c r="G13" s="25">
        <v>0</v>
      </c>
      <c r="H13" s="2">
        <f>SUM(H14:H15)</f>
        <v>1724</v>
      </c>
    </row>
    <row r="14" spans="1:8" ht="18" customHeight="1">
      <c r="A14" s="9" t="s">
        <v>116</v>
      </c>
      <c r="B14" s="2">
        <f>SUM(C14:D14)</f>
        <v>24714</v>
      </c>
      <c r="C14" s="2">
        <v>12123</v>
      </c>
      <c r="D14" s="2">
        <v>12591</v>
      </c>
      <c r="E14" s="2">
        <v>7961</v>
      </c>
      <c r="F14" s="2">
        <v>23584</v>
      </c>
      <c r="G14" s="25">
        <f>F14/E14</f>
        <v>2.9624419042833816</v>
      </c>
      <c r="H14" s="2">
        <v>1130</v>
      </c>
    </row>
    <row r="15" spans="1:8" ht="18" customHeight="1">
      <c r="A15" s="9" t="s">
        <v>117</v>
      </c>
      <c r="B15" s="2">
        <f>SUM(C15:D15)</f>
        <v>22755</v>
      </c>
      <c r="C15" s="2">
        <v>11207</v>
      </c>
      <c r="D15" s="2">
        <v>11548</v>
      </c>
      <c r="E15" s="2">
        <v>6848</v>
      </c>
      <c r="F15" s="2">
        <v>22161</v>
      </c>
      <c r="G15" s="25">
        <v>0</v>
      </c>
      <c r="H15" s="2">
        <v>594</v>
      </c>
    </row>
    <row r="16" spans="1:8" ht="18" customHeight="1">
      <c r="A16" s="9" t="s">
        <v>119</v>
      </c>
      <c r="B16" s="2">
        <f>B17+B20</f>
        <v>79664</v>
      </c>
      <c r="C16" s="2">
        <f>C17+C20</f>
        <v>37392</v>
      </c>
      <c r="D16" s="2">
        <f>D17+D20</f>
        <v>42272</v>
      </c>
      <c r="E16" s="2">
        <f>E17+E20</f>
        <v>25001</v>
      </c>
      <c r="F16" s="2">
        <f>F17+F20</f>
        <v>75103</v>
      </c>
      <c r="G16" s="25">
        <v>0</v>
      </c>
      <c r="H16" s="2">
        <f>H17+H20</f>
        <v>4561</v>
      </c>
    </row>
    <row r="17" spans="1:8" ht="18" customHeight="1">
      <c r="A17" s="9" t="s">
        <v>120</v>
      </c>
      <c r="B17" s="2">
        <f>SUM(B18:B19)</f>
        <v>33546</v>
      </c>
      <c r="C17" s="2">
        <f>SUM(C18:C19)</f>
        <v>15568</v>
      </c>
      <c r="D17" s="2">
        <f>SUM(D18:D19)</f>
        <v>17978</v>
      </c>
      <c r="E17" s="2">
        <f>SUM(E18:E19)</f>
        <v>10724</v>
      </c>
      <c r="F17" s="2">
        <f>SUM(F18:F19)</f>
        <v>31546</v>
      </c>
      <c r="G17" s="25">
        <v>0</v>
      </c>
      <c r="H17" s="2">
        <f>SUM(H18:H19)</f>
        <v>2000</v>
      </c>
    </row>
    <row r="18" spans="1:8" ht="18" customHeight="1">
      <c r="A18" s="9" t="s">
        <v>121</v>
      </c>
      <c r="B18" s="2">
        <f>SUM(C18:D18)</f>
        <v>18079</v>
      </c>
      <c r="C18" s="2">
        <v>8104</v>
      </c>
      <c r="D18" s="2">
        <v>9975</v>
      </c>
      <c r="E18" s="2">
        <v>5832</v>
      </c>
      <c r="F18" s="2">
        <v>16839</v>
      </c>
      <c r="G18" s="25">
        <f>F18/E18</f>
        <v>2.8873456790123457</v>
      </c>
      <c r="H18" s="2">
        <v>1240</v>
      </c>
    </row>
    <row r="19" spans="1:8" ht="18" customHeight="1">
      <c r="A19" s="9" t="s">
        <v>122</v>
      </c>
      <c r="B19" s="2">
        <f>SUM(C19:D19)</f>
        <v>15467</v>
      </c>
      <c r="C19" s="2">
        <v>7464</v>
      </c>
      <c r="D19" s="2">
        <v>8003</v>
      </c>
      <c r="E19" s="2">
        <v>4892</v>
      </c>
      <c r="F19" s="2">
        <v>14707</v>
      </c>
      <c r="G19" s="25">
        <v>0</v>
      </c>
      <c r="H19" s="2">
        <v>760</v>
      </c>
    </row>
    <row r="20" spans="1:8" ht="18" customHeight="1">
      <c r="A20" s="9" t="s">
        <v>123</v>
      </c>
      <c r="B20" s="2">
        <f>SUM(B21:B22)</f>
        <v>46118</v>
      </c>
      <c r="C20" s="2">
        <f>SUM(C21:C22)</f>
        <v>21824</v>
      </c>
      <c r="D20" s="2">
        <f>SUM(D21:D22)</f>
        <v>24294</v>
      </c>
      <c r="E20" s="2">
        <f>SUM(E21:E22)</f>
        <v>14277</v>
      </c>
      <c r="F20" s="2">
        <f>SUM(F21:F22)</f>
        <v>43557</v>
      </c>
      <c r="G20" s="25">
        <v>0</v>
      </c>
      <c r="H20" s="2">
        <f>SUM(H21:H22)</f>
        <v>2561</v>
      </c>
    </row>
    <row r="21" spans="1:8" ht="18" customHeight="1">
      <c r="A21" s="9" t="s">
        <v>124</v>
      </c>
      <c r="B21" s="2">
        <f>SUM(C21:D21)</f>
        <v>7127</v>
      </c>
      <c r="C21" s="2">
        <v>3322</v>
      </c>
      <c r="D21" s="2">
        <v>3805</v>
      </c>
      <c r="E21" s="2">
        <v>2262</v>
      </c>
      <c r="F21" s="2">
        <v>6766</v>
      </c>
      <c r="G21" s="25">
        <f>F21/E21</f>
        <v>2.991158267020336</v>
      </c>
      <c r="H21" s="2">
        <v>361</v>
      </c>
    </row>
    <row r="22" spans="1:8" ht="18" customHeight="1">
      <c r="A22" s="9" t="s">
        <v>125</v>
      </c>
      <c r="B22" s="2">
        <f>SUM(C22:D22)</f>
        <v>38991</v>
      </c>
      <c r="C22" s="2">
        <v>18502</v>
      </c>
      <c r="D22" s="2">
        <v>20489</v>
      </c>
      <c r="E22" s="2">
        <v>12015</v>
      </c>
      <c r="F22" s="2">
        <v>36791</v>
      </c>
      <c r="G22" s="25">
        <v>0</v>
      </c>
      <c r="H22" s="2">
        <v>2200</v>
      </c>
    </row>
    <row r="23" spans="1:8" ht="18" customHeight="1">
      <c r="A23" s="9" t="s">
        <v>126</v>
      </c>
      <c r="B23" s="2">
        <f>B24+B27</f>
        <v>236739</v>
      </c>
      <c r="C23" s="2">
        <f>C24+C27</f>
        <v>116998</v>
      </c>
      <c r="D23" s="2">
        <f>D24+D27</f>
        <v>119741</v>
      </c>
      <c r="E23" s="2">
        <f>E24+E27</f>
        <v>71108</v>
      </c>
      <c r="F23" s="2">
        <f>F24+F27</f>
        <v>226609</v>
      </c>
      <c r="G23" s="25">
        <v>0</v>
      </c>
      <c r="H23" s="2">
        <f>H24+H27</f>
        <v>10130</v>
      </c>
    </row>
    <row r="24" spans="1:8" ht="18" customHeight="1">
      <c r="A24" s="9" t="s">
        <v>127</v>
      </c>
      <c r="B24" s="2">
        <f>SUM(B25:B26)</f>
        <v>153177</v>
      </c>
      <c r="C24" s="2">
        <f>SUM(C25:C26)</f>
        <v>75386</v>
      </c>
      <c r="D24" s="2">
        <f>SUM(D25:D26)</f>
        <v>77791</v>
      </c>
      <c r="E24" s="2">
        <f>SUM(E25:E26)</f>
        <v>46205</v>
      </c>
      <c r="F24" s="2">
        <f>SUM(F25:F26)</f>
        <v>146963</v>
      </c>
      <c r="G24" s="25">
        <v>0</v>
      </c>
      <c r="H24" s="2">
        <f>SUM(H25:H26)</f>
        <v>6214</v>
      </c>
    </row>
    <row r="25" spans="1:8" ht="18" customHeight="1">
      <c r="A25" s="9" t="s">
        <v>128</v>
      </c>
      <c r="B25" s="2">
        <f>SUM(C25:D25)</f>
        <v>116605</v>
      </c>
      <c r="C25" s="2">
        <v>57117</v>
      </c>
      <c r="D25" s="2">
        <v>59488</v>
      </c>
      <c r="E25" s="2">
        <v>35219</v>
      </c>
      <c r="F25" s="2">
        <v>111353</v>
      </c>
      <c r="G25" s="25">
        <f>F25/E25</f>
        <v>3.161730883897896</v>
      </c>
      <c r="H25" s="2">
        <v>5252</v>
      </c>
    </row>
    <row r="26" spans="1:8" ht="18" customHeight="1">
      <c r="A26" s="9" t="s">
        <v>129</v>
      </c>
      <c r="B26" s="2">
        <f>SUM(C26:D26)</f>
        <v>36572</v>
      </c>
      <c r="C26" s="2">
        <v>18269</v>
      </c>
      <c r="D26" s="2">
        <v>18303</v>
      </c>
      <c r="E26" s="2">
        <v>10986</v>
      </c>
      <c r="F26" s="2">
        <v>35610</v>
      </c>
      <c r="G26" s="25">
        <v>0</v>
      </c>
      <c r="H26" s="2">
        <v>962</v>
      </c>
    </row>
    <row r="27" spans="1:8" ht="18" customHeight="1">
      <c r="A27" s="9" t="s">
        <v>130</v>
      </c>
      <c r="B27" s="2">
        <f>SUM(B28:B30)</f>
        <v>83562</v>
      </c>
      <c r="C27" s="2">
        <f>SUM(C28:C30)</f>
        <v>41612</v>
      </c>
      <c r="D27" s="2">
        <f>SUM(D28:D30)</f>
        <v>41950</v>
      </c>
      <c r="E27" s="2">
        <f>SUM(E28:E30)</f>
        <v>24903</v>
      </c>
      <c r="F27" s="2">
        <f>SUM(F28:F30)</f>
        <v>79646</v>
      </c>
      <c r="G27" s="25">
        <v>0</v>
      </c>
      <c r="H27" s="2">
        <f>SUM(H28:H30)</f>
        <v>3916</v>
      </c>
    </row>
    <row r="28" spans="1:8" ht="18" customHeight="1">
      <c r="A28" s="9" t="s">
        <v>131</v>
      </c>
      <c r="B28" s="2">
        <f>SUM(C28:D28)</f>
        <v>48618</v>
      </c>
      <c r="C28" s="2">
        <v>24092</v>
      </c>
      <c r="D28" s="2">
        <v>24526</v>
      </c>
      <c r="E28" s="2">
        <v>15118</v>
      </c>
      <c r="F28" s="2">
        <v>45688</v>
      </c>
      <c r="G28" s="25">
        <f>F28/E28</f>
        <v>3.0220928694271727</v>
      </c>
      <c r="H28" s="2">
        <v>2930</v>
      </c>
    </row>
    <row r="29" spans="1:8" ht="18" customHeight="1">
      <c r="A29" s="9" t="s">
        <v>132</v>
      </c>
      <c r="B29" s="2">
        <f>SUM(C29:D29)</f>
        <v>4912</v>
      </c>
      <c r="C29" s="2">
        <v>2429</v>
      </c>
      <c r="D29" s="2">
        <v>2483</v>
      </c>
      <c r="E29" s="2">
        <v>1442</v>
      </c>
      <c r="F29" s="2">
        <v>4858</v>
      </c>
      <c r="G29" s="25">
        <v>0</v>
      </c>
      <c r="H29" s="2">
        <v>54</v>
      </c>
    </row>
    <row r="30" spans="1:8" ht="18" customHeight="1">
      <c r="A30" s="9" t="s">
        <v>133</v>
      </c>
      <c r="B30" s="2">
        <f>SUM(C30:D30)</f>
        <v>30032</v>
      </c>
      <c r="C30" s="2">
        <v>15091</v>
      </c>
      <c r="D30" s="2">
        <v>14941</v>
      </c>
      <c r="E30" s="2">
        <v>8343</v>
      </c>
      <c r="F30" s="2">
        <v>29100</v>
      </c>
      <c r="G30" s="25">
        <f>F30/E30</f>
        <v>3.4879539733908667</v>
      </c>
      <c r="H30" s="2">
        <v>932</v>
      </c>
    </row>
    <row r="31" spans="1:8" ht="18" customHeight="1">
      <c r="A31" s="9" t="s">
        <v>134</v>
      </c>
      <c r="B31" s="2">
        <f>SUM(C31:D31)</f>
        <v>29245</v>
      </c>
      <c r="C31" s="2">
        <v>14298</v>
      </c>
      <c r="D31" s="2">
        <v>14947</v>
      </c>
      <c r="E31" s="2">
        <v>6903</v>
      </c>
      <c r="F31" s="2">
        <v>27765</v>
      </c>
      <c r="G31" s="25">
        <f>F31/E31</f>
        <v>4.022164276401565</v>
      </c>
      <c r="H31" s="2">
        <v>1480</v>
      </c>
    </row>
    <row r="32" spans="1:8" s="4" customFormat="1" ht="18" customHeight="1">
      <c r="A32" s="23" t="s">
        <v>135</v>
      </c>
      <c r="B32" s="24">
        <f>SUM(C32:D32)</f>
        <v>12362</v>
      </c>
      <c r="C32" s="24">
        <v>6028</v>
      </c>
      <c r="D32" s="24">
        <v>6334</v>
      </c>
      <c r="E32" s="24">
        <v>2933</v>
      </c>
      <c r="F32" s="24">
        <v>11838</v>
      </c>
      <c r="G32" s="26">
        <f>F32/E32</f>
        <v>4.036140470508013</v>
      </c>
      <c r="H32" s="24">
        <v>524</v>
      </c>
    </row>
  </sheetData>
  <mergeCells count="4">
    <mergeCell ref="H2:H3"/>
    <mergeCell ref="B2:D2"/>
    <mergeCell ref="E2:G2"/>
    <mergeCell ref="A2:A3"/>
  </mergeCells>
  <printOptions/>
  <pageMargins left="0.75" right="0.75" top="1" bottom="1" header="0.512" footer="0.51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J33"/>
  <sheetViews>
    <sheetView workbookViewId="0" topLeftCell="A1">
      <selection activeCell="A1" sqref="A1"/>
    </sheetView>
  </sheetViews>
  <sheetFormatPr defaultColWidth="9.00390625" defaultRowHeight="18" customHeight="1"/>
  <cols>
    <col min="1" max="1" width="35.625" style="3" customWidth="1"/>
    <col min="2" max="10" width="11.125" style="5" customWidth="1"/>
    <col min="11" max="16384" width="9.00390625" style="5" customWidth="1"/>
  </cols>
  <sheetData>
    <row r="1" ht="18" customHeight="1">
      <c r="A1" s="4" t="s">
        <v>137</v>
      </c>
    </row>
    <row r="2" spans="1:10" s="35" customFormat="1" ht="18" customHeight="1">
      <c r="A2" s="38" t="s">
        <v>101</v>
      </c>
      <c r="B2" s="61" t="s">
        <v>145</v>
      </c>
      <c r="C2" s="62"/>
      <c r="D2" s="62"/>
      <c r="E2" s="62"/>
      <c r="F2" s="62"/>
      <c r="G2" s="62"/>
      <c r="H2" s="62"/>
      <c r="I2" s="63"/>
      <c r="J2" s="59" t="s">
        <v>144</v>
      </c>
    </row>
    <row r="3" spans="1:10" s="35" customFormat="1" ht="18" customHeight="1">
      <c r="A3" s="45"/>
      <c r="B3" s="65" t="s">
        <v>3</v>
      </c>
      <c r="C3" s="54" t="s">
        <v>146</v>
      </c>
      <c r="D3" s="59"/>
      <c r="E3" s="59"/>
      <c r="F3" s="59"/>
      <c r="G3" s="59"/>
      <c r="H3" s="60"/>
      <c r="I3" s="65" t="s">
        <v>143</v>
      </c>
      <c r="J3" s="66"/>
    </row>
    <row r="4" spans="1:10" s="35" customFormat="1" ht="36" customHeight="1">
      <c r="A4" s="41"/>
      <c r="B4" s="67"/>
      <c r="C4" s="50" t="s">
        <v>3</v>
      </c>
      <c r="D4" s="50" t="s">
        <v>138</v>
      </c>
      <c r="E4" s="42" t="s">
        <v>139</v>
      </c>
      <c r="F4" s="42" t="s">
        <v>140</v>
      </c>
      <c r="G4" s="42" t="s">
        <v>141</v>
      </c>
      <c r="H4" s="42" t="s">
        <v>142</v>
      </c>
      <c r="I4" s="67"/>
      <c r="J4" s="64"/>
    </row>
    <row r="5" spans="1:10" s="4" customFormat="1" ht="18" customHeight="1">
      <c r="A5" s="8" t="s">
        <v>94</v>
      </c>
      <c r="B5" s="1">
        <f>B6+B33</f>
        <v>123506</v>
      </c>
      <c r="C5" s="1">
        <f>C6+C33</f>
        <v>122762</v>
      </c>
      <c r="D5" s="1">
        <f aca="true" t="shared" si="0" ref="D5:J5">D6+D33</f>
        <v>76352</v>
      </c>
      <c r="E5" s="1">
        <f t="shared" si="0"/>
        <v>4872</v>
      </c>
      <c r="F5" s="1">
        <f t="shared" si="0"/>
        <v>420</v>
      </c>
      <c r="G5" s="1">
        <f t="shared" si="0"/>
        <v>33838</v>
      </c>
      <c r="H5" s="1">
        <f t="shared" si="0"/>
        <v>7280</v>
      </c>
      <c r="I5" s="1">
        <f t="shared" si="0"/>
        <v>744</v>
      </c>
      <c r="J5" s="1">
        <f t="shared" si="0"/>
        <v>335</v>
      </c>
    </row>
    <row r="6" spans="1:10" s="4" customFormat="1" ht="18" customHeight="1">
      <c r="A6" s="22" t="s">
        <v>108</v>
      </c>
      <c r="B6" s="1">
        <f>B7+B32</f>
        <v>120586</v>
      </c>
      <c r="C6" s="1">
        <f>C7+C32</f>
        <v>119852</v>
      </c>
      <c r="D6" s="1">
        <f aca="true" t="shared" si="1" ref="D6:J6">D7+D32</f>
        <v>73912</v>
      </c>
      <c r="E6" s="1">
        <f t="shared" si="1"/>
        <v>4872</v>
      </c>
      <c r="F6" s="1">
        <f t="shared" si="1"/>
        <v>420</v>
      </c>
      <c r="G6" s="1">
        <f t="shared" si="1"/>
        <v>33492</v>
      </c>
      <c r="H6" s="1">
        <f t="shared" si="1"/>
        <v>7156</v>
      </c>
      <c r="I6" s="1">
        <f t="shared" si="1"/>
        <v>734</v>
      </c>
      <c r="J6" s="1">
        <f t="shared" si="1"/>
        <v>322</v>
      </c>
    </row>
    <row r="7" spans="1:10" ht="18" customHeight="1">
      <c r="A7" s="9" t="s">
        <v>109</v>
      </c>
      <c r="B7" s="2">
        <f>B8+B17+B24</f>
        <v>113704</v>
      </c>
      <c r="C7" s="2">
        <f>C8+C17+C24</f>
        <v>113007</v>
      </c>
      <c r="D7" s="2">
        <f aca="true" t="shared" si="2" ref="D7:J7">D8+D17+D24</f>
        <v>67868</v>
      </c>
      <c r="E7" s="2">
        <f t="shared" si="2"/>
        <v>4780</v>
      </c>
      <c r="F7" s="2">
        <f t="shared" si="2"/>
        <v>420</v>
      </c>
      <c r="G7" s="2">
        <f t="shared" si="2"/>
        <v>32922</v>
      </c>
      <c r="H7" s="2">
        <f t="shared" si="2"/>
        <v>7017</v>
      </c>
      <c r="I7" s="2">
        <f t="shared" si="2"/>
        <v>697</v>
      </c>
      <c r="J7" s="2">
        <f t="shared" si="2"/>
        <v>301</v>
      </c>
    </row>
    <row r="8" spans="1:10" ht="18" customHeight="1">
      <c r="A8" s="9" t="s">
        <v>118</v>
      </c>
      <c r="B8" s="2">
        <f>B9+B14</f>
        <v>17833</v>
      </c>
      <c r="C8" s="2">
        <f>C9+C14</f>
        <v>17729</v>
      </c>
      <c r="D8" s="2">
        <f aca="true" t="shared" si="3" ref="D8:J8">D9+D14</f>
        <v>10421</v>
      </c>
      <c r="E8" s="2">
        <f t="shared" si="3"/>
        <v>23</v>
      </c>
      <c r="F8" s="2">
        <f t="shared" si="3"/>
        <v>169</v>
      </c>
      <c r="G8" s="2">
        <f t="shared" si="3"/>
        <v>6107</v>
      </c>
      <c r="H8" s="2">
        <f t="shared" si="3"/>
        <v>1009</v>
      </c>
      <c r="I8" s="2">
        <f t="shared" si="3"/>
        <v>104</v>
      </c>
      <c r="J8" s="2">
        <f t="shared" si="3"/>
        <v>63</v>
      </c>
    </row>
    <row r="9" spans="1:10" ht="18" customHeight="1">
      <c r="A9" s="9" t="s">
        <v>110</v>
      </c>
      <c r="B9" s="2">
        <f>SUM(B10:B13)</f>
        <v>3069</v>
      </c>
      <c r="C9" s="2">
        <f>SUM(C10:C13)</f>
        <v>3053</v>
      </c>
      <c r="D9" s="2">
        <f aca="true" t="shared" si="4" ref="D9:J9">SUM(D10:D13)</f>
        <v>2336</v>
      </c>
      <c r="E9" s="2">
        <f t="shared" si="4"/>
        <v>0</v>
      </c>
      <c r="F9" s="2">
        <f t="shared" si="4"/>
        <v>0</v>
      </c>
      <c r="G9" s="2">
        <f t="shared" si="4"/>
        <v>525</v>
      </c>
      <c r="H9" s="2">
        <f t="shared" si="4"/>
        <v>192</v>
      </c>
      <c r="I9" s="2">
        <f t="shared" si="4"/>
        <v>16</v>
      </c>
      <c r="J9" s="2">
        <f t="shared" si="4"/>
        <v>18</v>
      </c>
    </row>
    <row r="10" spans="1:10" ht="18" customHeight="1">
      <c r="A10" s="9" t="s">
        <v>111</v>
      </c>
      <c r="B10" s="2">
        <f>C10+I10</f>
        <v>37</v>
      </c>
      <c r="C10" s="2">
        <f>SUM(D10:H10)</f>
        <v>37</v>
      </c>
      <c r="D10" s="2">
        <v>36</v>
      </c>
      <c r="E10" s="2">
        <v>0</v>
      </c>
      <c r="F10" s="2">
        <v>0</v>
      </c>
      <c r="G10" s="2">
        <v>1</v>
      </c>
      <c r="H10" s="2">
        <v>0</v>
      </c>
      <c r="I10" s="2">
        <v>0</v>
      </c>
      <c r="J10" s="2">
        <v>0</v>
      </c>
    </row>
    <row r="11" spans="1:10" ht="18" customHeight="1">
      <c r="A11" s="9" t="s">
        <v>112</v>
      </c>
      <c r="B11" s="2">
        <f>C11+I11</f>
        <v>460</v>
      </c>
      <c r="C11" s="2">
        <f>SUM(D11:H11)</f>
        <v>460</v>
      </c>
      <c r="D11" s="2">
        <v>427</v>
      </c>
      <c r="E11" s="2">
        <v>0</v>
      </c>
      <c r="F11" s="2">
        <v>0</v>
      </c>
      <c r="G11" s="2">
        <v>23</v>
      </c>
      <c r="H11" s="2">
        <v>10</v>
      </c>
      <c r="I11" s="2">
        <v>0</v>
      </c>
      <c r="J11" s="2">
        <v>3</v>
      </c>
    </row>
    <row r="12" spans="1:10" ht="18" customHeight="1">
      <c r="A12" s="9" t="s">
        <v>113</v>
      </c>
      <c r="B12" s="2">
        <f>C12+I12</f>
        <v>974</v>
      </c>
      <c r="C12" s="2">
        <f>SUM(D12:H12)</f>
        <v>972</v>
      </c>
      <c r="D12" s="2">
        <v>738</v>
      </c>
      <c r="E12" s="2">
        <v>0</v>
      </c>
      <c r="F12" s="2">
        <v>0</v>
      </c>
      <c r="G12" s="2">
        <v>176</v>
      </c>
      <c r="H12" s="2">
        <v>58</v>
      </c>
      <c r="I12" s="2">
        <v>2</v>
      </c>
      <c r="J12" s="2">
        <v>8</v>
      </c>
    </row>
    <row r="13" spans="1:10" ht="18" customHeight="1">
      <c r="A13" s="9" t="s">
        <v>114</v>
      </c>
      <c r="B13" s="2">
        <f>C13+I13</f>
        <v>1598</v>
      </c>
      <c r="C13" s="2">
        <f>SUM(D13:H13)</f>
        <v>1584</v>
      </c>
      <c r="D13" s="2">
        <v>1135</v>
      </c>
      <c r="E13" s="2">
        <v>0</v>
      </c>
      <c r="F13" s="2">
        <v>0</v>
      </c>
      <c r="G13" s="2">
        <v>325</v>
      </c>
      <c r="H13" s="2">
        <v>124</v>
      </c>
      <c r="I13" s="2">
        <v>14</v>
      </c>
      <c r="J13" s="2">
        <v>7</v>
      </c>
    </row>
    <row r="14" spans="1:10" ht="18" customHeight="1">
      <c r="A14" s="9" t="s">
        <v>115</v>
      </c>
      <c r="B14" s="2">
        <f>SUM(B15:B16)</f>
        <v>14764</v>
      </c>
      <c r="C14" s="2">
        <f>SUM(C15:C16)</f>
        <v>14676</v>
      </c>
      <c r="D14" s="2">
        <f aca="true" t="shared" si="5" ref="D14:J14">SUM(D15:D16)</f>
        <v>8085</v>
      </c>
      <c r="E14" s="2">
        <f t="shared" si="5"/>
        <v>23</v>
      </c>
      <c r="F14" s="2">
        <f t="shared" si="5"/>
        <v>169</v>
      </c>
      <c r="G14" s="2">
        <f t="shared" si="5"/>
        <v>5582</v>
      </c>
      <c r="H14" s="2">
        <f t="shared" si="5"/>
        <v>817</v>
      </c>
      <c r="I14" s="2">
        <f t="shared" si="5"/>
        <v>88</v>
      </c>
      <c r="J14" s="2">
        <f t="shared" si="5"/>
        <v>45</v>
      </c>
    </row>
    <row r="15" spans="1:10" ht="18" customHeight="1">
      <c r="A15" s="9" t="s">
        <v>116</v>
      </c>
      <c r="B15" s="2">
        <f>C15+I15</f>
        <v>7939</v>
      </c>
      <c r="C15" s="2">
        <f>SUM(D15:H15)</f>
        <v>7897</v>
      </c>
      <c r="D15" s="2">
        <v>3845</v>
      </c>
      <c r="E15" s="2">
        <v>23</v>
      </c>
      <c r="F15" s="2">
        <v>169</v>
      </c>
      <c r="G15" s="2">
        <v>3363</v>
      </c>
      <c r="H15" s="2">
        <v>497</v>
      </c>
      <c r="I15" s="2">
        <v>42</v>
      </c>
      <c r="J15" s="2">
        <v>22</v>
      </c>
    </row>
    <row r="16" spans="1:10" ht="18" customHeight="1">
      <c r="A16" s="9" t="s">
        <v>117</v>
      </c>
      <c r="B16" s="2">
        <f>C16+I16</f>
        <v>6825</v>
      </c>
      <c r="C16" s="2">
        <f>SUM(D16:H16)</f>
        <v>6779</v>
      </c>
      <c r="D16" s="2">
        <v>4240</v>
      </c>
      <c r="E16" s="2">
        <v>0</v>
      </c>
      <c r="F16" s="2">
        <v>0</v>
      </c>
      <c r="G16" s="2">
        <v>2219</v>
      </c>
      <c r="H16" s="2">
        <v>320</v>
      </c>
      <c r="I16" s="2">
        <v>46</v>
      </c>
      <c r="J16" s="2">
        <v>23</v>
      </c>
    </row>
    <row r="17" spans="1:10" ht="18" customHeight="1">
      <c r="A17" s="9" t="s">
        <v>119</v>
      </c>
      <c r="B17" s="2">
        <f>B18+B21</f>
        <v>24923</v>
      </c>
      <c r="C17" s="2">
        <f>C18+C21</f>
        <v>24707</v>
      </c>
      <c r="D17" s="2">
        <f aca="true" t="shared" si="6" ref="D17:J17">D18+D21</f>
        <v>15091</v>
      </c>
      <c r="E17" s="2">
        <f t="shared" si="6"/>
        <v>195</v>
      </c>
      <c r="F17" s="2">
        <f t="shared" si="6"/>
        <v>0</v>
      </c>
      <c r="G17" s="2">
        <f t="shared" si="6"/>
        <v>8227</v>
      </c>
      <c r="H17" s="2">
        <f t="shared" si="6"/>
        <v>1194</v>
      </c>
      <c r="I17" s="2">
        <f t="shared" si="6"/>
        <v>216</v>
      </c>
      <c r="J17" s="2">
        <f t="shared" si="6"/>
        <v>78</v>
      </c>
    </row>
    <row r="18" spans="1:10" ht="18" customHeight="1">
      <c r="A18" s="9" t="s">
        <v>120</v>
      </c>
      <c r="B18" s="2">
        <f>SUM(B19:B20)</f>
        <v>10684</v>
      </c>
      <c r="C18" s="2">
        <f>SUM(C19:C20)</f>
        <v>10587</v>
      </c>
      <c r="D18" s="2">
        <f aca="true" t="shared" si="7" ref="D18:J18">SUM(D19:D20)</f>
        <v>6335</v>
      </c>
      <c r="E18" s="2">
        <f t="shared" si="7"/>
        <v>0</v>
      </c>
      <c r="F18" s="2">
        <f t="shared" si="7"/>
        <v>0</v>
      </c>
      <c r="G18" s="2">
        <f t="shared" si="7"/>
        <v>3738</v>
      </c>
      <c r="H18" s="2">
        <f t="shared" si="7"/>
        <v>514</v>
      </c>
      <c r="I18" s="2">
        <f t="shared" si="7"/>
        <v>97</v>
      </c>
      <c r="J18" s="2">
        <f t="shared" si="7"/>
        <v>40</v>
      </c>
    </row>
    <row r="19" spans="1:10" ht="18" customHeight="1">
      <c r="A19" s="9" t="s">
        <v>121</v>
      </c>
      <c r="B19" s="2">
        <f>C19+I19</f>
        <v>5807</v>
      </c>
      <c r="C19" s="2">
        <f>SUM(D19:H19)</f>
        <v>5750</v>
      </c>
      <c r="D19" s="2">
        <v>3552</v>
      </c>
      <c r="E19" s="2">
        <v>0</v>
      </c>
      <c r="F19" s="2">
        <v>0</v>
      </c>
      <c r="G19" s="2">
        <v>1916</v>
      </c>
      <c r="H19" s="2">
        <v>282</v>
      </c>
      <c r="I19" s="2">
        <v>57</v>
      </c>
      <c r="J19" s="2">
        <v>25</v>
      </c>
    </row>
    <row r="20" spans="1:10" ht="18" customHeight="1">
      <c r="A20" s="9" t="s">
        <v>122</v>
      </c>
      <c r="B20" s="2">
        <f>C20+I20</f>
        <v>4877</v>
      </c>
      <c r="C20" s="2">
        <f>SUM(D20:H20)</f>
        <v>4837</v>
      </c>
      <c r="D20" s="2">
        <v>2783</v>
      </c>
      <c r="E20" s="2">
        <v>0</v>
      </c>
      <c r="F20" s="2">
        <v>0</v>
      </c>
      <c r="G20" s="2">
        <v>1822</v>
      </c>
      <c r="H20" s="2">
        <v>232</v>
      </c>
      <c r="I20" s="2">
        <v>40</v>
      </c>
      <c r="J20" s="2">
        <v>15</v>
      </c>
    </row>
    <row r="21" spans="1:10" ht="18" customHeight="1">
      <c r="A21" s="9" t="s">
        <v>123</v>
      </c>
      <c r="B21" s="2">
        <f>SUM(B22:B23)</f>
        <v>14239</v>
      </c>
      <c r="C21" s="2">
        <f>SUM(C22:C23)</f>
        <v>14120</v>
      </c>
      <c r="D21" s="2">
        <f aca="true" t="shared" si="8" ref="D21:J21">SUM(D22:D23)</f>
        <v>8756</v>
      </c>
      <c r="E21" s="2">
        <f t="shared" si="8"/>
        <v>195</v>
      </c>
      <c r="F21" s="2">
        <f t="shared" si="8"/>
        <v>0</v>
      </c>
      <c r="G21" s="2">
        <f t="shared" si="8"/>
        <v>4489</v>
      </c>
      <c r="H21" s="2">
        <f t="shared" si="8"/>
        <v>680</v>
      </c>
      <c r="I21" s="2">
        <f t="shared" si="8"/>
        <v>119</v>
      </c>
      <c r="J21" s="2">
        <f t="shared" si="8"/>
        <v>38</v>
      </c>
    </row>
    <row r="22" spans="1:10" ht="18" customHeight="1">
      <c r="A22" s="9" t="s">
        <v>124</v>
      </c>
      <c r="B22" s="2">
        <f>C22+I22</f>
        <v>2260</v>
      </c>
      <c r="C22" s="2">
        <f>SUM(D22:H22)</f>
        <v>2234</v>
      </c>
      <c r="D22" s="2">
        <v>1373</v>
      </c>
      <c r="E22" s="2">
        <v>3</v>
      </c>
      <c r="F22" s="2">
        <v>0</v>
      </c>
      <c r="G22" s="2">
        <v>799</v>
      </c>
      <c r="H22" s="2">
        <v>59</v>
      </c>
      <c r="I22" s="2">
        <v>26</v>
      </c>
      <c r="J22" s="2">
        <v>2</v>
      </c>
    </row>
    <row r="23" spans="1:10" ht="18" customHeight="1">
      <c r="A23" s="9" t="s">
        <v>125</v>
      </c>
      <c r="B23" s="2">
        <f>C23+I23</f>
        <v>11979</v>
      </c>
      <c r="C23" s="2">
        <f>SUM(D23:H23)</f>
        <v>11886</v>
      </c>
      <c r="D23" s="2">
        <v>7383</v>
      </c>
      <c r="E23" s="2">
        <v>192</v>
      </c>
      <c r="F23" s="2">
        <v>0</v>
      </c>
      <c r="G23" s="2">
        <v>3690</v>
      </c>
      <c r="H23" s="2">
        <v>621</v>
      </c>
      <c r="I23" s="2">
        <v>93</v>
      </c>
      <c r="J23" s="2">
        <v>36</v>
      </c>
    </row>
    <row r="24" spans="1:10" ht="18" customHeight="1">
      <c r="A24" s="9" t="s">
        <v>126</v>
      </c>
      <c r="B24" s="2">
        <f>B25+B28</f>
        <v>70948</v>
      </c>
      <c r="C24" s="2">
        <f>C25+C28</f>
        <v>70571</v>
      </c>
      <c r="D24" s="2">
        <f aca="true" t="shared" si="9" ref="D24:J24">D25+D28</f>
        <v>42356</v>
      </c>
      <c r="E24" s="2">
        <f t="shared" si="9"/>
        <v>4562</v>
      </c>
      <c r="F24" s="2">
        <f t="shared" si="9"/>
        <v>251</v>
      </c>
      <c r="G24" s="2">
        <f t="shared" si="9"/>
        <v>18588</v>
      </c>
      <c r="H24" s="2">
        <f t="shared" si="9"/>
        <v>4814</v>
      </c>
      <c r="I24" s="2">
        <f t="shared" si="9"/>
        <v>377</v>
      </c>
      <c r="J24" s="2">
        <f t="shared" si="9"/>
        <v>160</v>
      </c>
    </row>
    <row r="25" spans="1:10" ht="18" customHeight="1">
      <c r="A25" s="9" t="s">
        <v>127</v>
      </c>
      <c r="B25" s="2">
        <f>SUM(B26:B27)</f>
        <v>46121</v>
      </c>
      <c r="C25" s="2">
        <f>SUM(C26:C27)</f>
        <v>45854</v>
      </c>
      <c r="D25" s="2">
        <f aca="true" t="shared" si="10" ref="D25:J25">SUM(D26:D27)</f>
        <v>28642</v>
      </c>
      <c r="E25" s="2">
        <f t="shared" si="10"/>
        <v>941</v>
      </c>
      <c r="F25" s="2">
        <f t="shared" si="10"/>
        <v>166</v>
      </c>
      <c r="G25" s="2">
        <f t="shared" si="10"/>
        <v>13555</v>
      </c>
      <c r="H25" s="2">
        <f t="shared" si="10"/>
        <v>2550</v>
      </c>
      <c r="I25" s="2">
        <f t="shared" si="10"/>
        <v>267</v>
      </c>
      <c r="J25" s="2">
        <f t="shared" si="10"/>
        <v>84</v>
      </c>
    </row>
    <row r="26" spans="1:10" ht="18" customHeight="1">
      <c r="A26" s="9" t="s">
        <v>128</v>
      </c>
      <c r="B26" s="2">
        <f>C26+I26</f>
        <v>35159</v>
      </c>
      <c r="C26" s="2">
        <f>SUM(D26:H26)</f>
        <v>34936</v>
      </c>
      <c r="D26" s="2">
        <v>21811</v>
      </c>
      <c r="E26" s="2">
        <v>783</v>
      </c>
      <c r="F26" s="2">
        <v>166</v>
      </c>
      <c r="G26" s="2">
        <v>10349</v>
      </c>
      <c r="H26" s="2">
        <v>1827</v>
      </c>
      <c r="I26" s="2">
        <v>223</v>
      </c>
      <c r="J26" s="2">
        <v>60</v>
      </c>
    </row>
    <row r="27" spans="1:10" ht="18" customHeight="1">
      <c r="A27" s="9" t="s">
        <v>129</v>
      </c>
      <c r="B27" s="2">
        <f>C27+I27</f>
        <v>10962</v>
      </c>
      <c r="C27" s="2">
        <f>SUM(D27:H27)</f>
        <v>10918</v>
      </c>
      <c r="D27" s="2">
        <v>6831</v>
      </c>
      <c r="E27" s="2">
        <v>158</v>
      </c>
      <c r="F27" s="2">
        <v>0</v>
      </c>
      <c r="G27" s="2">
        <v>3206</v>
      </c>
      <c r="H27" s="2">
        <v>723</v>
      </c>
      <c r="I27" s="2">
        <v>44</v>
      </c>
      <c r="J27" s="2">
        <v>24</v>
      </c>
    </row>
    <row r="28" spans="1:10" ht="18" customHeight="1">
      <c r="A28" s="9" t="s">
        <v>130</v>
      </c>
      <c r="B28" s="2">
        <f>SUM(B29:B31)</f>
        <v>24827</v>
      </c>
      <c r="C28" s="2">
        <f>SUM(C29:C31)</f>
        <v>24717</v>
      </c>
      <c r="D28" s="2">
        <f aca="true" t="shared" si="11" ref="D28:J28">SUM(D29:D31)</f>
        <v>13714</v>
      </c>
      <c r="E28" s="2">
        <f t="shared" si="11"/>
        <v>3621</v>
      </c>
      <c r="F28" s="2">
        <f t="shared" si="11"/>
        <v>85</v>
      </c>
      <c r="G28" s="2">
        <f t="shared" si="11"/>
        <v>5033</v>
      </c>
      <c r="H28" s="2">
        <f t="shared" si="11"/>
        <v>2264</v>
      </c>
      <c r="I28" s="2">
        <f t="shared" si="11"/>
        <v>110</v>
      </c>
      <c r="J28" s="2">
        <f t="shared" si="11"/>
        <v>76</v>
      </c>
    </row>
    <row r="29" spans="1:10" ht="18" customHeight="1">
      <c r="A29" s="9" t="s">
        <v>131</v>
      </c>
      <c r="B29" s="2">
        <f>C29+I29</f>
        <v>15060</v>
      </c>
      <c r="C29" s="2">
        <f>SUM(D29:H29)</f>
        <v>14997</v>
      </c>
      <c r="D29" s="2">
        <v>6547</v>
      </c>
      <c r="E29" s="2">
        <v>3234</v>
      </c>
      <c r="F29" s="2">
        <v>0</v>
      </c>
      <c r="G29" s="2">
        <v>3331</v>
      </c>
      <c r="H29" s="2">
        <v>1885</v>
      </c>
      <c r="I29" s="2">
        <v>63</v>
      </c>
      <c r="J29" s="2">
        <v>58</v>
      </c>
    </row>
    <row r="30" spans="1:10" ht="18" customHeight="1">
      <c r="A30" s="9" t="s">
        <v>132</v>
      </c>
      <c r="B30" s="2">
        <f>C30+I30</f>
        <v>1436</v>
      </c>
      <c r="C30" s="2">
        <f>SUM(D30:H30)</f>
        <v>1432</v>
      </c>
      <c r="D30" s="2">
        <v>993</v>
      </c>
      <c r="E30" s="2">
        <v>6</v>
      </c>
      <c r="F30" s="2">
        <v>0</v>
      </c>
      <c r="G30" s="2">
        <v>321</v>
      </c>
      <c r="H30" s="2">
        <v>112</v>
      </c>
      <c r="I30" s="2">
        <v>4</v>
      </c>
      <c r="J30" s="2">
        <v>6</v>
      </c>
    </row>
    <row r="31" spans="1:10" ht="18" customHeight="1">
      <c r="A31" s="9" t="s">
        <v>133</v>
      </c>
      <c r="B31" s="2">
        <f>C31+I31</f>
        <v>8331</v>
      </c>
      <c r="C31" s="2">
        <f>SUM(D31:H31)</f>
        <v>8288</v>
      </c>
      <c r="D31" s="2">
        <v>6174</v>
      </c>
      <c r="E31" s="2">
        <v>381</v>
      </c>
      <c r="F31" s="2">
        <v>85</v>
      </c>
      <c r="G31" s="2">
        <v>1381</v>
      </c>
      <c r="H31" s="2">
        <v>267</v>
      </c>
      <c r="I31" s="2">
        <v>43</v>
      </c>
      <c r="J31" s="2">
        <v>12</v>
      </c>
    </row>
    <row r="32" spans="1:10" ht="18" customHeight="1">
      <c r="A32" s="9" t="s">
        <v>134</v>
      </c>
      <c r="B32" s="2">
        <f>C32+I32</f>
        <v>6882</v>
      </c>
      <c r="C32" s="2">
        <f>SUM(D32:H32)</f>
        <v>6845</v>
      </c>
      <c r="D32" s="2">
        <v>6044</v>
      </c>
      <c r="E32" s="2">
        <v>92</v>
      </c>
      <c r="F32" s="2">
        <v>0</v>
      </c>
      <c r="G32" s="2">
        <v>570</v>
      </c>
      <c r="H32" s="2">
        <v>139</v>
      </c>
      <c r="I32" s="2">
        <v>37</v>
      </c>
      <c r="J32" s="2">
        <v>21</v>
      </c>
    </row>
    <row r="33" spans="1:10" s="4" customFormat="1" ht="18" customHeight="1">
      <c r="A33" s="23" t="s">
        <v>135</v>
      </c>
      <c r="B33" s="24">
        <f>C33+I33</f>
        <v>2920</v>
      </c>
      <c r="C33" s="24">
        <f>SUM(D33:H33)</f>
        <v>2910</v>
      </c>
      <c r="D33" s="24">
        <v>2440</v>
      </c>
      <c r="E33" s="24">
        <v>0</v>
      </c>
      <c r="F33" s="24">
        <v>0</v>
      </c>
      <c r="G33" s="24">
        <v>346</v>
      </c>
      <c r="H33" s="24">
        <v>124</v>
      </c>
      <c r="I33" s="24">
        <v>10</v>
      </c>
      <c r="J33" s="24">
        <v>13</v>
      </c>
    </row>
  </sheetData>
  <mergeCells count="6">
    <mergeCell ref="A2:A4"/>
    <mergeCell ref="B3:B4"/>
    <mergeCell ref="I3:I4"/>
    <mergeCell ref="J2:J4"/>
    <mergeCell ref="B2:I2"/>
    <mergeCell ref="C3:H3"/>
  </mergeCells>
  <printOptions/>
  <pageMargins left="0.75" right="0.75" top="1" bottom="1" header="0.512" footer="0.51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kndp</cp:lastModifiedBy>
  <dcterms:created xsi:type="dcterms:W3CDTF">1997-01-08T22:48:59Z</dcterms:created>
  <dcterms:modified xsi:type="dcterms:W3CDTF">2003-09-26T01:46:57Z</dcterms:modified>
  <cp:category/>
  <cp:version/>
  <cp:contentType/>
  <cp:contentStatus/>
</cp:coreProperties>
</file>