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8.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330" windowHeight="2550" tabRatio="638" activeTab="0"/>
  </bookViews>
  <sheets>
    <sheet name="目次" sheetId="1" r:id="rId1"/>
    <sheet name="調査の概要" sheetId="2" r:id="rId2"/>
    <sheet name="用語の解説" sheetId="3" r:id="rId3"/>
    <sheet name="調査結果の概要"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第９表" sheetId="13" r:id="rId13"/>
    <sheet name="第10表" sheetId="14" r:id="rId14"/>
    <sheet name="第11表" sheetId="15" r:id="rId15"/>
    <sheet name="第12表" sheetId="16" r:id="rId16"/>
    <sheet name="第13表" sheetId="17" r:id="rId17"/>
    <sheet name="第14表" sheetId="18" r:id="rId18"/>
    <sheet name="第15表" sheetId="19" r:id="rId19"/>
    <sheet name="第16表" sheetId="20" r:id="rId20"/>
    <sheet name="第17表" sheetId="21" r:id="rId21"/>
    <sheet name="第18表" sheetId="22" r:id="rId22"/>
    <sheet name="第19表" sheetId="23" r:id="rId23"/>
    <sheet name="第20表" sheetId="24" r:id="rId24"/>
    <sheet name="第21表" sheetId="25" r:id="rId25"/>
    <sheet name="第22表" sheetId="26" r:id="rId26"/>
    <sheet name="第23表" sheetId="27" r:id="rId27"/>
    <sheet name="第24表" sheetId="28" r:id="rId28"/>
    <sheet name="第25表" sheetId="29" r:id="rId29"/>
    <sheet name="第26表" sheetId="30" r:id="rId30"/>
    <sheet name="第27表" sheetId="31" r:id="rId31"/>
    <sheet name="第28表" sheetId="32" r:id="rId32"/>
    <sheet name="第29表" sheetId="33" r:id="rId33"/>
    <sheet name="第30表" sheetId="34" r:id="rId34"/>
    <sheet name="第31表" sheetId="35" r:id="rId35"/>
    <sheet name="第32表" sheetId="36" r:id="rId36"/>
    <sheet name="第33表" sheetId="37" r:id="rId37"/>
    <sheet name="第34表" sheetId="38" r:id="rId38"/>
    <sheet name="第35表" sheetId="39" r:id="rId39"/>
    <sheet name="別表" sheetId="40" r:id="rId40"/>
  </sheets>
  <definedNames>
    <definedName name="_xlnm.Print_Area" localSheetId="2">'用語の解説'!$A$1:$BI$179</definedName>
    <definedName name="_xlnm.Print_Titles" localSheetId="20">'第17表'!$1:$6</definedName>
    <definedName name="_xlnm.Print_Titles" localSheetId="35">'第32表'!$1:$4</definedName>
    <definedName name="_xlnm.Print_Titles" localSheetId="6">'第３表'!$A:$A,'第３表'!$1:$4</definedName>
    <definedName name="_xlnm.Print_Titles" localSheetId="8">'第５表'!$1:$5</definedName>
  </definedNames>
  <calcPr fullCalcOnLoad="1"/>
</workbook>
</file>

<file path=xl/sharedStrings.xml><?xml version="1.0" encoding="utf-8"?>
<sst xmlns="http://schemas.openxmlformats.org/spreadsheetml/2006/main" count="2837" uniqueCount="1255">
  <si>
    <t>年</t>
  </si>
  <si>
    <t>総数</t>
  </si>
  <si>
    <t>人口</t>
  </si>
  <si>
    <t>世帯</t>
  </si>
  <si>
    <t>男</t>
  </si>
  <si>
    <t>女</t>
  </si>
  <si>
    <t>性比</t>
  </si>
  <si>
    <t>人口密度</t>
  </si>
  <si>
    <t>１世帯当たり</t>
  </si>
  <si>
    <t>平均世帯人員</t>
  </si>
  <si>
    <t>大正</t>
  </si>
  <si>
    <t xml:space="preserve">年 </t>
  </si>
  <si>
    <t>昭和</t>
  </si>
  <si>
    <t>平成</t>
  </si>
  <si>
    <t>年</t>
  </si>
  <si>
    <t xml:space="preserve">… </t>
  </si>
  <si>
    <t xml:space="preserve">… </t>
  </si>
  <si>
    <t>第２表　年齢（３区分），男女別人口</t>
  </si>
  <si>
    <t>年　齢</t>
  </si>
  <si>
    <t>平成２年</t>
  </si>
  <si>
    <t>７年</t>
  </si>
  <si>
    <t>総　数</t>
  </si>
  <si>
    <t>男</t>
  </si>
  <si>
    <t>女</t>
  </si>
  <si>
    <t>総　　　数　　</t>
  </si>
  <si>
    <t>15歳未満</t>
  </si>
  <si>
    <t>15～64歳</t>
  </si>
  <si>
    <t>65歳以上</t>
  </si>
  <si>
    <t>不詳</t>
  </si>
  <si>
    <t>年齢別割合（％）</t>
  </si>
  <si>
    <t>第３表　年齢１歳階級，男女別人口</t>
  </si>
  <si>
    <t>年齢</t>
  </si>
  <si>
    <t>12年</t>
  </si>
  <si>
    <t>総　　数</t>
  </si>
  <si>
    <t>総数</t>
  </si>
  <si>
    <t>０</t>
  </si>
  <si>
    <t>１</t>
  </si>
  <si>
    <t>２</t>
  </si>
  <si>
    <t>３</t>
  </si>
  <si>
    <t>４</t>
  </si>
  <si>
    <t>５</t>
  </si>
  <si>
    <t>６</t>
  </si>
  <si>
    <t>７</t>
  </si>
  <si>
    <t>８</t>
  </si>
  <si>
    <t>９</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</si>
  <si>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</si>
  <si>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</si>
  <si>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</si>
  <si>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</si>
  <si>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</si>
  <si>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</si>
  <si>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</si>
  <si>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</si>
  <si>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</si>
  <si>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</si>
  <si>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</si>
  <si>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</si>
  <si>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</si>
  <si>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</si>
  <si>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</si>
  <si>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</si>
  <si>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</si>
  <si>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</si>
  <si>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</si>
  <si>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</si>
  <si>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</si>
  <si>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</si>
  <si>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</si>
  <si>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</si>
  <si>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</si>
  <si>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</si>
  <si>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</si>
  <si>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</si>
  <si>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</si>
  <si>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</si>
  <si>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</si>
  <si>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</si>
  <si>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</si>
  <si>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</si>
  <si>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</si>
  <si>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</si>
  <si>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</si>
  <si>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</si>
  <si>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</si>
  <si>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</si>
  <si>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</si>
  <si>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</si>
  <si>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</si>
  <si>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</si>
  <si>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</si>
  <si>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</si>
  <si>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</si>
  <si>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</si>
  <si>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</si>
  <si>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</si>
  <si>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</si>
  <si>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</si>
  <si>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</si>
  <si>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</si>
  <si>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</si>
  <si>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</si>
  <si>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</si>
  <si>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</si>
  <si>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</si>
  <si>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</si>
  <si>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</si>
  <si>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</si>
  <si>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</si>
  <si>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</si>
  <si>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</si>
  <si>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</si>
  <si>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</si>
  <si>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</si>
  <si>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</si>
  <si>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</si>
  <si>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</si>
  <si>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</si>
  <si>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</si>
  <si>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</si>
  <si>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</si>
  <si>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</si>
  <si>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</si>
  <si>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</si>
  <si>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</si>
  <si>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</si>
  <si>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</si>
  <si>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</si>
  <si>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</si>
  <si>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</si>
  <si>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</si>
  <si>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</si>
  <si>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</si>
  <si>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</si>
  <si>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</si>
  <si>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</si>
  <si>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100歳以上</t>
  </si>
  <si>
    <t>年齢不詳</t>
  </si>
  <si>
    <t>平均年齢</t>
  </si>
  <si>
    <t>第４表　年齢５歳階級，男女別人口</t>
  </si>
  <si>
    <t>0～4</t>
  </si>
  <si>
    <t>5～9</t>
  </si>
  <si>
    <t>10～14</t>
  </si>
  <si>
    <t>15～19</t>
  </si>
  <si>
    <t>20～24</t>
  </si>
  <si>
    <t>25～29</t>
  </si>
  <si>
    <t>30～34</t>
  </si>
  <si>
    <t>35～39</t>
  </si>
  <si>
    <t>40～44</t>
  </si>
  <si>
    <t>45～49</t>
  </si>
  <si>
    <t xml:space="preserve"> 50～54</t>
  </si>
  <si>
    <t>55～59</t>
  </si>
  <si>
    <t>60～64</t>
  </si>
  <si>
    <t>65～69</t>
  </si>
  <si>
    <t>70～74</t>
  </si>
  <si>
    <t>75～79</t>
  </si>
  <si>
    <t>80～84</t>
  </si>
  <si>
    <t>85～89</t>
  </si>
  <si>
    <t>90～94</t>
  </si>
  <si>
    <t>95～99</t>
  </si>
  <si>
    <t>第５表　配偶関係（４区分），年齢（１歳階級），男女別15歳以上人口</t>
  </si>
  <si>
    <t xml:space="preserve"> 総 数 1)</t>
  </si>
  <si>
    <t>未　婚</t>
  </si>
  <si>
    <t>有配偶</t>
  </si>
  <si>
    <t>死　別</t>
  </si>
  <si>
    <t>離　別</t>
  </si>
  <si>
    <t>総数</t>
  </si>
  <si>
    <t>　１）配偶関係「不詳」を含む。</t>
  </si>
  <si>
    <t>第６表　配偶関係（４区分），年齢（５歳階級），男女別15歳以上人口</t>
  </si>
  <si>
    <t>　総　　　　　数</t>
  </si>
  <si>
    <t>15　～　19歳</t>
  </si>
  <si>
    <t>20　～　24</t>
  </si>
  <si>
    <t>25　～　29</t>
  </si>
  <si>
    <t>30　～　34</t>
  </si>
  <si>
    <t>35　～　39</t>
  </si>
  <si>
    <t>40　～　44</t>
  </si>
  <si>
    <t>45　～　49</t>
  </si>
  <si>
    <t>50　～　54</t>
  </si>
  <si>
    <t>55　～　59</t>
  </si>
  <si>
    <t>60　～　64</t>
  </si>
  <si>
    <t>65　～　69</t>
  </si>
  <si>
    <t>70　～　74</t>
  </si>
  <si>
    <t>75　～　79</t>
  </si>
  <si>
    <t>80　～　84</t>
  </si>
  <si>
    <t>85歳以上</t>
  </si>
  <si>
    <t>韓国</t>
  </si>
  <si>
    <t>中国</t>
  </si>
  <si>
    <t>イギリス</t>
  </si>
  <si>
    <t>アメリカ</t>
  </si>
  <si>
    <t>ブラジル</t>
  </si>
  <si>
    <t>ペルー</t>
  </si>
  <si>
    <t>その他</t>
  </si>
  <si>
    <t>朝鮮</t>
  </si>
  <si>
    <t>一般世帯数</t>
  </si>
  <si>
    <t>一般世帯
人　　員</t>
  </si>
  <si>
    <t>１世帯</t>
  </si>
  <si>
    <t>（再　掲）</t>
  </si>
  <si>
    <t>世帯人員数</t>
  </si>
  <si>
    <t>当たり</t>
  </si>
  <si>
    <t>間借り・下宿</t>
  </si>
  <si>
    <t>会社などの</t>
  </si>
  <si>
    <t>１人</t>
  </si>
  <si>
    <t>２人</t>
  </si>
  <si>
    <t>３人</t>
  </si>
  <si>
    <t>４人</t>
  </si>
  <si>
    <t>５人</t>
  </si>
  <si>
    <t>６人</t>
  </si>
  <si>
    <t>７人</t>
  </si>
  <si>
    <t>８人</t>
  </si>
  <si>
    <t>９人</t>
  </si>
  <si>
    <t>10人以上</t>
  </si>
  <si>
    <t>人　員</t>
  </si>
  <si>
    <t>などの単身者</t>
  </si>
  <si>
    <t>独身寮の単身者</t>
  </si>
  <si>
    <t>区分</t>
  </si>
  <si>
    <t>親族人員</t>
  </si>
  <si>
    <t>１ 人</t>
  </si>
  <si>
    <t>７人以上</t>
  </si>
  <si>
    <t>一　　般　　世　　帯　　数</t>
  </si>
  <si>
    <t>一　 般　 世   帯 　人 　員</t>
  </si>
  <si>
    <t>親　　　族　　　人　　　員</t>
  </si>
  <si>
    <t>（再掲）</t>
  </si>
  <si>
    <t>６歳未満親族のいる一般世帯</t>
  </si>
  <si>
    <t>世帯数</t>
  </si>
  <si>
    <t>世帯人員</t>
  </si>
  <si>
    <t>６歳未満親族人員</t>
  </si>
  <si>
    <t>18歳未満親族のいる一般世帯</t>
  </si>
  <si>
    <t>18歳未満親族人員</t>
  </si>
  <si>
    <t>親族人員（７区分）</t>
  </si>
  <si>
    <t>親族世帯</t>
  </si>
  <si>
    <t>単独
世帯</t>
  </si>
  <si>
    <t>核家族世帯</t>
  </si>
  <si>
    <t>夫婦とひとり
親から成る
世帯</t>
  </si>
  <si>
    <t>夫婦と他の親族（親，子供を含まない）から成る世帯</t>
  </si>
  <si>
    <t>夫婦，子供と他の親族（親を含まない）から成る世帯</t>
  </si>
  <si>
    <t>夫婦，親と他の親族（子供を含まない）から成る世帯</t>
  </si>
  <si>
    <t>　　　　　　７人以上</t>
  </si>
  <si>
    <t xml:space="preserve">（再 掲）    </t>
  </si>
  <si>
    <t>一般世帯人員</t>
  </si>
  <si>
    <t>（再掲）</t>
  </si>
  <si>
    <t>３世代世帯</t>
  </si>
  <si>
    <t>夫婦
のみの
世帯</t>
  </si>
  <si>
    <t>夫婦と
子供から
成る世帯</t>
  </si>
  <si>
    <t>男親と
子供から
成る世帯</t>
  </si>
  <si>
    <t>女親と
子供から
成る世帯</t>
  </si>
  <si>
    <t>夫婦と
両親から
成る世帯</t>
  </si>
  <si>
    <t>夫婦と
ひとり親から
成る世帯</t>
  </si>
  <si>
    <t>間借り・
下宿などの
単身者</t>
  </si>
  <si>
    <t>会社などの
独身寮の
単身者</t>
  </si>
  <si>
    <t>15歳未満</t>
  </si>
  <si>
    <t>15～19歳</t>
  </si>
  <si>
    <t>20～24</t>
  </si>
  <si>
    <t>25～29</t>
  </si>
  <si>
    <t>30～34</t>
  </si>
  <si>
    <t>35～39</t>
  </si>
  <si>
    <t>40～44</t>
  </si>
  <si>
    <t>45～49</t>
  </si>
  <si>
    <t>50～54</t>
  </si>
  <si>
    <t>55～59</t>
  </si>
  <si>
    <t>60～64</t>
  </si>
  <si>
    <t>65～69</t>
  </si>
  <si>
    <t>70～74</t>
  </si>
  <si>
    <t>75～79</t>
  </si>
  <si>
    <t>80～84</t>
  </si>
  <si>
    <t xml:space="preserve"> (再 掲)    </t>
  </si>
  <si>
    <t>65歳以上</t>
  </si>
  <si>
    <t>65～74歳</t>
  </si>
  <si>
    <t>75歳以上</t>
  </si>
  <si>
    <t>15歳未満</t>
  </si>
  <si>
    <t xml:space="preserve">(再掲）    </t>
  </si>
  <si>
    <t>寮・寄宿舎の</t>
  </si>
  <si>
    <t>病院・療養所</t>
  </si>
  <si>
    <t>社会施設の</t>
  </si>
  <si>
    <t>自衛隊営舎内</t>
  </si>
  <si>
    <t>矯正施設の</t>
  </si>
  <si>
    <t>その他</t>
  </si>
  <si>
    <t>（４区分）</t>
  </si>
  <si>
    <t>学生・生徒</t>
  </si>
  <si>
    <t>の入院者</t>
  </si>
  <si>
    <t>入所者</t>
  </si>
  <si>
    <t>居住者</t>
  </si>
  <si>
    <t>50人以上</t>
  </si>
  <si>
    <t>１～４人</t>
  </si>
  <si>
    <t>５～29人</t>
  </si>
  <si>
    <t>30～49人</t>
  </si>
  <si>
    <t>住居の種類 ・住宅の
所有の関係（６区分）</t>
  </si>
  <si>
    <t>１世帯当たり
人　　　　員</t>
  </si>
  <si>
    <t>一般世帯</t>
  </si>
  <si>
    <t>　住宅に住む一般世帯</t>
  </si>
  <si>
    <t>主世帯</t>
  </si>
  <si>
    <t>持ち家</t>
  </si>
  <si>
    <t>民営の借家</t>
  </si>
  <si>
    <t>給与住宅</t>
  </si>
  <si>
    <t>間借り</t>
  </si>
  <si>
    <t>　住宅以外に住む一般世帯</t>
  </si>
  <si>
    <t>住宅の所有の関係
（５区分）</t>
  </si>
  <si>
    <t>夫婦のみの世帯</t>
  </si>
  <si>
    <t>夫婦,子供,親と他の親族から成る世帯</t>
  </si>
  <si>
    <t>住宅に住む一般世帯</t>
  </si>
  <si>
    <t>住宅に住む一般世帯人員</t>
  </si>
  <si>
    <t>住宅の所有関係
（５区分）</t>
  </si>
  <si>
    <t>一戸建</t>
  </si>
  <si>
    <t>長屋建</t>
  </si>
  <si>
    <t>共同住宅</t>
  </si>
  <si>
    <t>建物全体の階数</t>
  </si>
  <si>
    <t>1・2階建</t>
  </si>
  <si>
    <t>3 ～ 5</t>
  </si>
  <si>
    <t>6 ～ 10</t>
  </si>
  <si>
    <t>[一般世帯数]</t>
  </si>
  <si>
    <t>　住宅に住む一般世帯</t>
  </si>
  <si>
    <t>主世帯</t>
  </si>
  <si>
    <t>間借り</t>
  </si>
  <si>
    <t>[一般世帯人員]</t>
  </si>
  <si>
    <t>[１世帯当たり人員]</t>
  </si>
  <si>
    <t>延　べ　面　積
（ 14 区 分 ）</t>
  </si>
  <si>
    <t>総　　数</t>
  </si>
  <si>
    <t>間 借 り</t>
  </si>
  <si>
    <t>持　ち　家</t>
  </si>
  <si>
    <t>０ ～ 19</t>
  </si>
  <si>
    <t>㎡</t>
  </si>
  <si>
    <t>20　～　29</t>
  </si>
  <si>
    <t>30　～　39</t>
  </si>
  <si>
    <t>40　～　49</t>
  </si>
  <si>
    <t>50　～　59</t>
  </si>
  <si>
    <t>60　～　69</t>
  </si>
  <si>
    <t>70　～　79</t>
  </si>
  <si>
    <t>80　～　89</t>
  </si>
  <si>
    <t>90　～　99</t>
  </si>
  <si>
    <t>100　～ 119</t>
  </si>
  <si>
    <t>120   ～  149</t>
  </si>
  <si>
    <t>150   ～  199</t>
  </si>
  <si>
    <t>200   ～  249</t>
  </si>
  <si>
    <t>250㎡</t>
  </si>
  <si>
    <t>以上</t>
  </si>
  <si>
    <t>延　べ　面　積
（ 14 区 分 ）</t>
  </si>
  <si>
    <t>一戸建て</t>
  </si>
  <si>
    <t>長屋建て</t>
  </si>
  <si>
    <t>１・２階建</t>
  </si>
  <si>
    <t>３ ～ ５</t>
  </si>
  <si>
    <t>６階建以上</t>
  </si>
  <si>
    <t>250㎡</t>
  </si>
  <si>
    <t>（再掲）
３世代世帯</t>
  </si>
  <si>
    <t>区　　　　　分</t>
  </si>
  <si>
    <t>親族人員数</t>
  </si>
  <si>
    <t>１人</t>
  </si>
  <si>
    <t>２人</t>
  </si>
  <si>
    <t>３人</t>
  </si>
  <si>
    <t>４人</t>
  </si>
  <si>
    <t>５人</t>
  </si>
  <si>
    <t>６人</t>
  </si>
  <si>
    <t>65歳以上親族のいる一般世帯</t>
  </si>
  <si>
    <t>65歳以上親族人員</t>
  </si>
  <si>
    <t>総  数</t>
  </si>
  <si>
    <t>単独世帯</t>
  </si>
  <si>
    <t>（再掲）</t>
  </si>
  <si>
    <t>核  家  族  世  帯</t>
  </si>
  <si>
    <t>3世代世帯</t>
  </si>
  <si>
    <t>総　数</t>
  </si>
  <si>
    <t>総数</t>
  </si>
  <si>
    <t>夫婦と両親から成る世帯</t>
  </si>
  <si>
    <t>65～69歳</t>
  </si>
  <si>
    <t>夫の年齢（５歳階級）</t>
  </si>
  <si>
    <t>60～64歳</t>
  </si>
  <si>
    <t>総　　　数</t>
  </si>
  <si>
    <t xml:space="preserve">夫 が </t>
  </si>
  <si>
    <t>65 　～ 　69 　歳</t>
  </si>
  <si>
    <t>70 　～   74   　</t>
  </si>
  <si>
    <t>75 　～　 79 　　</t>
  </si>
  <si>
    <t>80 　～　 84 　　</t>
  </si>
  <si>
    <t>85 　歳 　以 　上</t>
  </si>
  <si>
    <t>住居の種類・住宅の
所有の関係（６区分）</t>
  </si>
  <si>
    <t>65歳以上
親族人員</t>
  </si>
  <si>
    <t>１世帯当たり
人　　　　員</t>
  </si>
  <si>
    <t>　住宅に住む一般世帯</t>
  </si>
  <si>
    <t>　住宅以外に住む一般世帯</t>
  </si>
  <si>
    <t>住宅の所有の関係（５区分）</t>
  </si>
  <si>
    <t>世帯人員数</t>
  </si>
  <si>
    <t>住宅に住む65歳以上親族のいる一般世帯数</t>
  </si>
  <si>
    <t>延べ面積</t>
  </si>
  <si>
    <t>（14区分）</t>
  </si>
  <si>
    <t>０～19</t>
  </si>
  <si>
    <t>20～29</t>
  </si>
  <si>
    <t>30～39</t>
  </si>
  <si>
    <t>40～49</t>
  </si>
  <si>
    <t>50～59</t>
  </si>
  <si>
    <t>60～69</t>
  </si>
  <si>
    <t>70～79</t>
  </si>
  <si>
    <t>80～89</t>
  </si>
  <si>
    <t>90～99</t>
  </si>
  <si>
    <t>100～119</t>
  </si>
  <si>
    <t>120～149</t>
  </si>
  <si>
    <t>150～199</t>
  </si>
  <si>
    <t>200～249</t>
  </si>
  <si>
    <t>住宅の建て方
（６区分）</t>
  </si>
  <si>
    <t>主世帯数</t>
  </si>
  <si>
    <t>主世帯人員</t>
  </si>
  <si>
    <t>１世帯
当たり
人　員</t>
  </si>
  <si>
    <t>一戸建</t>
  </si>
  <si>
    <t>長屋建</t>
  </si>
  <si>
    <t>共同住宅</t>
  </si>
  <si>
    <t>建物全体の階</t>
  </si>
  <si>
    <t>　１・２階建</t>
  </si>
  <si>
    <t>　３～５  　　</t>
  </si>
  <si>
    <t>　６階建以上</t>
  </si>
  <si>
    <t>世帯が住んでいる階</t>
  </si>
  <si>
    <t>　１・２階建</t>
  </si>
  <si>
    <t>　３～５  　　</t>
  </si>
  <si>
    <t>　６階建以上</t>
  </si>
  <si>
    <t>住宅の建て方
（６区分）</t>
  </si>
  <si>
    <t>１世帯
当たり
人　員</t>
  </si>
  <si>
    <t>総　　数</t>
  </si>
  <si>
    <t>主世帯数</t>
  </si>
  <si>
    <t>　６～10</t>
  </si>
  <si>
    <t>面　積</t>
  </si>
  <si>
    <t>全面積に</t>
  </si>
  <si>
    <t>全人口に</t>
  </si>
  <si>
    <t>全世帯に</t>
  </si>
  <si>
    <t>対する割合</t>
  </si>
  <si>
    <t>（k㎡）</t>
  </si>
  <si>
    <t>（％）</t>
  </si>
  <si>
    <t>（人／１k㎡）</t>
  </si>
  <si>
    <t>…</t>
  </si>
  <si>
    <t>昭和50年</t>
  </si>
  <si>
    <t>昭和55年</t>
  </si>
  <si>
    <t xml:space="preserve">        Ⅰ</t>
  </si>
  <si>
    <t xml:space="preserve">        Ⅱ</t>
  </si>
  <si>
    <t>昭和60年</t>
  </si>
  <si>
    <t xml:space="preserve">        Ⅲ</t>
  </si>
  <si>
    <t>平成７年</t>
  </si>
  <si>
    <t>平成12年</t>
  </si>
  <si>
    <t>年　　齢</t>
  </si>
  <si>
    <t xml:space="preserve"> 総   数</t>
  </si>
  <si>
    <t>　15歳未満</t>
  </si>
  <si>
    <t>　15～64歳</t>
  </si>
  <si>
    <t>　65歳以上</t>
  </si>
  <si>
    <t>　不詳</t>
  </si>
  <si>
    <t>年齢別割合(％）</t>
  </si>
  <si>
    <t>12年</t>
  </si>
  <si>
    <t>一般世帯数</t>
  </si>
  <si>
    <t>一般世帯
人　　員</t>
  </si>
  <si>
    <t>１世帯</t>
  </si>
  <si>
    <t>(再　掲)
間借り・
下宿等の
単身者</t>
  </si>
  <si>
    <t>(再　掲)
会社等の
独身寮の
単身者</t>
  </si>
  <si>
    <t>総数</t>
  </si>
  <si>
    <t>世帯人員</t>
  </si>
  <si>
    <t>1人</t>
  </si>
  <si>
    <t>2人</t>
  </si>
  <si>
    <t>3人</t>
  </si>
  <si>
    <t>4人</t>
  </si>
  <si>
    <t>5人</t>
  </si>
  <si>
    <t>6人</t>
  </si>
  <si>
    <t>7人</t>
  </si>
  <si>
    <t>8人</t>
  </si>
  <si>
    <t>9人</t>
  </si>
  <si>
    <t>人　員</t>
  </si>
  <si>
    <t>１ 人</t>
  </si>
  <si>
    <t>　住宅以外に住む一般世帯</t>
  </si>
  <si>
    <t>人　　　　　　　　　　口</t>
  </si>
  <si>
    <t>１世帯
当たり
人　員</t>
  </si>
  <si>
    <t>市町村</t>
  </si>
  <si>
    <t>増減数</t>
  </si>
  <si>
    <t>増減率</t>
  </si>
  <si>
    <t>（組替）</t>
  </si>
  <si>
    <t>（％）</t>
  </si>
  <si>
    <t>石川県</t>
  </si>
  <si>
    <t>市部計</t>
  </si>
  <si>
    <t>金沢市</t>
  </si>
  <si>
    <t>七尾市</t>
  </si>
  <si>
    <t>小松市</t>
  </si>
  <si>
    <t>輪島市</t>
  </si>
  <si>
    <t>珠洲市</t>
  </si>
  <si>
    <t>加賀市</t>
  </si>
  <si>
    <t>羽咋市</t>
  </si>
  <si>
    <t>能美郡</t>
  </si>
  <si>
    <t>川北町</t>
  </si>
  <si>
    <t>石川郡</t>
  </si>
  <si>
    <t>野々市町</t>
  </si>
  <si>
    <t>河北郡</t>
  </si>
  <si>
    <t>津幡町</t>
  </si>
  <si>
    <t>内灘町</t>
  </si>
  <si>
    <t>羽咋郡</t>
  </si>
  <si>
    <t>志賀町</t>
  </si>
  <si>
    <t>鹿島郡</t>
  </si>
  <si>
    <t>穴水町</t>
  </si>
  <si>
    <t>17年</t>
  </si>
  <si>
    <t>＜平成17年＞</t>
  </si>
  <si>
    <t>＜平成17年＞</t>
  </si>
  <si>
    <t>＜平成1７年＞</t>
  </si>
  <si>
    <t>平成17年</t>
  </si>
  <si>
    <t>７年</t>
  </si>
  <si>
    <t>ﾌｨﾘﾋﾟﾝ</t>
  </si>
  <si>
    <t>タイ</t>
  </si>
  <si>
    <t>インドネシア</t>
  </si>
  <si>
    <t>ベトナム</t>
  </si>
  <si>
    <t>かほく市</t>
  </si>
  <si>
    <t>白山市</t>
  </si>
  <si>
    <t>能美市</t>
  </si>
  <si>
    <t>中能登町</t>
  </si>
  <si>
    <t>鳳珠郡</t>
  </si>
  <si>
    <t>能登町</t>
  </si>
  <si>
    <t>宝達志水町</t>
  </si>
  <si>
    <t>11 ～ 14</t>
  </si>
  <si>
    <t>＜別表＞　石川県内市町の人口</t>
  </si>
  <si>
    <t>2人以上の一般世帯</t>
  </si>
  <si>
    <t xml:space="preserve"> 15　歳　未　満</t>
  </si>
  <si>
    <t xml:space="preserve"> 　　　15　　歳</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</si>
  <si>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</si>
  <si>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</si>
  <si>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</si>
  <si>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</si>
  <si>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</si>
  <si>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</si>
  <si>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</si>
  <si>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</si>
  <si>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</si>
  <si>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</si>
  <si>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</si>
  <si>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</si>
  <si>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</si>
  <si>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</si>
  <si>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</si>
  <si>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</si>
  <si>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</si>
  <si>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</si>
  <si>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</si>
  <si>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</si>
  <si>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</si>
  <si>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</si>
  <si>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</si>
  <si>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</si>
  <si>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</si>
  <si>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</si>
  <si>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</si>
  <si>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</si>
  <si>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</si>
  <si>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</si>
  <si>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</si>
  <si>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</si>
  <si>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</si>
  <si>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</si>
  <si>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</si>
  <si>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</si>
  <si>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</si>
  <si>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</si>
  <si>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</si>
  <si>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</si>
  <si>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</si>
  <si>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</si>
  <si>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</si>
  <si>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</si>
  <si>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</si>
  <si>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</si>
  <si>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</si>
  <si>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</si>
  <si>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</si>
  <si>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</si>
  <si>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</si>
  <si>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</si>
  <si>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</si>
  <si>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</si>
  <si>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　　歳</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</si>
  <si>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</si>
  <si>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</si>
  <si>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</si>
  <si>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</si>
  <si>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</si>
  <si>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</si>
  <si>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</si>
  <si>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</si>
  <si>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</si>
  <si>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</si>
  <si>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</si>
  <si>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</si>
  <si>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</si>
  <si>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</si>
  <si>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</si>
  <si>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</si>
  <si>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</si>
  <si>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</si>
  <si>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</si>
  <si>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</si>
  <si>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</si>
  <si>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</si>
  <si>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</si>
  <si>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</si>
  <si>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</si>
  <si>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</si>
  <si>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</si>
  <si>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</si>
  <si>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</si>
  <si>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100　歳　以　上</t>
  </si>
  <si>
    <t xml:space="preserve"> 15　～　19　歳</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</si>
  <si>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</si>
  <si>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</si>
  <si>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</si>
  <si>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</si>
  <si>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</si>
  <si>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</si>
  <si>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</si>
  <si>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</si>
  <si>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</si>
  <si>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</si>
  <si>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</si>
  <si>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</si>
  <si>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</si>
  <si>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　89</t>
  </si>
  <si>
    <t xml:space="preserve"> 90　～　94</t>
  </si>
  <si>
    <t xml:space="preserve"> 95　～　99</t>
  </si>
  <si>
    <t xml:space="preserve"> 65 歳 以 上</t>
  </si>
  <si>
    <t xml:space="preserve">  75 歳 以 上</t>
  </si>
  <si>
    <t xml:space="preserve"> 　85 歳 以 上</t>
  </si>
  <si>
    <t>う ち 世 帯 主</t>
  </si>
  <si>
    <t>　11～14</t>
  </si>
  <si>
    <t>　15階建以上</t>
  </si>
  <si>
    <t>　１・２階建</t>
  </si>
  <si>
    <t>　３～５  　　</t>
  </si>
  <si>
    <t>　６～10</t>
  </si>
  <si>
    <t>　11～14</t>
  </si>
  <si>
    <t>　15階建以上</t>
  </si>
  <si>
    <t>夫婦，
子供と
両親から
成る世帯</t>
  </si>
  <si>
    <t>夫婦，
子供と
ひとり親から
成る世帯</t>
  </si>
  <si>
    <t>夫婦と
他の親族
（親，子供を
含まない）
から成る世帯</t>
  </si>
  <si>
    <t>夫婦，子供と
他の親族
（親を
含まない）
から成る世帯</t>
  </si>
  <si>
    <t>夫婦，親と
他の親族
（子供を
含まない）
から成る世帯</t>
  </si>
  <si>
    <t>夫婦,子供,
親と他の親族
から成る世帯</t>
  </si>
  <si>
    <t>兄弟姉妹のみ
から成る世帯</t>
  </si>
  <si>
    <t>夫婦，子供とひとり親から成る
世帯</t>
  </si>
  <si>
    <t>　主世帯</t>
  </si>
  <si>
    <t>　間借り</t>
  </si>
  <si>
    <t>０ ～ 19</t>
  </si>
  <si>
    <t>20　～　29</t>
  </si>
  <si>
    <t>30　～　39</t>
  </si>
  <si>
    <t>40　～　49</t>
  </si>
  <si>
    <t>50　～　59</t>
  </si>
  <si>
    <t>60　～　69</t>
  </si>
  <si>
    <t>70　～　79</t>
  </si>
  <si>
    <t>80　～　89</t>
  </si>
  <si>
    <t>90　～　99</t>
  </si>
  <si>
    <t>100　～ 119</t>
  </si>
  <si>
    <t>120   ～  149</t>
  </si>
  <si>
    <t>150   ～  199</t>
  </si>
  <si>
    <t>200   ～  249</t>
  </si>
  <si>
    <t>250㎡</t>
  </si>
  <si>
    <t>夫婦のみの
世帯</t>
  </si>
  <si>
    <t>夫婦と子供
から成る世帯</t>
  </si>
  <si>
    <t>男親と子供
から成る世帯</t>
  </si>
  <si>
    <t>女親と子供
から成る世帯</t>
  </si>
  <si>
    <t>夫婦と両親
から成る世帯</t>
  </si>
  <si>
    <t>夫婦，子供と
両親から成る
世帯</t>
  </si>
  <si>
    <t>夫婦，子供と
ひとり親
から成る世帯</t>
  </si>
  <si>
    <t>夫婦,子供,親と他の親族
から成る世帯</t>
  </si>
  <si>
    <t>兄弟姉妹のみから成る世帯</t>
  </si>
  <si>
    <t>兄弟姉妹のみから成る世帯</t>
  </si>
  <si>
    <t>　　　　　　２</t>
  </si>
  <si>
    <t>　　　　　　３</t>
  </si>
  <si>
    <t>　　　　　　４</t>
  </si>
  <si>
    <t>　　　　　　５</t>
  </si>
  <si>
    <t>　　　　　　６</t>
  </si>
  <si>
    <t>15階建以上</t>
  </si>
  <si>
    <t>第７表　国籍（１１区分），男女別外国人数</t>
  </si>
  <si>
    <t>第１表　人口（男女別）及び世帯数（現在市域）</t>
  </si>
  <si>
    <t>第８表　世帯人員（10区分）別一般世帯数，一般世帯人員及び１世帯当たり人員</t>
  </si>
  <si>
    <t>住宅の建て方
（8区分）</t>
  </si>
  <si>
    <t>世帯主の年齢
（５歳階級）</t>
  </si>
  <si>
    <t>85　～　89</t>
  </si>
  <si>
    <t>90　～　94</t>
  </si>
  <si>
    <t>95　～　99</t>
  </si>
  <si>
    <t xml:space="preserve">  Ⅰ</t>
  </si>
  <si>
    <t xml:space="preserve">  Ⅱ</t>
  </si>
  <si>
    <t xml:space="preserve">  Ⅲ</t>
  </si>
  <si>
    <t>　Ⅳ</t>
  </si>
  <si>
    <t>65～69</t>
  </si>
  <si>
    <t>妻　　　が
60歳未満</t>
  </si>
  <si>
    <t>（別掲）</t>
  </si>
  <si>
    <t>（再掲）世帯が住んでいる階</t>
  </si>
  <si>
    <t>（再掲）
３世代
世帯</t>
  </si>
  <si>
    <t>増減率</t>
  </si>
  <si>
    <t>増減数</t>
  </si>
  <si>
    <t>1・2階</t>
  </si>
  <si>
    <t>15階以上</t>
  </si>
  <si>
    <t>第1表</t>
  </si>
  <si>
    <t>第2表</t>
  </si>
  <si>
    <t>第3表</t>
  </si>
  <si>
    <t>第4表</t>
  </si>
  <si>
    <t>第5表</t>
  </si>
  <si>
    <t>第6表</t>
  </si>
  <si>
    <t>第7表</t>
  </si>
  <si>
    <t>第8表</t>
  </si>
  <si>
    <t>第9表</t>
  </si>
  <si>
    <t>第10表</t>
  </si>
  <si>
    <t>第11表</t>
  </si>
  <si>
    <t>第12表</t>
  </si>
  <si>
    <t>第13表</t>
  </si>
  <si>
    <t>第14表</t>
  </si>
  <si>
    <t>第15表</t>
  </si>
  <si>
    <t>第16表</t>
  </si>
  <si>
    <t>第17表</t>
  </si>
  <si>
    <t>第18表</t>
  </si>
  <si>
    <t>第19表</t>
  </si>
  <si>
    <t>第20表</t>
  </si>
  <si>
    <t>第21表</t>
  </si>
  <si>
    <t>第22表</t>
  </si>
  <si>
    <t>第23表</t>
  </si>
  <si>
    <t>第24表</t>
  </si>
  <si>
    <t>第25表</t>
  </si>
  <si>
    <t>第26表</t>
  </si>
  <si>
    <t>第27表</t>
  </si>
  <si>
    <t>第28表</t>
  </si>
  <si>
    <t>人口集中地区編　　</t>
  </si>
  <si>
    <t>第29表</t>
  </si>
  <si>
    <t>第31表</t>
  </si>
  <si>
    <t>第32表</t>
  </si>
  <si>
    <t>第33表</t>
  </si>
  <si>
    <t>第34表</t>
  </si>
  <si>
    <t>別　　表</t>
  </si>
  <si>
    <t>　　　　</t>
  </si>
  <si>
    <t>人口（男女別）及び世帯数（現在市域）</t>
  </si>
  <si>
    <t>年齢（３区分），男女別人口</t>
  </si>
  <si>
    <t>年齢１歳階級，男女別人口　</t>
  </si>
  <si>
    <t>年齢５歳階級，男女別人口</t>
  </si>
  <si>
    <t>配偶関係（４区分），年齢（１歳階級），男女別１５歳以上人口　</t>
  </si>
  <si>
    <t>配偶関係（４区分），年齢（５歳階級），男女別１５歳以上人口　</t>
  </si>
  <si>
    <t>国籍（１１区分），男女別外国人数　</t>
  </si>
  <si>
    <t>世帯人員（１０区分）別一般世帯数，一般世帯人員及び１世帯当たり人員　</t>
  </si>
  <si>
    <t>世帯人員（２区分），配偶関係（４区分），年齢（各歳），男女別一般世帯人員　</t>
  </si>
  <si>
    <t>施設等の世帯の種類（６区分），世帯人員（４区分）別施設等の世帯数及び施設等の世帯人員</t>
  </si>
  <si>
    <t>延べ面積（１４区分），住宅の所有の関係（５区分）別住宅に住む一般世帯数及び一般世帯人員　</t>
  </si>
  <si>
    <t>延べ面積（１４区分），住宅の建て方（６区分）別住宅に住む主世帯数及び主世帯人員　</t>
  </si>
  <si>
    <t>人口及び世帯数（現在市域）＜ＤＩＤ＞　</t>
  </si>
  <si>
    <t>年齢（３区分），男女別人口　＜ＤＩＤ＞　</t>
  </si>
  <si>
    <t>年齢１歳階級，男女別人口　＜ＤＩＤ＞　</t>
  </si>
  <si>
    <t>世帯人員（１０区分）別一般世帯数，一般世帯人員及び１世帯当たり人員＜ＤＩＤ＞　</t>
  </si>
  <si>
    <t>石川県内市町の人口　</t>
  </si>
  <si>
    <r>
      <t>　注）平成2</t>
    </r>
    <r>
      <rPr>
        <sz val="10"/>
        <rFont val="明朝"/>
        <family val="1"/>
      </rPr>
      <t>2</t>
    </r>
    <r>
      <rPr>
        <sz val="10"/>
        <rFont val="明朝"/>
        <family val="1"/>
      </rPr>
      <t>年10月１日の市域である。昭和55年以前については、60年以降と世帯の定義が一部異なる。</t>
    </r>
  </si>
  <si>
    <r>
      <t>1</t>
    </r>
    <r>
      <rPr>
        <sz val="10"/>
        <rFont val="明朝"/>
        <family val="1"/>
      </rPr>
      <t>2年</t>
    </r>
  </si>
  <si>
    <r>
      <t>1</t>
    </r>
    <r>
      <rPr>
        <sz val="10"/>
        <rFont val="明朝"/>
        <family val="1"/>
      </rPr>
      <t>7年</t>
    </r>
  </si>
  <si>
    <r>
      <t>2</t>
    </r>
    <r>
      <rPr>
        <sz val="10"/>
        <rFont val="明朝"/>
        <family val="1"/>
      </rPr>
      <t>2年</t>
    </r>
  </si>
  <si>
    <t>22年</t>
  </si>
  <si>
    <t>＜平成22年＞</t>
  </si>
  <si>
    <t>＜平成22年＞</t>
  </si>
  <si>
    <t>６歳未満世帯員のいる一般世帯</t>
  </si>
  <si>
    <t>６歳未満世帯人員</t>
  </si>
  <si>
    <t>18歳未満世帯員のいる一般世帯</t>
  </si>
  <si>
    <t>18歳未満世帯人員</t>
  </si>
  <si>
    <t>※平成22年から集計方法が変更となったため、分類項目が異なる</t>
  </si>
  <si>
    <t>非親族を含む世　帯</t>
  </si>
  <si>
    <t>親族のみの世帯</t>
  </si>
  <si>
    <t>核家族以外の世帯</t>
  </si>
  <si>
    <t>核家族以外の世帯</t>
  </si>
  <si>
    <t>（再掲）
３世代
世帯</t>
  </si>
  <si>
    <t>(3世代世帯及び6歳未満・12歳未満・15歳未満・18歳未満・20歳未満世帯員のいる一般世帯－特掲)</t>
  </si>
  <si>
    <t>親族のみの世帯</t>
  </si>
  <si>
    <t>不詳</t>
  </si>
  <si>
    <t>　(3世代世帯，間借り・下宿などの単身者及び会社などの独身寮の単身者－特掲)</t>
  </si>
  <si>
    <t>　世帯人員が１人</t>
  </si>
  <si>
    <t>６歳未満世帯員がいる一般世帯</t>
  </si>
  <si>
    <t>12歳未満世帯員がいる一般世帯</t>
  </si>
  <si>
    <t>15歳未満世帯員がいる一般世帯</t>
  </si>
  <si>
    <t>18歳未満世帯員がいる一般世帯</t>
  </si>
  <si>
    <t>20歳未満世帯員がいる一般世帯</t>
  </si>
  <si>
    <t>　　　不詳</t>
  </si>
  <si>
    <t>総　数</t>
  </si>
  <si>
    <t>-</t>
  </si>
  <si>
    <t>総　数</t>
  </si>
  <si>
    <t>不　詳</t>
  </si>
  <si>
    <t>単独世帯</t>
  </si>
  <si>
    <t>１） 世帯の家族類型「不詳」を含む。</t>
  </si>
  <si>
    <t xml:space="preserve"> 総 数 1)</t>
  </si>
  <si>
    <t>総数 １）</t>
  </si>
  <si>
    <t>１）　世帯の家族類型「不詳」を含む。</t>
  </si>
  <si>
    <t>＜平成22年＞</t>
  </si>
  <si>
    <t>夫婦と子供から成る世帯</t>
  </si>
  <si>
    <t>男親と子供から成る世帯</t>
  </si>
  <si>
    <t>女親と子供から成る世帯</t>
  </si>
  <si>
    <t>夫婦と両親から成る世帯</t>
  </si>
  <si>
    <t>夫婦とひとり親から成る世帯</t>
  </si>
  <si>
    <t>夫婦，子供と両親から成る世帯</t>
  </si>
  <si>
    <t>兄弟姉妹のみから成る世帯</t>
  </si>
  <si>
    <t>他に分類されない世帯</t>
  </si>
  <si>
    <t>非親族を含む世帯</t>
  </si>
  <si>
    <t>総数
 1)</t>
  </si>
  <si>
    <t>1) 世帯の家族類型「不詳」を含む。</t>
  </si>
  <si>
    <r>
      <t>平成1</t>
    </r>
    <r>
      <rPr>
        <sz val="10"/>
        <rFont val="明朝"/>
        <family val="1"/>
      </rPr>
      <t>7年</t>
    </r>
  </si>
  <si>
    <r>
      <t>平成2</t>
    </r>
    <r>
      <rPr>
        <sz val="10"/>
        <rFont val="明朝"/>
        <family val="1"/>
      </rPr>
      <t>2年</t>
    </r>
  </si>
  <si>
    <r>
      <t>1</t>
    </r>
    <r>
      <rPr>
        <sz val="10"/>
        <rFont val="明朝"/>
        <family val="1"/>
      </rPr>
      <t>00歳以上</t>
    </r>
  </si>
  <si>
    <t>夫婦のみの世帯</t>
  </si>
  <si>
    <t>夫婦とひとり親から成る
世帯</t>
  </si>
  <si>
    <t>夫婦，子供とひとり親から成る世帯</t>
  </si>
  <si>
    <t>夫婦,子供,親と他の親族から成る世帯</t>
  </si>
  <si>
    <t>夫婦，子供と他の親族（親を含まない）から成る世帯</t>
  </si>
  <si>
    <t>他に分類され
ない世帯</t>
  </si>
  <si>
    <t>公営・都市再生機構・公社の借家</t>
  </si>
  <si>
    <t>公営・都市再生機構・公社の借家</t>
  </si>
  <si>
    <t>公営・
都市再生機構・
公社の借家</t>
  </si>
  <si>
    <t>総数
１）</t>
  </si>
  <si>
    <t>1) 住宅の建て方「不詳」を含む。</t>
  </si>
  <si>
    <t>１） 延べ面積「不詳」を含む。</t>
  </si>
  <si>
    <t>総　　数</t>
  </si>
  <si>
    <t>１） 延べ面積「不詳」を含む。</t>
  </si>
  <si>
    <t>住宅に住む主世帯数 １）</t>
  </si>
  <si>
    <t>住宅に住む主世帯人員数 １）</t>
  </si>
  <si>
    <t>他に分類され
ない世帯</t>
  </si>
  <si>
    <t>2) 延べ面積「不詳」を含む。</t>
  </si>
  <si>
    <t>65歳以上世帯人員</t>
  </si>
  <si>
    <t>親  族  のみの世  帯</t>
  </si>
  <si>
    <t>核家族以外の世帯</t>
  </si>
  <si>
    <t>　親  族のみの  世  帯</t>
  </si>
  <si>
    <t>夫婦とひとり親から成る世帯</t>
  </si>
  <si>
    <t>夫婦，子供と両親から成る世帯</t>
  </si>
  <si>
    <t>夫婦，子供とひとり親から成る世帯</t>
  </si>
  <si>
    <t>夫婦，親と他の親族（子供を含まない）から成る世帯</t>
  </si>
  <si>
    <t>夫婦，子供，親と他の親族から成る世帯</t>
  </si>
  <si>
    <t>(3世代世帯及び75歳以上・85歳以上世帯員のいる一般世帯－特掲)</t>
  </si>
  <si>
    <t>65歳以上世帯員がいる一般世帯</t>
  </si>
  <si>
    <t>75歳以上世帯員がいる一般世帯</t>
  </si>
  <si>
    <t>75歳以上世帯人員</t>
  </si>
  <si>
    <t>85歳以上世帯員がいる一般世帯</t>
  </si>
  <si>
    <t>85歳以上世帯人員</t>
  </si>
  <si>
    <t>総  数
２）</t>
  </si>
  <si>
    <t>総  数
２）</t>
  </si>
  <si>
    <t>総  数
１）</t>
  </si>
  <si>
    <t>2) 夫の親か妻の親か特定できない場合を含む。</t>
  </si>
  <si>
    <t>65歳以上の一人暮らし高齢者数</t>
  </si>
  <si>
    <t xml:space="preserve">        </t>
  </si>
  <si>
    <r>
      <t>妻が6</t>
    </r>
    <r>
      <rPr>
        <sz val="10"/>
        <rFont val="明朝"/>
        <family val="1"/>
      </rPr>
      <t>0歳以上</t>
    </r>
  </si>
  <si>
    <t>65歳以上世帯員のいる一般世帯</t>
  </si>
  <si>
    <t>65歳以上
世帯人員</t>
  </si>
  <si>
    <t>住宅に住む65歳以上世帯員のいる一般世帯数</t>
  </si>
  <si>
    <t>　総　　数　１）</t>
  </si>
  <si>
    <t>１）延べ面積「不詳」を含む。</t>
  </si>
  <si>
    <t>　　　　１世帯当たり人員（世帯が住んでいる階特掲）</t>
  </si>
  <si>
    <t>（再掲）夫婦とも65歳以上の高齢夫婦世帯</t>
  </si>
  <si>
    <t>（再掲）いずれかが65歳以上の夫婦のみの世帯</t>
  </si>
  <si>
    <t>（再掲）いずれかが60歳以上の夫婦のみの世帯</t>
  </si>
  <si>
    <t>　　 　　 高齢夫婦世帯，住宅に住むいずれかが65歳以上の夫婦のみの世帯及び住宅に住むいずれか</t>
  </si>
  <si>
    <t>注）　平成22年10月１日の市域である。</t>
  </si>
  <si>
    <t>平成22年</t>
  </si>
  <si>
    <t>22年</t>
  </si>
  <si>
    <r>
      <t>1</t>
    </r>
    <r>
      <rPr>
        <sz val="10"/>
        <rFont val="明朝"/>
        <family val="1"/>
      </rPr>
      <t>2年</t>
    </r>
  </si>
  <si>
    <r>
      <t>1</t>
    </r>
    <r>
      <rPr>
        <sz val="10"/>
        <rFont val="明朝"/>
        <family val="1"/>
      </rPr>
      <t>7年</t>
    </r>
  </si>
  <si>
    <t>平成22年</t>
  </si>
  <si>
    <r>
      <t>平成1</t>
    </r>
    <r>
      <rPr>
        <sz val="10"/>
        <rFont val="明朝"/>
        <family val="1"/>
      </rPr>
      <t>2年</t>
    </r>
  </si>
  <si>
    <t>世帯人員</t>
  </si>
  <si>
    <t>18歳未満世帯のいる一般世帯</t>
  </si>
  <si>
    <t>第９表　世帯人員(7区分)別一般世帯数及び一般世帯人員
　　　　　(6歳未満・18歳未満世帯員のいる一般世帯－特掲)</t>
  </si>
  <si>
    <t>平成17年</t>
  </si>
  <si>
    <t>平　　成　　22　　年</t>
  </si>
  <si>
    <t>(注)　人口欄の｢平成17年(組替)｣は，平成22年10月1日現在の市町の境域</t>
  </si>
  <si>
    <t>　　　に基づいて組み替えた平成17年の人口を示す｡</t>
  </si>
  <si>
    <t>総数　１）</t>
  </si>
  <si>
    <t>インドネシア</t>
  </si>
  <si>
    <t>ベトナム</t>
  </si>
  <si>
    <t>イギリス</t>
  </si>
  <si>
    <t>アメリカ</t>
  </si>
  <si>
    <t>ブラジル</t>
  </si>
  <si>
    <t>ペルー</t>
  </si>
  <si>
    <t>＜平成17年＞</t>
  </si>
  <si>
    <t>＜平成22年＞</t>
  </si>
  <si>
    <t>１）無国籍及び国名「不詳」を含む。</t>
  </si>
  <si>
    <t>世帯人員（７区分）別一般世帯数及び一般世帯人員（６歳未満・１８歳未満世帯員のいる一般世帯－特掲）　</t>
  </si>
  <si>
    <t>世帯の家族類型（１６区分），世帯人員（７区分）別一般世帯数（３世代世帯及び６歳未満・１２歳未満・１５歳未満・１８歳未満・２０歳未満世帯員のいる一般世帯－特掲）</t>
  </si>
  <si>
    <t>区　　　　　分</t>
  </si>
  <si>
    <t>世帯の家族類型（１６区分），世帯主の年齢（５歳階級）別一般世帯数，一般世帯人員及び親族人員（３世代世帯，間借り・下宿などの単身者及び会社などの独身寮の単身者－特掲）</t>
  </si>
  <si>
    <t>住居の種類・住宅の所有の関係（６区分）別一般世帯数，一般世帯人員，１世帯当たり人員</t>
  </si>
  <si>
    <t>世帯の家族類型（１６区分），住宅の所有の関係（５区分）別住宅に住む一般世帯数及び一般世帯人員（３世代世帯－特掲）</t>
  </si>
  <si>
    <t>住宅の建て方（８区分），住宅の所有の関係（５区分）別住宅に住む一般世帯数，一般世帯人員，１世帯当たり人員（世帯が住んでいる階－特掲）　</t>
  </si>
  <si>
    <t>　　　　（３世代世帯－特掲）</t>
  </si>
  <si>
    <t>住宅に住む一般世帯数 １）</t>
  </si>
  <si>
    <t>住宅に住む一般世帯人員 １）</t>
  </si>
  <si>
    <t>世帯の家族類型（１６区分），延べ面積（１４区分）別主世帯数及び主世帯人員（３世代世帯－特掲）</t>
  </si>
  <si>
    <t>住宅に住む主世帯数 ２）</t>
  </si>
  <si>
    <t>住宅に住む主世帯人員 ２）</t>
  </si>
  <si>
    <t>　　　　（３世代世帯－特掲）</t>
  </si>
  <si>
    <t>世帯人員（７区分）別６５歳以上世帯員のいる一般世帯数，一般世帯人員及び６５歳以上世帯人員</t>
  </si>
  <si>
    <t>世帯人員数</t>
  </si>
  <si>
    <t>世帯の家族類型（２２区分）別６５歳以上世帯員のいる一般世帯数，一般世帯人員及び６５歳以上世帯人員（３世代世帯並びに７５歳以上・８５歳以上世帯員のいる一般世帯－特掲）　</t>
  </si>
  <si>
    <t>年齢（５歳階級），男女別一人暮らし高齢者数</t>
  </si>
  <si>
    <t>夫の年齢（５歳階級），妻の年齢（５歳階級）別高齢夫婦世帯数（妻が６０歳未満－特掲）</t>
  </si>
  <si>
    <t>住居の種類・住宅の所有の関係（６区分）別６５歳以上世帯員のいる一般世帯数，一般世帯人員，６５歳以上世帯人員，１世帯当たり人員</t>
  </si>
  <si>
    <t>　　　　　一般世帯人員，６５歳以上世帯人員，１世帯当たり人員</t>
  </si>
  <si>
    <t>世帯人員（７区分），住宅の所有の関係（５区分）別住宅に住む６５歳以上世帯員のいる一般世帯数　</t>
  </si>
  <si>
    <t>延べ面積（１４区分），住宅の所有の関係（５区分）別住宅に住む６５歳以上世帯員のいる一般世帯数　</t>
  </si>
  <si>
    <t>住宅の建て方（６区分）別住宅に住む６５歳以上世帯員のいる主世帯数，主世帯人員，６５歳以上世帯人員，１世帯当たり人員（世帯が住んでいる階－特掲）</t>
  </si>
  <si>
    <t>総　　数 １）</t>
  </si>
  <si>
    <t>１）住宅の建て方「不詳」を含む。</t>
  </si>
  <si>
    <t>住宅の建て方（８区分）別住宅に住む高齢夫婦主世帯数（住宅に住む夫婦とも６５歳以上の高齢夫婦世帯，住宅に住むいずれかが６５歳以上の夫婦のみの世帯及び住宅に住むいずれかが６０歳以上の夫婦のみの世帯並びに世帯が住んでいる階－特掲）　</t>
  </si>
  <si>
    <t>　　　　  が60歳以上の夫婦のみの世帯並びに世帯が住んでいる階－特掲）</t>
  </si>
  <si>
    <t>世帯人員（７区分）別一般世帯数，一般世帯人員（６歳未満・１８歳未満世帯員のいる一般世帯－特掲）＜ＤＩＤ＞　</t>
  </si>
  <si>
    <t>住居の種類・住宅の所有の関係（６区分）別一般世帯数，一般世帯人員，１世帯当たり人員＜ＤＩＤ＞　</t>
  </si>
  <si>
    <t>夫婦,子供,夫の親と他の親族から成る世帯</t>
  </si>
  <si>
    <t>夫婦,子供,妻の親と他の親族から成る世帯</t>
  </si>
  <si>
    <t>夫婦のみの世帯</t>
  </si>
  <si>
    <t>夫婦と子供から成る世帯</t>
  </si>
  <si>
    <t>男親と子供から成る世帯</t>
  </si>
  <si>
    <t>女親と子供から成る世帯</t>
  </si>
  <si>
    <t>夫婦と夫の親から成る世帯</t>
  </si>
  <si>
    <t>夫婦と妻の親から成る世帯</t>
  </si>
  <si>
    <t>夫婦，子供と夫の親から成る世帯</t>
  </si>
  <si>
    <t>夫婦，子供と妻の親から成る世帯</t>
  </si>
  <si>
    <t>夫婦と他の親族(親,子供を含まない）から成る世帯</t>
  </si>
  <si>
    <t>夫婦，子供と他の親族（親を含まない）から成る世帯</t>
  </si>
  <si>
    <t>夫婦，夫の親と他の親族から成る世帯</t>
  </si>
  <si>
    <t>夫婦，妻の親と他の親族から成る世帯</t>
  </si>
  <si>
    <t>兄弟姉妹のみから成る世帯</t>
  </si>
  <si>
    <t xml:space="preserve">他に分類されない親族世帯
</t>
  </si>
  <si>
    <t>※平成22年から親族人員（７区分）を世帯人員（７区分）に変更</t>
  </si>
  <si>
    <t>※平成22年から1世帯当たり延べ面積および1人当たり延べ面積を削除</t>
  </si>
  <si>
    <t>65歳以上親族のいる一般世帯</t>
  </si>
  <si>
    <t>※平成22年から65歳以上親族のいる一般世帯を65歳以上世帯員のいる一般世帯に変更</t>
  </si>
  <si>
    <t>※平成22年から65歳以上親族人員を65歳以上世帯人員に変更</t>
  </si>
  <si>
    <t>－</t>
  </si>
  <si>
    <t>※平成22年から住宅に住む65歳以上親族のいる一般世帯数を住宅に住む65歳以上世帯員のいる一般世帯数に変更</t>
  </si>
  <si>
    <t>1世帯当たり延べ面積（㎡）</t>
  </si>
  <si>
    <t>1人当たり延べ面積（㎡）</t>
  </si>
  <si>
    <t>－</t>
  </si>
  <si>
    <t>1世帯当たり延べ面積（㎡）</t>
  </si>
  <si>
    <t>平成22年国勢調査の概要</t>
  </si>
  <si>
    <t>調査の時期</t>
  </si>
  <si>
    <t>　平成22年国勢調査は、平成22年10月１日午前零時現在によって行われた。</t>
  </si>
  <si>
    <t>調査の法的根拠</t>
  </si>
  <si>
    <t>調査の対象</t>
  </si>
  <si>
    <t xml:space="preserve">　　　 </t>
  </si>
  <si>
    <t>　平成22年国勢調査は、調査時において調査地域内に常住している者について行った。ここで「常住している者」とは、当該住居に３か月以上にわたって住んでいるか、又は住むことになっている者をいい、３か月以上にわたって住んでいる住居又は住むことになっている住居のない者は、調査時現在居た場所に「常住している者」とみなした。　
　ただし、次の者については、それぞれ次に述べる場所に「常住している者」とみなしてその場所で調査した。</t>
  </si>
  <si>
    <t>寄宿舎、下宿などから通学している学生・生徒…その寄宿舎、下宿など</t>
  </si>
  <si>
    <t>（１）</t>
  </si>
  <si>
    <t>病院・診療所などの入院患者で</t>
  </si>
  <si>
    <t>船舶に乗り組んでいる人で</t>
  </si>
  <si>
    <t>自衛隊の営舎内又は自衛隊の使用する船舶内の居住者…その営舎又は船舶</t>
  </si>
  <si>
    <t>刑務所、拘置所に収容者のうち刑の決まっている人と少年院、婦人補導院の在院者…その収容先又は在院先</t>
  </si>
  <si>
    <t>（２）</t>
  </si>
  <si>
    <t>（３）</t>
  </si>
  <si>
    <t>（４）</t>
  </si>
  <si>
    <t>（５）</t>
  </si>
  <si>
    <t>　　　　　　　　</t>
  </si>
  <si>
    <t>　すでに３ヶ月以上入院している人…入院先</t>
  </si>
  <si>
    <t>　入院してから３ヶ月にならない人…自宅</t>
  </si>
  <si>
    <t>　　　　　　　</t>
  </si>
  <si>
    <t>　陸上に自宅がある人…自宅</t>
  </si>
  <si>
    <t>　陸上に自宅がない人…船舶</t>
  </si>
  <si>
    <t>調査事項</t>
  </si>
  <si>
    <t>　平成22年国勢調査では、次に掲げる事項について調査した。</t>
  </si>
  <si>
    <t>　（世帯員に関する事項）</t>
  </si>
  <si>
    <t>　　（１）氏名</t>
  </si>
  <si>
    <t>　　（２）男女の別</t>
  </si>
  <si>
    <t>　　（３）出生の年月</t>
  </si>
  <si>
    <t>　　（５）配偶の関係</t>
  </si>
  <si>
    <t>　　（６）国籍</t>
  </si>
  <si>
    <t>　　（８）５年前の住居の所在地</t>
  </si>
  <si>
    <t>　　（10）就業状態</t>
  </si>
  <si>
    <t>　　（11）所属の事業所の名称及び事業の種類</t>
  </si>
  <si>
    <t>　　（12）仕事の種類</t>
  </si>
  <si>
    <t>　　（13）従業上の地位</t>
  </si>
  <si>
    <t>（世帯に関する事項）</t>
  </si>
  <si>
    <t>　（１）世帯の種類</t>
  </si>
  <si>
    <t>　（２）世帯員の数</t>
  </si>
  <si>
    <t>　（３）住居の種類</t>
  </si>
  <si>
    <t>　（４）住宅の床面積</t>
  </si>
  <si>
    <t>　（５）住宅の建て方</t>
  </si>
  <si>
    <t>調査の方法</t>
  </si>
  <si>
    <t>用語の解説</t>
  </si>
  <si>
    <t>年齢</t>
  </si>
  <si>
    <t>　年齢は、平成22年９月30日現在による満年齢である。なお、平成22年10月１日午前零時に生まれた人は０歳とした。</t>
  </si>
  <si>
    <t>配偶関係</t>
  </si>
  <si>
    <t>　配偶関係は、届出の有無にかかわらず、実際の状態により、次のとおり区分した。</t>
  </si>
  <si>
    <t>　　未婚</t>
  </si>
  <si>
    <t>　　　まだ結婚したことのない人。</t>
  </si>
  <si>
    <t>　　有配偶</t>
  </si>
  <si>
    <t>　　　届出の有無に関係なく、妻又は夫のある人。</t>
  </si>
  <si>
    <t>　　死別</t>
  </si>
  <si>
    <t>　　　妻又は夫と死別して独身の人。</t>
  </si>
  <si>
    <t>　　離別</t>
  </si>
  <si>
    <t>　　　妻又は夫と離別して独身の人。</t>
  </si>
  <si>
    <t>国籍</t>
  </si>
  <si>
    <t>　なお、二つ以上の国籍を持つ人については、次のように取り扱った。</t>
  </si>
  <si>
    <t>　１．日本と日本以外の国の両方の国籍を持つ人…日本</t>
  </si>
  <si>
    <t>　２．日本以外の二つ以上の国籍を持つ人…調査票の国名欄に記入された国</t>
  </si>
  <si>
    <t>世帯の種類</t>
  </si>
  <si>
    <t>　世帯を次のとおり「一般世帯」と「施設等の世帯」に区分した。</t>
  </si>
  <si>
    <t>（１）</t>
  </si>
  <si>
    <t>住居と生計を共にしている人の集まり又は一戸を構えて住んでいる単身者。
ただし，これらの世帯と住居を共にする単身の住み込みの雇人については，人数に関係なく雇主の世帯に含めた。</t>
  </si>
  <si>
    <t>（２）</t>
  </si>
  <si>
    <t>（２）</t>
  </si>
  <si>
    <t>上記の世帯と住居を共にし，別に生計を維持している間借りの単身者又は下宿屋などに下宿している単身者。</t>
  </si>
  <si>
    <t>（３）</t>
  </si>
  <si>
    <t>（３）</t>
  </si>
  <si>
    <t>会社・団体・商店・官公庁などの寄宿舎，独身寮などに居住している単身者。</t>
  </si>
  <si>
    <t>（１）</t>
  </si>
  <si>
    <t>（４）</t>
  </si>
  <si>
    <t>（５）</t>
  </si>
  <si>
    <t>（６）</t>
  </si>
  <si>
    <t>世帯主・世帯人員</t>
  </si>
  <si>
    <t>　国籍を「日本」、「韓国，朝鮮」、「中国」、「フィリピン」、「タイ」、「インドネシア」、「ベトナム」、「イギリス」、「アメリカ」、「ブラジル」、「ペルー」、「その他」に区分した。</t>
  </si>
  <si>
    <t>　一般世帯を、その世帯員の世帯主との続き柄により、次のとおり区分した。</t>
  </si>
  <si>
    <t>　　親族のみの世帯</t>
  </si>
  <si>
    <t>　　非親族を含む世帯</t>
  </si>
  <si>
    <t>　　単独世帯</t>
  </si>
  <si>
    <t>　　　二人以上の世帯員から成る世帯のうち、世帯主と親族関係にある世帯員のみからなる世帯。</t>
  </si>
  <si>
    <t>　　　二人以上の世帯員から成る世帯のうち、世帯主と親族関係にない人がいる世帯。</t>
  </si>
  <si>
    <t>　　　世帯人員が一人の世帯。</t>
  </si>
  <si>
    <t>　Ⅰ　核家族世帯</t>
  </si>
  <si>
    <t>　　（１）夫婦のみの世帯</t>
  </si>
  <si>
    <t>　　（２）夫婦と子供から成る世帯</t>
  </si>
  <si>
    <t>　　（３）男親と子供から成る世帯</t>
  </si>
  <si>
    <t>　　（４）女親と子供から成る世帯</t>
  </si>
  <si>
    <t>　Ⅱ　核家族以外の世帯</t>
  </si>
  <si>
    <t>　　（５）夫婦と両親から成る世帯</t>
  </si>
  <si>
    <t>　　（６）夫婦とひとり親から成る世帯</t>
  </si>
  <si>
    <t>　　（７）夫婦、子供と両親から成る世帯</t>
  </si>
  <si>
    <t>　　（８）夫婦、子供とひとり親から成る世帯</t>
  </si>
  <si>
    <t>　　（９）夫婦と他の親族（親、子供を含まない）から成る世帯</t>
  </si>
  <si>
    <t>　　（10）夫婦、子供と他の親族（親を含まない）から成る世帯</t>
  </si>
  <si>
    <t>　　（11）夫婦、親と他の親族（子供を含まない）から成る世帯</t>
  </si>
  <si>
    <t>　　（12）夫婦、子供、親と他の親族から成る世帯</t>
  </si>
  <si>
    <t>　　（13）兄弟姉妹のみから成る世帯</t>
  </si>
  <si>
    <t>　　（14）他に分類されない世帯</t>
  </si>
  <si>
    <t>一般世帯人員</t>
  </si>
  <si>
    <t>６歳未満世帯員がいる一般世帯人員</t>
  </si>
  <si>
    <t>６歳未満世帯人員</t>
  </si>
  <si>
    <t>１８歳未満世帯員がいる一般世帯数</t>
  </si>
  <si>
    <t>１８歳未満世帯員がいる一般世帯人員</t>
  </si>
  <si>
    <t>１８歳未満世帯人員</t>
  </si>
  <si>
    <t>３世代世帯数</t>
  </si>
  <si>
    <t>３世代世帯人員</t>
  </si>
  <si>
    <t>（再掲）
母子世帯</t>
  </si>
  <si>
    <t>（再掲）
母子世帯（他の世帯員がいる世帯を含む）</t>
  </si>
  <si>
    <t>（再掲）
父子世帯</t>
  </si>
  <si>
    <t>（再掲）
父子世帯（他の世帯員がいる世帯を含む）</t>
  </si>
  <si>
    <t>(6歳未満・18歳未満世帯員のいる一般世帯及び3世代世帯並びに母子世帯及び父子世帯－特掲)</t>
  </si>
  <si>
    <t>第11表　世帯の家族類型(16区分)，世帯人員(7区分)別一般世帯数</t>
  </si>
  <si>
    <t>第12表　世帯の家族類型(16区分)，世帯主の年齢(5歳階級)，一般世帯数及び一般世帯人員</t>
  </si>
  <si>
    <t>第13表　世帯人員（２区分），配偶関係（４区分），年齢（各歳），男女別一般世帯人員</t>
  </si>
  <si>
    <t>第14表　施設等の世帯の種類（６区分），世帯人員（４区分）別施設等の世帯数及び施設等の世帯人員</t>
  </si>
  <si>
    <t>第15表　住居の種類・住宅の所有の関係（６区分）別一般世帯数，一般世帯人員，　　　
　　　　１世帯当たり人員</t>
  </si>
  <si>
    <t>第16表　世帯の家族類型（16区分），住宅の所有の関係（５区分）別住宅に住む一般世帯数及び一般世帯人員</t>
  </si>
  <si>
    <t>第17表　住宅の建て方（８区分），住宅の所有の関係（５区分）別住宅に住む一般世帯数，一般世帯人員，１世帯当たり人員
　　　　（世帯が住んでいる階－特掲）</t>
  </si>
  <si>
    <t>第18表　延べ面積（14区分），住宅の所有の関係（５区分）別住宅に住む一般世帯数及び一般世帯人員</t>
  </si>
  <si>
    <t>第19表　延べ面積（14区分），住宅の建て方（６区分）別住宅に住む主世帯数及び主世帯人員</t>
  </si>
  <si>
    <t>第20表　世帯の家族類型（16区分），延べ面積（14区分）別主世帯数及び主世帯人員</t>
  </si>
  <si>
    <t>第21表　世帯人員（７区分）別６５歳以上世帯員のいる一般世帯数，一般世帯人員及び６５歳以上世帯人員</t>
  </si>
  <si>
    <t>第22表　世帯の家族類型(22区分)，65歳以上世帯員のいる一般世帯数，一般世帯人員及び65歳以上世帯人員</t>
  </si>
  <si>
    <t>第23表　年齢（５歳階級），男女別一人暮らし高齢者数</t>
  </si>
  <si>
    <t>第24表　夫の年齢（５歳階級），妻の年齢（５歳階級）別高齢夫婦世帯数（妻が60歳未満－特掲）</t>
  </si>
  <si>
    <t>第25表　住居の種類・住宅の所有の関係（６区分）別６５歳以上世帯員のいる一般世帯数，</t>
  </si>
  <si>
    <t>第26表　世帯人員（７区分），住宅の所有の関係（５区分）別住宅に住む65歳以上世帯員のいる一般世帯数</t>
  </si>
  <si>
    <t>第27表　延べ面積（14区分），住宅の所有の関係（５区分）別住宅に住む65歳以上世帯員のいる一般世帯数</t>
  </si>
  <si>
    <t>第28表　住宅の建て方（６区分）別住宅に住む65歳以上世帯員のいる主世帯数，主世帯人員，65歳以上世帯人員，</t>
  </si>
  <si>
    <t>第29表　住宅の建て方（８区分）別住宅に住む高齢夫婦主世帯数（住宅に住む夫婦とも65歳以上の</t>
  </si>
  <si>
    <t>第30表　人口及び世帯数（現在市域）　＜ＤＩＤ＞</t>
  </si>
  <si>
    <t>第31表　年齢（３区分），男女別人口　＜ＤＩＤ＞</t>
  </si>
  <si>
    <t>第32表　年齢１歳階級，男女別人口　＜ＤＩＤ＞　</t>
  </si>
  <si>
    <t>第33表　世帯人員（10区分）別一般世帯数，一般世帯人員及び１世帯当たり人員　＜ＤＩＤ＞</t>
  </si>
  <si>
    <t>第34表　世帯人員(7区分)別一般世帯数及び一般世帯人員
　　　　　(6歳未満・18歳未満世帯員のいる一般世帯－特掲)＜ＤＩＤ＞</t>
  </si>
  <si>
    <t>第35表　住居の種類・住宅の所有の関係（６区分）別一般世帯数，一般世帯人員，１世帯当たり人員＜ＤＩＤ＞</t>
  </si>
  <si>
    <t>第30表</t>
  </si>
  <si>
    <t>第35表</t>
  </si>
  <si>
    <t>世帯の家族類型〈平成22年変更〉</t>
  </si>
  <si>
    <t>　【平成22年変更内容】</t>
  </si>
  <si>
    <t>　　世帯の家族類型に関する統計の利用の便に供するため、平成22年調査から、「親族世帯」及び「非親族世帯」を、「親族のみの世帯」及び「非親族を含む世帯」に変更した。</t>
  </si>
  <si>
    <r>
      <t>　</t>
    </r>
    <r>
      <rPr>
        <b/>
        <sz val="11"/>
        <rFont val="ＭＳ Ｐゴシック"/>
        <family val="3"/>
      </rPr>
      <t>一般世帯</t>
    </r>
    <r>
      <rPr>
        <sz val="11"/>
        <rFont val="明朝"/>
        <family val="1"/>
      </rPr>
      <t>とは、次のものをいう。</t>
    </r>
  </si>
  <si>
    <r>
      <t>　</t>
    </r>
    <r>
      <rPr>
        <b/>
        <sz val="11"/>
        <rFont val="ＭＳ Ｐゴシック"/>
        <family val="3"/>
      </rPr>
      <t>施設等の世帯</t>
    </r>
    <r>
      <rPr>
        <sz val="11"/>
        <rFont val="明朝"/>
        <family val="1"/>
      </rPr>
      <t>とは、次のものをいう。なお、世帯の単位は、原則として下記の（１）、（２）及び（３）は棟ごと、（４）は中隊又は艦船ごと、（５）は建物ごと、（６）は一人一人である。</t>
    </r>
  </si>
  <si>
    <t xml:space="preserve">　国勢調査における世帯主とは、収入の多少，住民基本台帳の届出等に関係なく，各世帯の判断による。
　世帯人員とは、世帯を構成する各人（世帯員）を合わせた数をいう。
</t>
  </si>
  <si>
    <t xml:space="preserve">　また、親族のみの世帯については、その親族の中で原則として最も若い世代の夫婦とその他の親族世帯員との関係によって、次のとおり区分した。
</t>
  </si>
  <si>
    <t>３世代世帯</t>
  </si>
  <si>
    <t xml:space="preserve">　「3世代世帯」とは、世帯主との続き柄が、祖父母、世帯主の父母（又は世帯主の配偶者の父母）、世帯主（又は世帯主の配偶者）、子（又は子の配偶者）及び孫の直系世代のうち、三つ以上の世代が同居していることが判定可能な世帯をいい、それ以外の世帯員がいるか否かは問わない。したがって、4世代以上が住んでいる場合も含まれる。また、世帯主の父母、世帯主、孫のように、子（中間の世代）がいない場合も含まれる。一方、叔父、世帯主、子のように、傍系となる3世代世帯は含まない。
</t>
  </si>
  <si>
    <t xml:space="preserve">　母子世帯とは、未婚、死別又は離別の女親と、その未婚の20歳未満の子供のみから成る一般世帯（他の世帯員がいないもの）をいう。
</t>
  </si>
  <si>
    <t xml:space="preserve">　父子世帯とは、未婚、死別又は離別の女親と、その未婚の20歳未満の子供のみから成る一般世帯（他の世帯員がいないもの）をいう。
</t>
  </si>
  <si>
    <t>　</t>
  </si>
  <si>
    <t>母子世帯・父子世帯・母（父）子世帯（他の世帯員がいる世帯を含む）</t>
  </si>
  <si>
    <t xml:space="preserve">　母（父）子世帯（他の世帯員がいる世帯を含む）とは、上記「母子世帯」及び「父子世帯」のほか、未婚、死別又は離別の女（男）親と、その未婚の20歳未満の子供及び他の世帯員（20歳以上の子供を除く。）から成る一般世帯を含めた世帯をいう。（平成22年新規表章）
</t>
  </si>
  <si>
    <t>高齢単身世帯・高齢夫婦世帯</t>
  </si>
  <si>
    <t>　高齢単身世帯とは、65歳以上の人一人のみの一般世帯をいう。</t>
  </si>
  <si>
    <t xml:space="preserve">　高齢夫婦世帯とは、夫65歳以上、妻60歳以上の夫婦1組のみの一般世帯をいう。
</t>
  </si>
  <si>
    <t>住居の種類</t>
  </si>
  <si>
    <t>住宅</t>
  </si>
  <si>
    <t>住宅以外</t>
  </si>
  <si>
    <t>寄宿舎・寮など生計を共にしない単身者の集まりを居住させるための建物や、病院・学校・旅館・会社・工場・事務所などの居住用でない建物
なお、仮小屋など臨時応急的に造られた住居などもこれに含まれる。</t>
  </si>
  <si>
    <t xml:space="preserve">その他…定まった住居を持たない単身者や陸上に生活の本拠（住所）を有しない船舶乗組員など
</t>
  </si>
  <si>
    <t xml:space="preserve">寮・寄宿舎の学生・生徒…学校の寮・寄宿舎で起居を共にし、通学している学生・生徒の集まり
</t>
  </si>
  <si>
    <t xml:space="preserve">病院・療養所の入院者…病院・療養所などに、すでに3か月以上入院している入院患者の集まり
</t>
  </si>
  <si>
    <t>一般世帯について、住居を次のとおり区分した。</t>
  </si>
  <si>
    <t>一つの世帯が独立して家庭生活を営むことができる建物（完全に区画された建物の一部を含む）
一戸建ての住宅はもちろん、アパート、長屋などのように独立して家庭生活を営むことができるような構造になっている場合は、各区画ごとに1戸の住宅となる。</t>
  </si>
  <si>
    <t>住宅の所有関係</t>
  </si>
  <si>
    <t>住宅に居住する一般世帯について、住宅の所有の関係を、次のとおり区分した。</t>
  </si>
  <si>
    <r>
      <rPr>
        <b/>
        <sz val="11"/>
        <rFont val="ＭＳ Ｐゴシック"/>
        <family val="3"/>
      </rPr>
      <t>主世帯</t>
    </r>
    <r>
      <rPr>
        <sz val="11"/>
        <rFont val="明朝"/>
        <family val="1"/>
      </rPr>
      <t>…「間借り」以外の次の５区分に居住する世帯</t>
    </r>
  </si>
  <si>
    <t>持ち家</t>
  </si>
  <si>
    <t>公営の借家</t>
  </si>
  <si>
    <t>都市再生機構・公社の借家</t>
  </si>
  <si>
    <t>民営の借家</t>
  </si>
  <si>
    <t>その世帯の借りている住宅が、「公営の借家」、「都市再生機構・公社の借家」及び「給与住宅」でない場合。</t>
  </si>
  <si>
    <t>給与住宅</t>
  </si>
  <si>
    <t>居住する住宅が、世帯の所有である場合。
なお、所有する住宅は登記の有無を問わず、また、分割払いの分譲住宅などで支払が完了していない場合も含む。</t>
  </si>
  <si>
    <t>その世帯の借りている住宅が、都道府県営又は市（区）町村営の賃貸住宅やアパートであって、かつ給与住宅でない場合。</t>
  </si>
  <si>
    <t>その世帯の借りている住宅が、都市再生機構又は都道府県・市区町村の住宅供給公社・住宅協会・開発公社などの賃貸住宅やアパートであって、かつ給与住宅でない場合。
なお、これには、　雇用・能力開発機構の雇用促進住宅（移転就職者用宿舎）も含まれる。</t>
  </si>
  <si>
    <t>勤務先の会社・官公庁・団体などの所有又は管理する住宅に、職務の都合上又は給与の一部として居住している場合。
家賃の支払の有無を問わず、また、勤務先の会社又は雇主が借りている一般の住宅に住んでいる場合も含まれる。</t>
  </si>
  <si>
    <t>間借り</t>
  </si>
  <si>
    <t>他の世帯が住んでいる住宅（持ち家、公営の借家、都市再生機構・公社の借家、民営の借家、給与住宅）の一部を借りて住んでいる場合。</t>
  </si>
  <si>
    <t>延べ面積</t>
  </si>
  <si>
    <t>住宅の建て方</t>
  </si>
  <si>
    <t>　「延べ面積」とは、各居住室の床面積のほか、その住宅に含まれる玄関・台所・廊下・便所・浴室・押し入れなども含めた床面積の合計をいう。ただし、農家の土間や店舗併用住宅の店・事務室など営業用の部分は延べ面積には含まれない。また、アパートやマンションなどの共同住宅の場合は、共同で使用している廊下・階段など共用部分は、延べ面積には含まれない。</t>
  </si>
  <si>
    <t>　各世帯が居住する住宅を、その建て方により、次のとおり区分した。このうち、共同住宅については、その建物の階数により「1・2階建」、「3～5階建」、「6～10階建」、「11～14階建」、「15階建以上」に５区分し、また、世帯が住んでいる階についても、建物の階数と同様に５つに区分した。</t>
  </si>
  <si>
    <t>一戸建</t>
  </si>
  <si>
    <t>１建物が１住宅であるもの。
なお、店舗併用住宅の場合でも,、１建物が１住宅であればここに含まれる。</t>
  </si>
  <si>
    <t>長屋建</t>
  </si>
  <si>
    <t>二つ以上の住宅を一棟に建て連ねたもので、各住宅が壁を共通にし、それぞれ別々に外部への出入口をもっているもの。
なお、いわゆる「テラス・ハウス」も含まれる。</t>
  </si>
  <si>
    <t>共同住宅</t>
  </si>
  <si>
    <t>棟の中に二つ以上の住宅があるもので、廊下・階段などを共用しているものや二つ以上の住宅を重ねて建てたもの。
１階が店舗で、２階以上が住宅になっている建物も含まれる。</t>
  </si>
  <si>
    <t>その他</t>
  </si>
  <si>
    <t>上記以外で、例えば、工場や事務所などの一部に住宅がある場合。</t>
  </si>
  <si>
    <t xml:space="preserve">社会施設の入所者…老人ホーム、児童保護施設などの入所者の集まり
</t>
  </si>
  <si>
    <t xml:space="preserve">自衛隊営舎内居住者…自衛隊の営舎内又は艦船内の居住者の集まり
</t>
  </si>
  <si>
    <t xml:space="preserve">矯正施設の入所者…刑務所及び拘置所の被収容者並びに少年院及び婦人補導院の在院者の集まり
</t>
  </si>
  <si>
    <t>人口集中地区</t>
  </si>
  <si>
    <t>　人口集中地区は、昭和28年の町村合併促進法及び昭和31年の新市町村建設促進法による町村合併や新市の創設などにより市部地域が拡大され、市部・郡部別の地域表章が必ずしも都市的地域と農村的地域の特質を明瞭に示さなくなったため、都市的地域の特質を明らかにする統計上の地域単位として、昭和35年国勢調査から設定されたものである。
　平成22年国勢調査の「人口集中地区」は、以下の３点を条件として設定された。</t>
  </si>
  <si>
    <t>（１）</t>
  </si>
  <si>
    <t>平成22年国勢調査基本単位区を基礎単位地域とする。</t>
  </si>
  <si>
    <t>市区町村の境界内で人口密度の高い基本単位区（原則として人口密度が１㎢当たり4，000人以上）が隣接していること。</t>
  </si>
  <si>
    <t>それらの地域の人口が平成22年国勢調査時に5，000人以上有すること。
なお、個別の人口集中地区の中には、人口密度が１㎢当たり4，000人に満たないものがあるが、これは人口集中地区が都市地域を表すという観点から、人口集中地区に常住人口の少ない公共施設、産業施設、社会施設等のある地域を含めているためである。</t>
  </si>
  <si>
    <t>利用上の注意</t>
  </si>
  <si>
    <t>　統計表中「－」は該当なし、「…」は不詳、「０」は単位未満、「△」は負数を示し、増減を示すときは減を示す。</t>
  </si>
  <si>
    <t>調査結果の概要</t>
  </si>
  <si>
    <t>　平成22年国勢調査は、　統計法（平成19年法律第53号）第5条第2項の規定並びに国勢調査令（昭和55年政令第98号）、国勢調査施行規則（昭和55年総理府令第21号）、国勢調査の調査区の設定の基準等に関する省令（昭和59年総理府令第24号）に基づいて行われた。</t>
  </si>
  <si>
    <t>　　（４）世帯主との続柄</t>
  </si>
  <si>
    <t>　　（７）現住の住居における居住期間</t>
  </si>
  <si>
    <t>　　（９）在学、卒業等教育の状況</t>
  </si>
  <si>
    <t>　　（14）従業地又は通学地</t>
  </si>
  <si>
    <t>　　（15）従業地又は通勤地までの利用交通手段</t>
  </si>
  <si>
    <t>集計及び結果公表の方法</t>
  </si>
  <si>
    <t>　集計は、独立行政法人統計センターにおいて、また結果の公表は総務省統計局において、それぞれ以下の方法・区分により行われる。</t>
  </si>
  <si>
    <r>
      <t>(人/km</t>
    </r>
    <r>
      <rPr>
        <vertAlign val="superscript"/>
        <sz val="8"/>
        <rFont val="明朝"/>
        <family val="1"/>
      </rPr>
      <t>2</t>
    </r>
    <r>
      <rPr>
        <sz val="8"/>
        <rFont val="明朝"/>
        <family val="1"/>
      </rPr>
      <t>)</t>
    </r>
  </si>
  <si>
    <t>(％)</t>
  </si>
  <si>
    <t>(対：女100人)</t>
  </si>
  <si>
    <t>１．概要　～人口462，361人、平成17年に比べ7，754人増加～</t>
  </si>
  <si>
    <t>平成２年</t>
  </si>
  <si>
    <t>７年</t>
  </si>
  <si>
    <t>12年</t>
  </si>
  <si>
    <t>17年</t>
  </si>
  <si>
    <t>22年</t>
  </si>
  <si>
    <t>0～14歳</t>
  </si>
  <si>
    <t>15～64歳</t>
  </si>
  <si>
    <t>65歳以上</t>
  </si>
  <si>
    <t>人　　口</t>
  </si>
  <si>
    <t>構　成　比（％）</t>
  </si>
  <si>
    <t>増　減　率（％）</t>
  </si>
  <si>
    <t>表－１　人口（男女別）及び世帯数（現在市域）</t>
  </si>
  <si>
    <t>表－２　年齢（３区分）別人口</t>
  </si>
  <si>
    <t>１）年齢「不詳」含む。ただし、構成比（％）は年齢「不詳」を除いて算出。</t>
  </si>
  <si>
    <t>注）年齢「不詳」は含まない。</t>
  </si>
  <si>
    <t>（２）配偶関係</t>
  </si>
  <si>
    <t>15歳以上人口</t>
  </si>
  <si>
    <t>構成比
（％）</t>
  </si>
  <si>
    <t>増減率
（％）</t>
  </si>
  <si>
    <t>平成12年</t>
  </si>
  <si>
    <t>未婚</t>
  </si>
  <si>
    <t>有配偶</t>
  </si>
  <si>
    <t>死別</t>
  </si>
  <si>
    <t>離別</t>
  </si>
  <si>
    <t>男
１）</t>
  </si>
  <si>
    <t>女
１）</t>
  </si>
  <si>
    <t>年齢</t>
  </si>
  <si>
    <t>20～24</t>
  </si>
  <si>
    <t>25～29</t>
  </si>
  <si>
    <t>30～34</t>
  </si>
  <si>
    <t>35～39</t>
  </si>
  <si>
    <t>40～44</t>
  </si>
  <si>
    <t>45～49</t>
  </si>
  <si>
    <t>50～54</t>
  </si>
  <si>
    <t>55～59</t>
  </si>
  <si>
    <t>60～64</t>
  </si>
  <si>
    <t>65～69</t>
  </si>
  <si>
    <t>70～74</t>
  </si>
  <si>
    <t>75～79</t>
  </si>
  <si>
    <t>80～84</t>
  </si>
  <si>
    <t>85歳以上</t>
  </si>
  <si>
    <t>未婚数</t>
  </si>
  <si>
    <t>増減数</t>
  </si>
  <si>
    <t>未婚率（％）</t>
  </si>
  <si>
    <t>１）配偶関係「不詳」を含む。</t>
  </si>
  <si>
    <t>表－３　15歳以上人口の配偶関係</t>
  </si>
  <si>
    <t>表－４　15歳以上人口の年齢別（５歳階級）未婚数と未婚率</t>
  </si>
  <si>
    <t>注）配偶関係「不詳」を除いて未婚率（％）を算出。</t>
  </si>
  <si>
    <t>（１）世帯数及び世帯人員</t>
  </si>
  <si>
    <t>一般世帯数</t>
  </si>
  <si>
    <t>構成比（％）</t>
  </si>
  <si>
    <t>増減率（％）</t>
  </si>
  <si>
    <t>１人</t>
  </si>
  <si>
    <t>２人</t>
  </si>
  <si>
    <t>３人</t>
  </si>
  <si>
    <t>４人</t>
  </si>
  <si>
    <t>５人</t>
  </si>
  <si>
    <t>６人</t>
  </si>
  <si>
    <t>７人以上</t>
  </si>
  <si>
    <t>表－５　世帯人員別一般世帯数</t>
  </si>
  <si>
    <t>（２）世帯の家族類型</t>
  </si>
  <si>
    <t>親族のみの世帯</t>
  </si>
  <si>
    <t>核家族世帯</t>
  </si>
  <si>
    <t>非親族を含む世帯</t>
  </si>
  <si>
    <t>単独世帯</t>
  </si>
  <si>
    <t>注）平成12年の数値は、旧分類区分による集計結果。</t>
  </si>
  <si>
    <t>表－６　世帯の家族類型別一般世帯数</t>
  </si>
  <si>
    <t>（３）高齢者世帯</t>
  </si>
  <si>
    <t>65歳以上世帯員のいる世帯</t>
  </si>
  <si>
    <t>一般世帯に占める割合（％）</t>
  </si>
  <si>
    <t>高齢単身者世帯</t>
  </si>
  <si>
    <t>注）平成12年と平成17年の数値は、旧分類区分による集計結果。</t>
  </si>
  <si>
    <t>表－７　高齢者世帯数</t>
  </si>
  <si>
    <t>（１）住宅の種類と所有の関係</t>
  </si>
  <si>
    <t>実　　　　数</t>
  </si>
  <si>
    <t>主世帯総数</t>
  </si>
  <si>
    <t>持ち家</t>
  </si>
  <si>
    <t>民営の借家</t>
  </si>
  <si>
    <t>給与住宅</t>
  </si>
  <si>
    <t>公営・都市再生機構・公社の借家</t>
  </si>
  <si>
    <t>表－８　住宅に住む一般世帯の所有関係別世帯数</t>
  </si>
  <si>
    <t>（２）住宅の建て方</t>
  </si>
  <si>
    <t>表－９　住宅に住む一般世帯の住宅の建て方別世帯数</t>
  </si>
  <si>
    <t>住宅に住む一般世帯数</t>
  </si>
  <si>
    <t>共　同　住　宅</t>
  </si>
  <si>
    <t>1・2階建</t>
  </si>
  <si>
    <t>3～5階建</t>
  </si>
  <si>
    <t>6階建以上</t>
  </si>
  <si>
    <t>用語の解説</t>
  </si>
  <si>
    <t>調査結果の概要</t>
  </si>
  <si>
    <t>平成22年国勢調査 人口等基本集計結果 全市編（その１）</t>
  </si>
  <si>
    <t>　平成22年国勢調査は、総務省統計局 - 都道府県 - 市町村 - 国勢調査指導員 - 国勢調査員 - 世帯の流れにより行った。
　調査は、総務大臣より任命された国勢調査員が調査票を世帯ごとに配布し、世帯が調査票を調査員又は市に提出する方法により行った。
　調査票の提出は、世帯が調査票に記入した上で、調査員への提出又は郵送による市への提出のいずれかを選択する方法とした。</t>
  </si>
  <si>
    <t>（１）年齢別人口</t>
  </si>
  <si>
    <t>２．人口　～65歳以上人口が増加～</t>
  </si>
  <si>
    <t>　また、年齢（３区分）別の構成比の過去50年間の推移をみると、0～14歳人口（年少人口）の構成比は昭和35年より減少し、昭和50年に一旦増加したが、それ以降は再び減少傾向にある。また、15～64歳人口（生産年齢人口）の構成比は、平成２年までは増加していたが、平成７年以降は減少傾向にある。一方、65歳以上人口（老年人口）の構成比は一貫して増加し続けている。
　増減率の推移をみると、0～14歳人口の増減率は昭和60年より減少傾向にあるが、平成２年以降、減少幅は鈍化している。また、15～64歳人口の増減率は平成12年にマイナスに転じ、一貫して減少し続けている。</t>
  </si>
  <si>
    <t>　15歳以上人口を配偶関係別にみると、男性のうち未婚が60,240人（構成比32.0％）、有配偶が112,701人（同59.9％）となっており、女性は未婚が49,931人（同24.3％）、有配偶が112,088人（同54.6％）となっている。
　表４の年齢別の未婚率をみると、24歳以下を除くほぼ全ての階層において未婚率が上昇していることがわかる。</t>
  </si>
  <si>
    <t>２．世帯　～単身者の増加～</t>
  </si>
  <si>
    <t>３．住宅　～持ち家に住む世帯が増加～</t>
  </si>
  <si>
    <t>平成17年</t>
  </si>
  <si>
    <t>韓国
朝鮮</t>
  </si>
  <si>
    <t>ﾌｨﾘﾋﾟﾝ</t>
  </si>
  <si>
    <t>ｲﾝﾄﾞﾈｼｱ</t>
  </si>
  <si>
    <t>ﾀｲ</t>
  </si>
  <si>
    <t>ﾍﾞﾄﾅﾑ</t>
  </si>
  <si>
    <t>ｲｷﾞﾘｽ</t>
  </si>
  <si>
    <t>ｱﾒﾘｶ</t>
  </si>
  <si>
    <t>ﾌﾞﾗｼﾞﾙ</t>
  </si>
  <si>
    <t>ﾍﾟﾙｰ</t>
  </si>
  <si>
    <t>－</t>
  </si>
  <si>
    <t>表－10　国籍別外国人数</t>
  </si>
  <si>
    <t>注）「ｲﾝﾄﾞﾈｼｱ」と「ﾍﾞﾄﾅﾑ」については、平成12年に集計がなかったため、平成17年の増減率は不明。</t>
  </si>
  <si>
    <t>４．外国人数　～外国人が増加～</t>
  </si>
  <si>
    <t>平成22年国勢調査の概要</t>
  </si>
  <si>
    <t>第10表　世帯の家族類型(16区分)別一般世帯数及び一般世帯人員</t>
  </si>
  <si>
    <t>世帯の家族類型(１６区分)別一般世帯数及び一般世帯人員(６歳未満・１８歳未満世帯員のいる一般世帯及び３世代世帯並びに母子世帯及び父子世帯－特掲)</t>
  </si>
  <si>
    <t>　平成22年国勢調査による10月１日現在の金沢市の人口は462,361人で、平成17年に比べ、7,754人の増加（増減率1.7％増）となっている。
　なお、全国及び石川県の人口増減率は、全国では0.2％増となり、石川県全体では0.4％減となっている。
　世帯数は191,256世帯で、平成17年に比べ9,765世帯（増減率5.4％）増加し、１世帯当たり平均世帯人員は2.42人で、平成17年に比べ、0.08人減少していることから、世帯規模の縮小が続いている。
　人口性比（女性100人に対する男性の数）は94.0となっており、平成17年に比べ0.3ポイント減少した。</t>
  </si>
  <si>
    <t>　人口を年齢３区分別にみると、0～14歳人口（年少人口）は62,258人、15～64歳人口（生産年齢人口）は297,230人、65歳以上人口（老年人口）は96,462人で、年齢「不詳」を除いた総人口に占める割合（構成比）はそれぞれ13.7％、65.2％、21.2％となり、平成17年に比べ、0～14歳人口と15～64歳人口は減少し、65歳以上人口は増加している。
　平成17年との比較を増減数（増減率）でみると、0～14歳人口は958人減少（増減率△1.5％）、15～64歳人口は10,198人減少（同△3.3％）、65歳以上人口は12,983人増加（同＋15.6％）となっている。</t>
  </si>
  <si>
    <t>　一般世帯数は190,871世帯で、増減率の推移をみると、平成12年が3.6％増、平成17年が3.4％増、平成22年が5.6％増となっている。
　世帯人員別の内訳では、１人世帯の伸びが10.6％と平成17年に比べ大きくなっている。４人世帯以降の区分では、一貫して減少傾向が続いている。
　また、世帯人員別の構成比をみると、１人世帯が最も大きく、次いで２人世帯、３人世帯と続き、世帯人員が多くなるほどその構成比は小さくなっている。</t>
  </si>
  <si>
    <t>　一般世帯について、その世帯主と世帯員の続柄により家族構成を類型化（家族類型）してみると、世帯主と親族関係のみの世帯員で構成されている「親族のみの世帯」は119,621世帯で、一般世帯の62.7％を占めている。世帯人員が一人の「単独世帯」は69,944世帯（構成比36.6％）、世帯主と同居人、使用人などの非親族関係にある世帯員を含む「非親族を含む世帯」は1,258世帯（同0.7％）となっている。
　構成比を前回と比較すると「親族のみの世帯」の割合が減少し、「単独世帯」の割合が増加した。
　増減率は「単独世帯」が10.6％増と他の世帯に比べて伸びが高くなっている。
　「親族のみの世帯」のうち「核家族世帯」は100,600世帯（同52.7％）で、一般世帯の半数を占めており、増減率は5.2％増となっている。一方、「核家族以外の世帯」は19,021世帯（同10.0％）で、増減率は8.7％減となっている。</t>
  </si>
  <si>
    <t xml:space="preserve">　一般世帯のなかで、「65歳以上世帯員のいる世帯」は54,582世帯（増減率13.2％増）で、一般世帯の32.4％を占めており、ここ10年一貫して増加している。
　また、65歳以上の「高齢単身者世帯」は14,813世帯で、一般世帯の7.8％を占めている。これは、平成17年に比べ、2,473世帯増加しており、増加率は20.0％増と鈍化傾向にあるものの、依然として高い伸びとなっている。
</t>
  </si>
  <si>
    <t>　住宅に住む一般世帯の住宅の所有関係別世帯数をみると、持ち家に住む世帯が最も多く110,501世帯（構成比58.6％）と半数を超えている。以下、民営の借家に住む世帯が63,091（同33.5％）、給与住宅に住む世帯が6,618世帯（同3.5％）、公営・都市再生機構・公社の借家に住む世帯が6,315世帯（同3.4％）、住宅に間借りしている世帯が1,912世帯（同1.0％）となっている。
　住宅の所有関係別に増減率をみると、持ち家に住む世帯が7.8％増と他に比べて伸びが高くなっている。一方、公営・都市再生機構・公社の借家に住む世帯は、平成17年以降減少している。</t>
  </si>
  <si>
    <t>　住宅に住む一般世帯について、住んでいる住宅の建て方をみると、一戸建に住む世帯が108,338世帯で最も多く、住宅に住む一般世帯の57.5％を占めている。以下、共同住宅に住む世帯が77,322世帯（構成比41.0％）、長屋建に住む世帯が2,281世帯（同1.2％）、その他の住宅に住む世帯が433世帯（同0.2％）となっている。
　住宅の建て方別に増減をみると、一戸建に住む世帯が4,659世帯（増減率4.5％）増、共同住宅に住む世帯が5,828世帯（増減率8.2％）増となっている。</t>
  </si>
  <si>
    <t>　本市に在住する外国人は4,238人で、平成17年に比べ1,012人増加した。
　国籍別に外国人数をみると、中国が2,031人で最も多く、外国人の総数の47.9％を占めており、平成17年調査と比較しても中国が774人の増加（増減率61.6％増）となっている。</t>
  </si>
  <si>
    <t>　(3世代世帯，間借り・下宿などの単身者及び会社などの独身寮の単身者－特掲)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</si>
</sst>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quot;△&quot;??\ ##0\ ;&quot;－ &quot;"/>
    <numFmt numFmtId="177" formatCode="#\ ##0.0\ ;&quot;△&quot;??\ ##0.0\ ;&quot;－ &quot;"/>
    <numFmt numFmtId="178" formatCode="#\ ##0.00\ ;&quot;△&quot;??\ ##0.00\ ;&quot;－ &quot;"/>
    <numFmt numFmtId="179" formatCode="#\ ##0\ "/>
    <numFmt numFmtId="180" formatCode="#,##0.0\ "/>
    <numFmt numFmtId="181" formatCode="#\ ##0\ ;&quot;△&quot;#\ ##0\ ;&quot;－ &quot;"/>
    <numFmt numFmtId="182" formatCode="#\ ##0.0\ ;;&quot;－ &quot;"/>
    <numFmt numFmtId="183" formatCode="###\ ##0\ "/>
    <numFmt numFmtId="184" formatCode="#\ ##0.00\ "/>
    <numFmt numFmtId="185" formatCode="#\ ##0\ ;\-#\ ##0\ ;&quot;－ &quot;\ "/>
    <numFmt numFmtId="186" formatCode="#\ ##0\ ;\-#\ ##0\ ;\-\ "/>
    <numFmt numFmtId="187" formatCode="#\ ###.00\ "/>
    <numFmt numFmtId="188" formatCode="#\ ##0;\-#\ ##0;\-"/>
    <numFmt numFmtId="189" formatCode="#\ ##0\ ;&quot;△ &quot;#\ ##0\ ;&quot;－ &quot;"/>
    <numFmt numFmtId="190" formatCode="#\ ##0\ ;\-#\ ##0\ ;\-"/>
    <numFmt numFmtId="191" formatCode="#\ ##0.00\ ;&quot;△ &quot;#\ ##0.00\ ;&quot;－ &quot;"/>
    <numFmt numFmtId="192" formatCode="#,##0.0\ ;&quot;△ &quot;#,##0.0\ ;&quot;－ &quot;"/>
    <numFmt numFmtId="193" formatCode="#\ ##0\ ;\-#\ ##0\ ;&quot;－ &quot;"/>
    <numFmt numFmtId="194" formatCode="\ ###,###,###,##0;&quot;-&quot;###,###,###,##0"/>
    <numFmt numFmtId="195" formatCode="###\ ##0\ ;;&quot;- &quot;"/>
    <numFmt numFmtId="196" formatCode="#,##0.00\ ;\-#,##0.00\ ;\-\ "/>
    <numFmt numFmtId="197" formatCode="#\ ##0.00"/>
    <numFmt numFmtId="198" formatCode="#\ ##0.0\ ;&quot;- &quot;;@\ "/>
    <numFmt numFmtId="199" formatCode="###\ ##0\ ;;&quot;- &quot;;@\ "/>
    <numFmt numFmtId="200" formatCode="#\ ##0.00\ ;&quot;- &quot;;@\ "/>
    <numFmt numFmtId="201" formatCode="0.0"/>
    <numFmt numFmtId="202" formatCode="0.0\ "/>
    <numFmt numFmtId="203" formatCode="#\ ##0.00\ ;&quot;△&quot;#\ ##0.00\ ;&quot;－ &quot;"/>
    <numFmt numFmtId="204" formatCode="#\ ###\ ##0\ ;&quot;△&quot;#\ ###\ ##0\ ;&quot;- &quot;"/>
    <numFmt numFmtId="205" formatCode="#,##0.0\ ;&quot;△&quot;#\ ##0.0\ ;&quot;- &quot;"/>
    <numFmt numFmtId="206" formatCode="#,##0.00\ ;&quot;△&quot;#\ ##0.00\ ;&quot;- &quot;"/>
    <numFmt numFmtId="207" formatCode="#\ ##0"/>
    <numFmt numFmtId="208" formatCode="0.00_ "/>
    <numFmt numFmtId="209" formatCode="#,##0.00;&quot;△ &quot;#,##0.00"/>
    <numFmt numFmtId="210" formatCode="#,##0.0_ "/>
    <numFmt numFmtId="211" formatCode="0.0;&quot;△ &quot;0.0"/>
    <numFmt numFmtId="212" formatCode="0.0_ "/>
    <numFmt numFmtId="213" formatCode="#,##0.0;&quot;△ &quot;#,##0.0"/>
    <numFmt numFmtId="214" formatCode="#,##0_);[Red]\(#,##0\)"/>
    <numFmt numFmtId="215" formatCode="0.0_);[Red]\(0.0\)"/>
  </numFmts>
  <fonts count="85">
    <font>
      <sz val="10"/>
      <name val="明朝"/>
      <family val="1"/>
    </font>
    <font>
      <sz val="6"/>
      <name val="明朝"/>
      <family val="3"/>
    </font>
    <font>
      <sz val="10"/>
      <color indexed="12"/>
      <name val="明朝"/>
      <family val="3"/>
    </font>
    <font>
      <b/>
      <sz val="12"/>
      <name val="HG丸ｺﾞｼｯｸM-PRO"/>
      <family val="3"/>
    </font>
    <font>
      <sz val="8"/>
      <name val="明朝"/>
      <family val="1"/>
    </font>
    <font>
      <u val="single"/>
      <sz val="10"/>
      <color indexed="12"/>
      <name val="明朝"/>
      <family val="1"/>
    </font>
    <font>
      <u val="single"/>
      <sz val="10"/>
      <color indexed="36"/>
      <name val="明朝"/>
      <family val="1"/>
    </font>
    <font>
      <vertAlign val="superscript"/>
      <sz val="8"/>
      <name val="明朝"/>
      <family val="1"/>
    </font>
    <font>
      <b/>
      <sz val="11"/>
      <name val="HG丸ｺﾞｼｯｸM-PRO"/>
      <family val="3"/>
    </font>
    <font>
      <sz val="10"/>
      <name val="ｺﾞｼｯｸ"/>
      <family val="3"/>
    </font>
    <font>
      <sz val="9"/>
      <name val="明朝"/>
      <family val="1"/>
    </font>
    <font>
      <sz val="9"/>
      <name val="ｺﾞｼｯｸ"/>
      <family val="3"/>
    </font>
    <font>
      <sz val="11"/>
      <name val="明朝"/>
      <family val="1"/>
    </font>
    <font>
      <sz val="11"/>
      <name val="ｺﾞｼｯｸ"/>
      <family val="3"/>
    </font>
    <font>
      <b/>
      <sz val="9"/>
      <name val="HG丸ｺﾞｼｯｸM-PRO"/>
      <family val="3"/>
    </font>
    <font>
      <b/>
      <sz val="9"/>
      <name val="明朝"/>
      <family val="3"/>
    </font>
    <font>
      <sz val="9"/>
      <name val="HG丸ｺﾞｼｯｸM-PRO"/>
      <family val="3"/>
    </font>
    <font>
      <b/>
      <sz val="10"/>
      <name val="HG丸ｺﾞｼｯｸM-PRO"/>
      <family val="3"/>
    </font>
    <font>
      <b/>
      <sz val="10"/>
      <name val="明朝"/>
      <family val="1"/>
    </font>
    <font>
      <sz val="10"/>
      <name val="HG丸ｺﾞｼｯｸM-PRO"/>
      <family val="3"/>
    </font>
    <font>
      <sz val="10.5"/>
      <name val="明朝"/>
      <family val="3"/>
    </font>
    <font>
      <sz val="8"/>
      <name val="ｺﾞｼｯｸ"/>
      <family val="3"/>
    </font>
    <font>
      <sz val="8"/>
      <color indexed="12"/>
      <name val="明朝"/>
      <family val="1"/>
    </font>
    <font>
      <sz val="11"/>
      <name val="ＭＳ Ｐゴシック"/>
      <family val="3"/>
    </font>
    <font>
      <sz val="6"/>
      <name val="ＭＳ Ｐ明朝"/>
      <family val="1"/>
    </font>
    <font>
      <b/>
      <sz val="8"/>
      <name val="HG丸ｺﾞｼｯｸM-PRO"/>
      <family val="3"/>
    </font>
    <font>
      <sz val="8"/>
      <color indexed="8"/>
      <name val="明朝"/>
      <family val="1"/>
    </font>
    <font>
      <b/>
      <sz val="12"/>
      <name val="ＭＳ ゴシック"/>
      <family val="3"/>
    </font>
    <font>
      <sz val="12"/>
      <name val="HG丸ｺﾞｼｯｸM-PRO"/>
      <family val="3"/>
    </font>
    <font>
      <sz val="9"/>
      <name val="ＭＳ 明朝"/>
      <family val="1"/>
    </font>
    <font>
      <b/>
      <sz val="8"/>
      <color indexed="8"/>
      <name val="明朝"/>
      <family val="1"/>
    </font>
    <font>
      <sz val="8"/>
      <name val="ＭＳ ゴシック"/>
      <family val="3"/>
    </font>
    <font>
      <sz val="6"/>
      <name val="ＭＳ Ｐゴシック"/>
      <family val="3"/>
    </font>
    <font>
      <sz val="7"/>
      <color indexed="8"/>
      <name val="ｺﾞｼｯｸ"/>
      <family val="3"/>
    </font>
    <font>
      <sz val="7"/>
      <name val="ｺﾞｼｯｸ"/>
      <family val="3"/>
    </font>
    <font>
      <sz val="7"/>
      <color indexed="8"/>
      <name val="明朝"/>
      <family val="1"/>
    </font>
    <font>
      <sz val="7"/>
      <name val="明朝"/>
      <family val="1"/>
    </font>
    <font>
      <sz val="11"/>
      <name val="ＭＳ 明朝"/>
      <family val="1"/>
    </font>
    <font>
      <sz val="6"/>
      <name val="ＭＳ 明朝"/>
      <family val="1"/>
    </font>
    <font>
      <sz val="8"/>
      <name val="ＭＳ 明朝"/>
      <family val="1"/>
    </font>
    <font>
      <b/>
      <sz val="16"/>
      <name val="ＭＳ Ｐゴシック"/>
      <family val="3"/>
    </font>
    <font>
      <b/>
      <sz val="11"/>
      <name val="ＭＳ Ｐゴシック"/>
      <family val="3"/>
    </font>
    <font>
      <b/>
      <sz val="11"/>
      <name val="ＭＳ Ｐ明朝"/>
      <family val="1"/>
    </font>
    <font>
      <sz val="10"/>
      <color indexed="8"/>
      <name val="ＭＳ Ｐゴシック"/>
      <family val="3"/>
    </font>
    <font>
      <b/>
      <sz val="12"/>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6"/>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hair"/>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color indexed="63"/>
      </left>
      <right style="hair"/>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color indexed="63"/>
      </left>
      <right style="hair"/>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hair"/>
      <bottom style="thin"/>
    </border>
    <border>
      <left style="hair"/>
      <right style="thin"/>
      <top style="hair"/>
      <bottom>
        <color indexed="63"/>
      </bottom>
    </border>
    <border>
      <left style="hair"/>
      <right>
        <color indexed="63"/>
      </right>
      <top style="hair"/>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style="thin"/>
      <right style="hair"/>
      <top>
        <color indexed="63"/>
      </top>
      <bottom style="hair"/>
    </border>
    <border>
      <left>
        <color indexed="63"/>
      </left>
      <right style="thin"/>
      <top style="thin"/>
      <bottom style="thin"/>
    </border>
    <border>
      <left style="thin"/>
      <right>
        <color indexed="63"/>
      </right>
      <top>
        <color indexed="63"/>
      </top>
      <bottom style="hair"/>
    </border>
    <border>
      <left style="thin"/>
      <right style="thin"/>
      <top>
        <color indexed="63"/>
      </top>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hair"/>
      <bottom>
        <color indexed="63"/>
      </bottom>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thin"/>
      <right style="thin"/>
      <top style="hair"/>
      <bottom>
        <color indexed="63"/>
      </bottom>
    </border>
    <border>
      <left>
        <color indexed="63"/>
      </left>
      <right style="hair"/>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thin"/>
      <right style="hair"/>
      <top style="hair"/>
      <bottom style="hair"/>
    </border>
    <border>
      <left style="hair"/>
      <right style="thin"/>
      <top style="hair"/>
      <bottom style="hair"/>
    </border>
    <border>
      <left style="thin"/>
      <right style="hair"/>
      <top style="thin"/>
      <bottom style="hair"/>
    </border>
    <border>
      <left style="hair"/>
      <right style="thin"/>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hair"/>
      <right style="thin"/>
      <top style="thin"/>
      <bottom>
        <color indexed="63"/>
      </bottom>
    </border>
    <border>
      <left style="thin"/>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9" fillId="0" borderId="0">
      <alignment/>
      <protection/>
    </xf>
    <xf numFmtId="0" fontId="37" fillId="0" borderId="0">
      <alignment/>
      <protection/>
    </xf>
    <xf numFmtId="0" fontId="23" fillId="0" borderId="0">
      <alignment/>
      <protection/>
    </xf>
    <xf numFmtId="0" fontId="31" fillId="0" borderId="0">
      <alignment/>
      <protection/>
    </xf>
    <xf numFmtId="0" fontId="6" fillId="0" borderId="0" applyNumberFormat="0" applyFill="0" applyBorder="0" applyAlignment="0" applyProtection="0"/>
    <xf numFmtId="0" fontId="83" fillId="32" borderId="0" applyNumberFormat="0" applyBorder="0" applyAlignment="0" applyProtection="0"/>
  </cellStyleXfs>
  <cellXfs count="1564">
    <xf numFmtId="0" fontId="0" fillId="0" borderId="0" xfId="0"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vertical="center"/>
    </xf>
    <xf numFmtId="49" fontId="0" fillId="0" borderId="0" xfId="0" applyNumberFormat="1" applyFont="1" applyBorder="1" applyAlignment="1">
      <alignment vertical="center"/>
    </xf>
    <xf numFmtId="0" fontId="0" fillId="0" borderId="0" xfId="0" applyNumberFormat="1" applyFont="1" applyBorder="1" applyAlignment="1">
      <alignment vertical="center"/>
    </xf>
    <xf numFmtId="0" fontId="3" fillId="0" borderId="0" xfId="0" applyNumberFormat="1" applyFont="1" applyAlignment="1">
      <alignment vertical="center"/>
    </xf>
    <xf numFmtId="0" fontId="0" fillId="0" borderId="0" xfId="0" applyNumberFormat="1" applyFont="1" applyAlignment="1">
      <alignment vertical="center"/>
    </xf>
    <xf numFmtId="0" fontId="0" fillId="0" borderId="12" xfId="0" applyNumberFormat="1" applyFont="1" applyBorder="1" applyAlignment="1">
      <alignment vertical="center"/>
    </xf>
    <xf numFmtId="0" fontId="0" fillId="0" borderId="0" xfId="0" applyNumberFormat="1" applyFont="1" applyAlignment="1">
      <alignment vertical="center"/>
    </xf>
    <xf numFmtId="49" fontId="0" fillId="0" borderId="0" xfId="0" applyNumberFormat="1" applyFont="1" applyBorder="1" applyAlignment="1">
      <alignment horizontal="center" vertical="center"/>
    </xf>
    <xf numFmtId="0" fontId="8" fillId="0" borderId="0" xfId="0" applyFont="1" applyAlignment="1">
      <alignment vertical="center"/>
    </xf>
    <xf numFmtId="176" fontId="0" fillId="0" borderId="0" xfId="0" applyNumberFormat="1" applyFont="1" applyAlignment="1">
      <alignment vertical="center"/>
    </xf>
    <xf numFmtId="176" fontId="0" fillId="0" borderId="0" xfId="0" applyNumberFormat="1" applyFont="1" applyBorder="1" applyAlignment="1">
      <alignment horizontal="center" vertical="center"/>
    </xf>
    <xf numFmtId="176" fontId="0" fillId="0" borderId="12" xfId="0" applyNumberFormat="1" applyFont="1" applyBorder="1" applyAlignment="1">
      <alignment vertical="center"/>
    </xf>
    <xf numFmtId="176" fontId="0" fillId="0" borderId="0" xfId="0" applyNumberFormat="1" applyFont="1" applyAlignment="1">
      <alignment vertical="center"/>
    </xf>
    <xf numFmtId="176" fontId="0" fillId="0" borderId="13" xfId="0" applyNumberFormat="1" applyFont="1" applyBorder="1" applyAlignment="1">
      <alignment horizontal="center" vertical="center"/>
    </xf>
    <xf numFmtId="176" fontId="0" fillId="0" borderId="0" xfId="0" applyNumberFormat="1" applyFont="1" applyAlignment="1">
      <alignment horizontal="right" vertical="center"/>
    </xf>
    <xf numFmtId="176" fontId="0" fillId="0" borderId="14" xfId="0" applyNumberFormat="1" applyFont="1" applyBorder="1" applyAlignment="1">
      <alignment vertical="center"/>
    </xf>
    <xf numFmtId="177" fontId="0" fillId="0" borderId="0" xfId="0" applyNumberFormat="1" applyFont="1" applyAlignment="1">
      <alignment vertical="center"/>
    </xf>
    <xf numFmtId="177" fontId="0" fillId="0" borderId="14" xfId="0" applyNumberFormat="1" applyFont="1" applyBorder="1" applyAlignment="1">
      <alignment vertical="center"/>
    </xf>
    <xf numFmtId="177" fontId="0" fillId="0" borderId="13" xfId="0" applyNumberFormat="1" applyFont="1" applyBorder="1" applyAlignment="1">
      <alignment horizontal="center" vertical="center"/>
    </xf>
    <xf numFmtId="177" fontId="0" fillId="0" borderId="0" xfId="0" applyNumberFormat="1" applyFont="1" applyBorder="1" applyAlignment="1">
      <alignment horizontal="right" vertical="center"/>
    </xf>
    <xf numFmtId="177" fontId="0" fillId="0" borderId="0" xfId="0" applyNumberFormat="1" applyFont="1" applyAlignment="1">
      <alignment horizontal="right" vertical="center"/>
    </xf>
    <xf numFmtId="177" fontId="0" fillId="0" borderId="12" xfId="0" applyNumberFormat="1" applyFont="1" applyBorder="1" applyAlignment="1">
      <alignment vertical="center"/>
    </xf>
    <xf numFmtId="177" fontId="0" fillId="0" borderId="0" xfId="0" applyNumberFormat="1" applyFont="1" applyAlignment="1">
      <alignment vertical="center"/>
    </xf>
    <xf numFmtId="177" fontId="0" fillId="0" borderId="1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0" fillId="0" borderId="15" xfId="0" applyNumberFormat="1" applyFont="1" applyBorder="1" applyAlignment="1">
      <alignment vertical="center"/>
    </xf>
    <xf numFmtId="177" fontId="0" fillId="0" borderId="10" xfId="0" applyNumberFormat="1" applyBorder="1" applyAlignment="1">
      <alignment horizontal="center" vertical="center"/>
    </xf>
    <xf numFmtId="177" fontId="4" fillId="0" borderId="10" xfId="0" applyNumberFormat="1" applyFont="1" applyBorder="1" applyAlignment="1">
      <alignment horizontal="center" vertical="center"/>
    </xf>
    <xf numFmtId="177" fontId="0" fillId="0" borderId="10"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77" fontId="0" fillId="0" borderId="0" xfId="0" applyNumberFormat="1" applyFont="1" applyBorder="1" applyAlignment="1">
      <alignment horizontal="center" vertical="center"/>
    </xf>
    <xf numFmtId="178" fontId="0" fillId="0" borderId="0" xfId="0" applyNumberFormat="1" applyFont="1" applyAlignment="1">
      <alignment vertical="center"/>
    </xf>
    <xf numFmtId="178" fontId="0" fillId="0" borderId="16" xfId="0" applyNumberFormat="1" applyFont="1" applyBorder="1" applyAlignment="1">
      <alignment horizontal="center" vertical="center"/>
    </xf>
    <xf numFmtId="178" fontId="0" fillId="0" borderId="0" xfId="0" applyNumberFormat="1" applyFont="1" applyBorder="1" applyAlignment="1">
      <alignment horizontal="center" vertical="center"/>
    </xf>
    <xf numFmtId="178" fontId="0" fillId="0" borderId="0" xfId="0" applyNumberFormat="1" applyFont="1" applyBorder="1" applyAlignment="1">
      <alignment vertical="center"/>
    </xf>
    <xf numFmtId="178" fontId="0" fillId="0" borderId="12" xfId="0" applyNumberFormat="1" applyFont="1" applyBorder="1" applyAlignment="1">
      <alignment vertical="center"/>
    </xf>
    <xf numFmtId="178" fontId="0"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181" fontId="10" fillId="0" borderId="0" xfId="0" applyNumberFormat="1" applyFont="1" applyAlignment="1">
      <alignment vertical="center"/>
    </xf>
    <xf numFmtId="181" fontId="10" fillId="0" borderId="0" xfId="0" applyNumberFormat="1"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81" fontId="10" fillId="0" borderId="18" xfId="0" applyNumberFormat="1" applyFont="1" applyBorder="1" applyAlignment="1">
      <alignment horizontal="center" vertical="center"/>
    </xf>
    <xf numFmtId="181" fontId="10" fillId="0" borderId="19" xfId="0" applyNumberFormat="1" applyFont="1" applyBorder="1" applyAlignment="1">
      <alignment horizontal="center" vertical="center"/>
    </xf>
    <xf numFmtId="181" fontId="10" fillId="0" borderId="20" xfId="0" applyNumberFormat="1" applyFont="1" applyBorder="1" applyAlignment="1">
      <alignment horizontal="center" vertical="center"/>
    </xf>
    <xf numFmtId="181" fontId="10" fillId="0" borderId="21"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181" fontId="10" fillId="0" borderId="22"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10" fillId="0" borderId="10" xfId="0" applyNumberFormat="1" applyFont="1" applyBorder="1" applyAlignment="1">
      <alignment horizontal="center" vertical="center"/>
    </xf>
    <xf numFmtId="0" fontId="11" fillId="0" borderId="0" xfId="0" applyFont="1" applyBorder="1" applyAlignment="1">
      <alignment horizontal="distributed" vertical="center"/>
    </xf>
    <xf numFmtId="0" fontId="11" fillId="0" borderId="10" xfId="0" applyFont="1" applyBorder="1" applyAlignment="1">
      <alignment vertical="center"/>
    </xf>
    <xf numFmtId="0" fontId="11" fillId="0" borderId="0" xfId="0" applyFont="1" applyAlignment="1">
      <alignment vertical="center"/>
    </xf>
    <xf numFmtId="181" fontId="11" fillId="0" borderId="22" xfId="0" applyNumberFormat="1" applyFont="1" applyBorder="1" applyAlignment="1">
      <alignment vertical="center"/>
    </xf>
    <xf numFmtId="181" fontId="11" fillId="0" borderId="0" xfId="0" applyNumberFormat="1" applyFont="1" applyBorder="1" applyAlignment="1">
      <alignment vertical="center"/>
    </xf>
    <xf numFmtId="181" fontId="11" fillId="0" borderId="10" xfId="0" applyNumberFormat="1" applyFont="1" applyBorder="1" applyAlignment="1">
      <alignment vertical="center"/>
    </xf>
    <xf numFmtId="49" fontId="10" fillId="0" borderId="0" xfId="0" applyNumberFormat="1" applyFont="1" applyBorder="1" applyAlignment="1">
      <alignment horizontal="center" vertical="center"/>
    </xf>
    <xf numFmtId="0" fontId="10" fillId="0" borderId="10" xfId="0" applyFont="1" applyBorder="1" applyAlignment="1">
      <alignment vertical="center"/>
    </xf>
    <xf numFmtId="181" fontId="10" fillId="0" borderId="22" xfId="0" applyNumberFormat="1" applyFont="1" applyBorder="1" applyAlignment="1">
      <alignment vertical="center"/>
    </xf>
    <xf numFmtId="181" fontId="10" fillId="0" borderId="10" xfId="0" applyNumberFormat="1" applyFont="1" applyBorder="1" applyAlignment="1">
      <alignment vertical="center"/>
    </xf>
    <xf numFmtId="0" fontId="10" fillId="0" borderId="11" xfId="0" applyFont="1" applyBorder="1" applyAlignment="1">
      <alignment vertical="center"/>
    </xf>
    <xf numFmtId="181" fontId="10" fillId="0" borderId="23" xfId="0" applyNumberFormat="1" applyFont="1" applyBorder="1" applyAlignment="1">
      <alignment vertical="center"/>
    </xf>
    <xf numFmtId="181" fontId="10" fillId="0" borderId="12" xfId="0" applyNumberFormat="1" applyFont="1" applyBorder="1" applyAlignment="1">
      <alignment vertical="center"/>
    </xf>
    <xf numFmtId="181" fontId="10" fillId="0" borderId="11" xfId="0" applyNumberFormat="1" applyFont="1" applyBorder="1" applyAlignment="1">
      <alignment vertical="center"/>
    </xf>
    <xf numFmtId="182" fontId="10" fillId="0" borderId="12" xfId="0" applyNumberFormat="1" applyFont="1" applyBorder="1" applyAlignment="1">
      <alignment horizontal="center" vertical="center"/>
    </xf>
    <xf numFmtId="182" fontId="10" fillId="0" borderId="11" xfId="0" applyNumberFormat="1" applyFont="1" applyBorder="1" applyAlignment="1">
      <alignment vertical="center"/>
    </xf>
    <xf numFmtId="182" fontId="10" fillId="0" borderId="23" xfId="0" applyNumberFormat="1" applyFont="1" applyBorder="1" applyAlignment="1">
      <alignment vertical="center"/>
    </xf>
    <xf numFmtId="182" fontId="10" fillId="0" borderId="12" xfId="0" applyNumberFormat="1" applyFont="1" applyBorder="1" applyAlignment="1">
      <alignment vertical="center"/>
    </xf>
    <xf numFmtId="182" fontId="10" fillId="0" borderId="0" xfId="0" applyNumberFormat="1" applyFont="1" applyAlignment="1">
      <alignment vertical="center"/>
    </xf>
    <xf numFmtId="0" fontId="0" fillId="0" borderId="0" xfId="0" applyFont="1" applyBorder="1" applyAlignment="1">
      <alignment horizontal="center" vertical="center"/>
    </xf>
    <xf numFmtId="0" fontId="9" fillId="0" borderId="0" xfId="0" applyFont="1" applyBorder="1" applyAlignment="1">
      <alignment horizontal="distributed" vertical="center"/>
    </xf>
    <xf numFmtId="181" fontId="9" fillId="0" borderId="22" xfId="0" applyNumberFormat="1" applyFont="1" applyBorder="1" applyAlignment="1">
      <alignment vertical="center"/>
    </xf>
    <xf numFmtId="181" fontId="9" fillId="0" borderId="0" xfId="0" applyNumberFormat="1" applyFont="1" applyBorder="1" applyAlignment="1">
      <alignment vertical="center"/>
    </xf>
    <xf numFmtId="181" fontId="9" fillId="0" borderId="10" xfId="0" applyNumberFormat="1" applyFont="1" applyBorder="1" applyAlignment="1">
      <alignment vertical="center"/>
    </xf>
    <xf numFmtId="0" fontId="12" fillId="0" borderId="0" xfId="0" applyFont="1" applyAlignment="1">
      <alignment vertical="center"/>
    </xf>
    <xf numFmtId="181" fontId="12" fillId="0" borderId="0" xfId="0" applyNumberFormat="1" applyFont="1" applyAlignment="1">
      <alignment vertical="center"/>
    </xf>
    <xf numFmtId="0" fontId="13" fillId="0" borderId="12" xfId="0" applyFont="1" applyBorder="1" applyAlignment="1">
      <alignment vertical="center"/>
    </xf>
    <xf numFmtId="0" fontId="11" fillId="0" borderId="12" xfId="0" applyFont="1" applyBorder="1" applyAlignment="1">
      <alignment vertical="center"/>
    </xf>
    <xf numFmtId="181" fontId="14" fillId="0" borderId="0" xfId="0" applyNumberFormat="1" applyFont="1" applyBorder="1" applyAlignment="1">
      <alignment horizontal="distributed" vertical="center"/>
    </xf>
    <xf numFmtId="181" fontId="15" fillId="0" borderId="0" xfId="0" applyNumberFormat="1" applyFont="1" applyAlignment="1">
      <alignment horizontal="center" vertical="center"/>
    </xf>
    <xf numFmtId="0" fontId="15" fillId="0" borderId="0" xfId="0" applyFont="1" applyAlignment="1">
      <alignment horizontal="center" vertical="center"/>
    </xf>
    <xf numFmtId="181" fontId="16" fillId="0" borderId="10" xfId="0" applyNumberFormat="1" applyFont="1" applyBorder="1" applyAlignment="1">
      <alignment horizontal="distributed" vertical="center"/>
    </xf>
    <xf numFmtId="181" fontId="16" fillId="0" borderId="22" xfId="0" applyNumberFormat="1" applyFont="1" applyBorder="1" applyAlignment="1">
      <alignment horizontal="distributed" vertical="center"/>
    </xf>
    <xf numFmtId="181" fontId="16" fillId="0" borderId="0" xfId="0" applyNumberFormat="1" applyFont="1" applyBorder="1" applyAlignment="1">
      <alignment horizontal="distributed" vertical="center"/>
    </xf>
    <xf numFmtId="0" fontId="11" fillId="0" borderId="10" xfId="0" applyFont="1" applyBorder="1" applyAlignment="1">
      <alignment horizontal="distributed" vertical="center"/>
    </xf>
    <xf numFmtId="0" fontId="11" fillId="0" borderId="0" xfId="0" applyFont="1" applyBorder="1" applyAlignment="1">
      <alignment vertical="center"/>
    </xf>
    <xf numFmtId="181" fontId="11" fillId="0" borderId="0" xfId="0" applyNumberFormat="1" applyFont="1" applyAlignment="1">
      <alignment vertical="center"/>
    </xf>
    <xf numFmtId="0" fontId="10" fillId="0" borderId="0" xfId="0" applyFont="1" applyBorder="1" applyAlignment="1">
      <alignment vertical="center"/>
    </xf>
    <xf numFmtId="0" fontId="10" fillId="0" borderId="0" xfId="0" applyFont="1" applyBorder="1" applyAlignment="1">
      <alignment horizontal="distributed" vertical="center"/>
    </xf>
    <xf numFmtId="0" fontId="10" fillId="0" borderId="12" xfId="0" applyFont="1" applyBorder="1" applyAlignment="1">
      <alignment vertical="center"/>
    </xf>
    <xf numFmtId="181" fontId="17" fillId="0" borderId="0" xfId="0" applyNumberFormat="1" applyFont="1" applyBorder="1" applyAlignment="1">
      <alignment horizontal="distributed" vertical="center"/>
    </xf>
    <xf numFmtId="181" fontId="18" fillId="0" borderId="0" xfId="0" applyNumberFormat="1" applyFont="1" applyAlignment="1">
      <alignment horizontal="center" vertical="center"/>
    </xf>
    <xf numFmtId="0" fontId="18" fillId="0" borderId="0" xfId="0" applyFont="1" applyAlignment="1">
      <alignment horizontal="center" vertical="center"/>
    </xf>
    <xf numFmtId="181" fontId="19" fillId="0" borderId="24" xfId="0" applyNumberFormat="1" applyFont="1" applyBorder="1" applyAlignment="1">
      <alignment horizontal="distributed" vertical="center"/>
    </xf>
    <xf numFmtId="181" fontId="19" fillId="0" borderId="22" xfId="0" applyNumberFormat="1" applyFont="1" applyBorder="1" applyAlignment="1">
      <alignment horizontal="distributed" vertical="center"/>
    </xf>
    <xf numFmtId="181" fontId="19" fillId="0" borderId="0" xfId="0" applyNumberFormat="1" applyFont="1" applyBorder="1" applyAlignment="1">
      <alignment horizontal="distributed" vertical="center"/>
    </xf>
    <xf numFmtId="181" fontId="19" fillId="0" borderId="10" xfId="0" applyNumberFormat="1" applyFont="1" applyBorder="1" applyAlignment="1">
      <alignment horizontal="distributed" vertical="center"/>
    </xf>
    <xf numFmtId="181" fontId="9" fillId="0" borderId="0" xfId="0" applyNumberFormat="1" applyFont="1" applyAlignment="1">
      <alignment vertical="center"/>
    </xf>
    <xf numFmtId="0" fontId="0" fillId="0" borderId="0" xfId="0" applyAlignment="1">
      <alignment vertical="center"/>
    </xf>
    <xf numFmtId="0" fontId="20" fillId="0" borderId="0" xfId="0" applyFont="1" applyAlignment="1">
      <alignment vertical="center"/>
    </xf>
    <xf numFmtId="0" fontId="9" fillId="0" borderId="17" xfId="0" applyFont="1" applyBorder="1" applyAlignment="1">
      <alignment horizontal="center" vertical="center"/>
    </xf>
    <xf numFmtId="183" fontId="10" fillId="0" borderId="25" xfId="0" applyNumberFormat="1" applyFont="1" applyBorder="1" applyAlignment="1">
      <alignment horizontal="center" vertical="center" wrapText="1"/>
    </xf>
    <xf numFmtId="183" fontId="10" fillId="0" borderId="26" xfId="0" applyNumberFormat="1" applyFont="1" applyBorder="1" applyAlignment="1">
      <alignment horizontal="center" vertical="center"/>
    </xf>
    <xf numFmtId="0" fontId="13" fillId="0" borderId="0" xfId="0" applyFont="1" applyAlignment="1">
      <alignment vertical="center"/>
    </xf>
    <xf numFmtId="0" fontId="10" fillId="0" borderId="27" xfId="0" applyFont="1" applyBorder="1" applyAlignment="1">
      <alignment vertical="center"/>
    </xf>
    <xf numFmtId="185" fontId="10" fillId="0" borderId="28" xfId="0" applyNumberFormat="1" applyFont="1" applyBorder="1" applyAlignment="1">
      <alignment horizontal="center" vertical="center"/>
    </xf>
    <xf numFmtId="185" fontId="10" fillId="0" borderId="12" xfId="0" applyNumberFormat="1" applyFont="1" applyBorder="1" applyAlignment="1">
      <alignment horizontal="center" vertical="center"/>
    </xf>
    <xf numFmtId="185" fontId="10" fillId="0" borderId="29" xfId="0" applyNumberFormat="1" applyFont="1" applyBorder="1" applyAlignment="1">
      <alignment horizontal="center" vertical="center"/>
    </xf>
    <xf numFmtId="185" fontId="10" fillId="0" borderId="0" xfId="0" applyNumberFormat="1" applyFont="1" applyBorder="1" applyAlignment="1">
      <alignment horizontal="distributed" vertical="center"/>
    </xf>
    <xf numFmtId="185" fontId="10" fillId="0" borderId="0" xfId="0" applyNumberFormat="1" applyFont="1" applyBorder="1" applyAlignment="1">
      <alignment horizontal="center" vertical="center"/>
    </xf>
    <xf numFmtId="185" fontId="10" fillId="0" borderId="0" xfId="0" applyNumberFormat="1" applyFont="1" applyAlignment="1">
      <alignment vertical="center"/>
    </xf>
    <xf numFmtId="0" fontId="10" fillId="0" borderId="0" xfId="0" applyFont="1" applyAlignment="1">
      <alignment horizontal="left" vertical="center"/>
    </xf>
    <xf numFmtId="185" fontId="10" fillId="0" borderId="29" xfId="0" applyNumberFormat="1" applyFont="1" applyBorder="1" applyAlignment="1">
      <alignment vertical="center"/>
    </xf>
    <xf numFmtId="0" fontId="10" fillId="0" borderId="0" xfId="0" applyFont="1" applyAlignment="1">
      <alignment horizontal="distributed" vertical="center"/>
    </xf>
    <xf numFmtId="185" fontId="10" fillId="0" borderId="30" xfId="0" applyNumberFormat="1" applyFont="1" applyBorder="1" applyAlignment="1">
      <alignment vertical="center"/>
    </xf>
    <xf numFmtId="185" fontId="10" fillId="0" borderId="12" xfId="0" applyNumberFormat="1" applyFont="1" applyBorder="1" applyAlignment="1">
      <alignment vertical="center"/>
    </xf>
    <xf numFmtId="185" fontId="10" fillId="0" borderId="0" xfId="0" applyNumberFormat="1" applyFont="1" applyAlignment="1" quotePrefix="1">
      <alignment horizontal="right" vertical="center"/>
    </xf>
    <xf numFmtId="0" fontId="8" fillId="0" borderId="0" xfId="0" applyFont="1" applyFill="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distributed"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0" fontId="4" fillId="0" borderId="31" xfId="0" applyFont="1" applyBorder="1" applyAlignment="1">
      <alignment horizontal="distributed" vertical="center"/>
    </xf>
    <xf numFmtId="186" fontId="21" fillId="0" borderId="0" xfId="0" applyNumberFormat="1" applyFont="1" applyBorder="1" applyAlignment="1">
      <alignment vertical="center"/>
    </xf>
    <xf numFmtId="186" fontId="21" fillId="0" borderId="10" xfId="0" applyNumberFormat="1" applyFont="1" applyBorder="1" applyAlignment="1">
      <alignment vertical="center"/>
    </xf>
    <xf numFmtId="186" fontId="21" fillId="0" borderId="0" xfId="0" applyNumberFormat="1" applyFont="1" applyAlignment="1">
      <alignment vertical="center"/>
    </xf>
    <xf numFmtId="186" fontId="4" fillId="0" borderId="0" xfId="0" applyNumberFormat="1" applyFont="1" applyBorder="1" applyAlignment="1">
      <alignment horizontal="left" vertical="center"/>
    </xf>
    <xf numFmtId="186" fontId="4" fillId="0" borderId="10" xfId="0" applyNumberFormat="1" applyFont="1" applyBorder="1" applyAlignment="1">
      <alignment vertical="center"/>
    </xf>
    <xf numFmtId="186" fontId="4" fillId="0" borderId="0" xfId="0" applyNumberFormat="1" applyFont="1" applyAlignment="1">
      <alignment vertical="center"/>
    </xf>
    <xf numFmtId="186" fontId="4" fillId="0" borderId="32" xfId="0" applyNumberFormat="1" applyFont="1" applyBorder="1" applyAlignment="1">
      <alignment vertical="center"/>
    </xf>
    <xf numFmtId="186" fontId="4" fillId="0" borderId="0" xfId="0" applyNumberFormat="1" applyFont="1" applyBorder="1" applyAlignment="1">
      <alignment vertical="center"/>
    </xf>
    <xf numFmtId="186" fontId="4" fillId="0" borderId="13" xfId="0" applyNumberFormat="1" applyFont="1" applyBorder="1" applyAlignment="1">
      <alignment vertical="center"/>
    </xf>
    <xf numFmtId="186" fontId="4" fillId="0" borderId="31" xfId="0" applyNumberFormat="1" applyFont="1" applyBorder="1" applyAlignment="1">
      <alignment vertical="center"/>
    </xf>
    <xf numFmtId="186" fontId="4" fillId="0" borderId="0" xfId="0" applyNumberFormat="1" applyFont="1" applyBorder="1" applyAlignment="1" quotePrefix="1">
      <alignment vertical="center"/>
    </xf>
    <xf numFmtId="186" fontId="4" fillId="0" borderId="33" xfId="0" applyNumberFormat="1" applyFont="1" applyBorder="1" applyAlignment="1">
      <alignment vertical="center"/>
    </xf>
    <xf numFmtId="186" fontId="4" fillId="0" borderId="34" xfId="0" applyNumberFormat="1" applyFont="1" applyBorder="1" applyAlignment="1">
      <alignment vertical="center"/>
    </xf>
    <xf numFmtId="186" fontId="4" fillId="0" borderId="35" xfId="0" applyNumberFormat="1" applyFont="1" applyBorder="1" applyAlignment="1">
      <alignment vertical="center"/>
    </xf>
    <xf numFmtId="186" fontId="4" fillId="0" borderId="36" xfId="0" applyNumberFormat="1" applyFont="1" applyBorder="1" applyAlignment="1">
      <alignment vertical="center"/>
    </xf>
    <xf numFmtId="186" fontId="4" fillId="0" borderId="37" xfId="0" applyNumberFormat="1" applyFont="1" applyBorder="1" applyAlignment="1">
      <alignment vertical="center"/>
    </xf>
    <xf numFmtId="186" fontId="4" fillId="0" borderId="24" xfId="0" applyNumberFormat="1" applyFont="1" applyBorder="1" applyAlignment="1">
      <alignment vertical="center"/>
    </xf>
    <xf numFmtId="186" fontId="4" fillId="0" borderId="29" xfId="0" applyNumberFormat="1" applyFont="1" applyBorder="1" applyAlignment="1">
      <alignment vertical="center"/>
    </xf>
    <xf numFmtId="186" fontId="4" fillId="0" borderId="12" xfId="0" applyNumberFormat="1" applyFont="1" applyBorder="1" applyAlignment="1">
      <alignment vertical="center"/>
    </xf>
    <xf numFmtId="186" fontId="4" fillId="0" borderId="11" xfId="0" applyNumberFormat="1" applyFont="1" applyBorder="1" applyAlignment="1">
      <alignment vertical="center"/>
    </xf>
    <xf numFmtId="186" fontId="4" fillId="0" borderId="28" xfId="0" applyNumberFormat="1" applyFont="1" applyBorder="1" applyAlignment="1">
      <alignment vertical="center"/>
    </xf>
    <xf numFmtId="186" fontId="4" fillId="0" borderId="38" xfId="0" applyNumberFormat="1" applyFont="1" applyBorder="1" applyAlignment="1">
      <alignment vertical="center"/>
    </xf>
    <xf numFmtId="186" fontId="4" fillId="0" borderId="39" xfId="0" applyNumberFormat="1"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25" fillId="0" borderId="0" xfId="0" applyFont="1" applyFill="1" applyAlignment="1">
      <alignment vertical="center"/>
    </xf>
    <xf numFmtId="181" fontId="4" fillId="0" borderId="0" xfId="0" applyNumberFormat="1" applyFont="1" applyAlignment="1">
      <alignment vertical="center"/>
    </xf>
    <xf numFmtId="181" fontId="4" fillId="0" borderId="0" xfId="0" applyNumberFormat="1" applyFont="1" applyBorder="1" applyAlignment="1">
      <alignment vertical="center"/>
    </xf>
    <xf numFmtId="181" fontId="8" fillId="0" borderId="0" xfId="0" applyNumberFormat="1" applyFont="1" applyFill="1" applyAlignment="1">
      <alignment vertical="center"/>
    </xf>
    <xf numFmtId="181" fontId="25" fillId="0" borderId="0" xfId="0" applyNumberFormat="1" applyFont="1" applyFill="1" applyAlignment="1">
      <alignment vertical="center"/>
    </xf>
    <xf numFmtId="0" fontId="21" fillId="0" borderId="0" xfId="0" applyFont="1" applyAlignment="1">
      <alignment vertical="center"/>
    </xf>
    <xf numFmtId="181" fontId="13" fillId="0" borderId="0" xfId="0" applyNumberFormat="1" applyFont="1" applyAlignment="1">
      <alignment vertical="center"/>
    </xf>
    <xf numFmtId="181" fontId="21" fillId="0" borderId="0" xfId="0" applyNumberFormat="1" applyFont="1" applyAlignment="1">
      <alignment vertical="center"/>
    </xf>
    <xf numFmtId="181" fontId="4" fillId="0" borderId="0" xfId="0" applyNumberFormat="1" applyFont="1" applyBorder="1" applyAlignment="1">
      <alignment horizontal="distributed" vertical="center"/>
    </xf>
    <xf numFmtId="181" fontId="4" fillId="0" borderId="0" xfId="0" applyNumberFormat="1" applyFont="1" applyBorder="1" applyAlignment="1">
      <alignment horizontal="center" vertical="center"/>
    </xf>
    <xf numFmtId="181" fontId="4" fillId="0" borderId="0" xfId="0" applyNumberFormat="1" applyFont="1" applyBorder="1" applyAlignment="1">
      <alignment horizontal="center" vertical="center" wrapText="1"/>
    </xf>
    <xf numFmtId="181" fontId="10" fillId="0" borderId="24" xfId="0" applyNumberFormat="1" applyFont="1" applyBorder="1" applyAlignment="1">
      <alignment horizontal="center" vertical="center"/>
    </xf>
    <xf numFmtId="181" fontId="10" fillId="0" borderId="29" xfId="0" applyNumberFormat="1" applyFont="1" applyBorder="1" applyAlignment="1">
      <alignment horizontal="center" vertical="center"/>
    </xf>
    <xf numFmtId="181" fontId="10" fillId="0" borderId="31" xfId="0" applyNumberFormat="1" applyFont="1" applyBorder="1" applyAlignment="1">
      <alignment horizontal="distributed" vertical="center"/>
    </xf>
    <xf numFmtId="181" fontId="10" fillId="0" borderId="0" xfId="0" applyNumberFormat="1" applyFont="1" applyBorder="1" applyAlignment="1">
      <alignment horizontal="distributed" vertical="center"/>
    </xf>
    <xf numFmtId="181" fontId="10" fillId="0" borderId="32" xfId="0" applyNumberFormat="1" applyFont="1" applyBorder="1" applyAlignment="1">
      <alignment horizontal="distributed" vertical="center"/>
    </xf>
    <xf numFmtId="181" fontId="10" fillId="0" borderId="13" xfId="0" applyNumberFormat="1" applyFont="1" applyBorder="1" applyAlignment="1">
      <alignment horizontal="center" vertical="center" wrapText="1"/>
    </xf>
    <xf numFmtId="181" fontId="10" fillId="0" borderId="10" xfId="0" applyNumberFormat="1" applyFont="1" applyBorder="1" applyAlignment="1">
      <alignment horizontal="center" vertical="center" wrapText="1"/>
    </xf>
    <xf numFmtId="186" fontId="11" fillId="0" borderId="0" xfId="0" applyNumberFormat="1" applyFont="1" applyBorder="1" applyAlignment="1">
      <alignment horizontal="left" vertical="center"/>
    </xf>
    <xf numFmtId="186" fontId="11" fillId="0" borderId="10" xfId="0" applyNumberFormat="1" applyFont="1" applyBorder="1" applyAlignment="1">
      <alignment vertical="center"/>
    </xf>
    <xf numFmtId="181" fontId="11" fillId="0" borderId="24" xfId="0" applyNumberFormat="1" applyFont="1" applyBorder="1" applyAlignment="1">
      <alignment vertical="center"/>
    </xf>
    <xf numFmtId="181" fontId="11" fillId="0" borderId="29" xfId="0" applyNumberFormat="1" applyFont="1" applyBorder="1" applyAlignment="1">
      <alignment vertical="center"/>
    </xf>
    <xf numFmtId="181" fontId="11" fillId="0" borderId="31" xfId="0" applyNumberFormat="1" applyFont="1" applyBorder="1" applyAlignment="1">
      <alignment vertical="center"/>
    </xf>
    <xf numFmtId="181" fontId="11" fillId="0" borderId="32" xfId="0" applyNumberFormat="1" applyFont="1" applyBorder="1" applyAlignment="1">
      <alignment vertical="center"/>
    </xf>
    <xf numFmtId="181" fontId="11" fillId="0" borderId="0" xfId="0" applyNumberFormat="1" applyFont="1" applyBorder="1" applyAlignment="1">
      <alignment horizontal="left" vertical="center"/>
    </xf>
    <xf numFmtId="181" fontId="11" fillId="0" borderId="13" xfId="0" applyNumberFormat="1" applyFont="1" applyBorder="1" applyAlignment="1">
      <alignment vertical="center"/>
    </xf>
    <xf numFmtId="186" fontId="11" fillId="0" borderId="0" xfId="0" applyNumberFormat="1" applyFont="1" applyAlignment="1">
      <alignment vertical="center"/>
    </xf>
    <xf numFmtId="186" fontId="10" fillId="0" borderId="0" xfId="0" applyNumberFormat="1" applyFont="1" applyBorder="1" applyAlignment="1" quotePrefix="1">
      <alignment vertical="center"/>
    </xf>
    <xf numFmtId="186" fontId="10" fillId="0" borderId="10" xfId="0" applyNumberFormat="1" applyFont="1" applyBorder="1" applyAlignment="1">
      <alignment vertical="center"/>
    </xf>
    <xf numFmtId="181" fontId="10" fillId="0" borderId="24" xfId="0" applyNumberFormat="1" applyFont="1" applyBorder="1" applyAlignment="1">
      <alignment vertical="center"/>
    </xf>
    <xf numFmtId="181" fontId="10" fillId="0" borderId="29" xfId="0" applyNumberFormat="1" applyFont="1" applyBorder="1" applyAlignment="1">
      <alignment vertical="center"/>
    </xf>
    <xf numFmtId="181" fontId="10" fillId="0" borderId="31" xfId="0" applyNumberFormat="1" applyFont="1" applyBorder="1" applyAlignment="1">
      <alignment vertical="center"/>
    </xf>
    <xf numFmtId="181" fontId="10" fillId="0" borderId="32" xfId="0" applyNumberFormat="1" applyFont="1" applyBorder="1" applyAlignment="1">
      <alignment vertical="center"/>
    </xf>
    <xf numFmtId="181" fontId="10" fillId="0" borderId="0" xfId="0" applyNumberFormat="1" applyFont="1" applyBorder="1" applyAlignment="1" quotePrefix="1">
      <alignment vertical="center"/>
    </xf>
    <xf numFmtId="181" fontId="10" fillId="0" borderId="13" xfId="0" applyNumberFormat="1" applyFont="1" applyBorder="1" applyAlignment="1">
      <alignment vertical="center"/>
    </xf>
    <xf numFmtId="186" fontId="10" fillId="0" borderId="0" xfId="0" applyNumberFormat="1" applyFont="1" applyAlignment="1">
      <alignment vertical="center"/>
    </xf>
    <xf numFmtId="186" fontId="10" fillId="0" borderId="0" xfId="0" applyNumberFormat="1" applyFont="1" applyBorder="1" applyAlignment="1">
      <alignment vertical="center"/>
    </xf>
    <xf numFmtId="49" fontId="10" fillId="0" borderId="0" xfId="63" applyNumberFormat="1" applyFont="1" applyFill="1" applyBorder="1" applyAlignment="1">
      <alignment vertical="center"/>
      <protection/>
    </xf>
    <xf numFmtId="181" fontId="10" fillId="0" borderId="0" xfId="63" applyNumberFormat="1" applyFont="1" applyFill="1" applyBorder="1" applyAlignment="1">
      <alignment vertical="center"/>
      <protection/>
    </xf>
    <xf numFmtId="187" fontId="10" fillId="0" borderId="0" xfId="0" applyNumberFormat="1" applyFont="1" applyBorder="1" applyAlignment="1">
      <alignment vertical="center"/>
    </xf>
    <xf numFmtId="187" fontId="10" fillId="0" borderId="10" xfId="0" applyNumberFormat="1" applyFont="1" applyBorder="1" applyAlignment="1">
      <alignment vertical="center"/>
    </xf>
    <xf numFmtId="0" fontId="10" fillId="0" borderId="0" xfId="0" applyFont="1" applyBorder="1" applyAlignment="1">
      <alignment horizontal="left" vertical="center"/>
    </xf>
    <xf numFmtId="181" fontId="10" fillId="0" borderId="0" xfId="0" applyNumberFormat="1" applyFont="1" applyBorder="1" applyAlignment="1">
      <alignment horizontal="left" vertical="center"/>
    </xf>
    <xf numFmtId="186" fontId="10" fillId="0" borderId="12" xfId="0" applyNumberFormat="1" applyFont="1" applyBorder="1" applyAlignment="1">
      <alignment vertical="center"/>
    </xf>
    <xf numFmtId="186" fontId="10" fillId="0" borderId="11" xfId="0" applyNumberFormat="1" applyFont="1" applyBorder="1" applyAlignment="1">
      <alignment vertical="center"/>
    </xf>
    <xf numFmtId="181" fontId="10" fillId="0" borderId="40" xfId="0" applyNumberFormat="1" applyFont="1" applyBorder="1" applyAlignment="1">
      <alignment vertical="center"/>
    </xf>
    <xf numFmtId="181" fontId="10" fillId="0" borderId="30" xfId="0" applyNumberFormat="1" applyFont="1" applyBorder="1" applyAlignment="1">
      <alignment vertical="center"/>
    </xf>
    <xf numFmtId="181" fontId="10" fillId="0" borderId="39" xfId="0" applyNumberFormat="1" applyFont="1" applyBorder="1" applyAlignment="1">
      <alignment vertical="center"/>
    </xf>
    <xf numFmtId="181" fontId="10" fillId="0" borderId="28" xfId="0" applyNumberFormat="1" applyFont="1" applyBorder="1" applyAlignment="1">
      <alignment vertical="center"/>
    </xf>
    <xf numFmtId="186" fontId="11" fillId="0" borderId="0" xfId="0" applyNumberFormat="1" applyFont="1" applyBorder="1" applyAlignment="1">
      <alignment vertical="center"/>
    </xf>
    <xf numFmtId="186" fontId="10" fillId="0" borderId="0" xfId="0" applyNumberFormat="1" applyFont="1" applyBorder="1" applyAlignment="1">
      <alignment horizontal="left" vertical="center"/>
    </xf>
    <xf numFmtId="0" fontId="4" fillId="0" borderId="0" xfId="0" applyFont="1" applyAlignment="1">
      <alignment horizontal="center" vertical="center"/>
    </xf>
    <xf numFmtId="189" fontId="4" fillId="0" borderId="0" xfId="0" applyNumberFormat="1" applyFont="1" applyAlignment="1">
      <alignment vertical="center"/>
    </xf>
    <xf numFmtId="189" fontId="4" fillId="0" borderId="27" xfId="0" applyNumberFormat="1" applyFont="1" applyBorder="1" applyAlignment="1">
      <alignment horizontal="center" vertical="center"/>
    </xf>
    <xf numFmtId="189" fontId="4" fillId="0" borderId="41" xfId="0" applyNumberFormat="1" applyFont="1" applyBorder="1" applyAlignment="1">
      <alignment horizontal="center" vertical="center"/>
    </xf>
    <xf numFmtId="189" fontId="4" fillId="0" borderId="19" xfId="0" applyNumberFormat="1" applyFont="1" applyBorder="1" applyAlignment="1">
      <alignment horizontal="center" vertical="center"/>
    </xf>
    <xf numFmtId="189" fontId="4" fillId="0" borderId="21" xfId="0" applyNumberFormat="1" applyFont="1" applyBorder="1" applyAlignment="1">
      <alignment horizontal="center" vertical="center"/>
    </xf>
    <xf numFmtId="189" fontId="4" fillId="0" borderId="29" xfId="0" applyNumberFormat="1" applyFont="1" applyBorder="1" applyAlignment="1">
      <alignment horizontal="center" vertical="center"/>
    </xf>
    <xf numFmtId="189" fontId="4" fillId="0" borderId="0" xfId="0" applyNumberFormat="1" applyFont="1" applyBorder="1" applyAlignment="1">
      <alignment horizontal="left" vertical="center"/>
    </xf>
    <xf numFmtId="189" fontId="4" fillId="0" borderId="0" xfId="0" applyNumberFormat="1" applyFont="1" applyBorder="1" applyAlignment="1">
      <alignment horizontal="center" vertical="center"/>
    </xf>
    <xf numFmtId="189" fontId="4" fillId="0" borderId="32" xfId="0" applyNumberFormat="1" applyFont="1" applyBorder="1" applyAlignment="1">
      <alignment horizontal="center" vertical="center"/>
    </xf>
    <xf numFmtId="189" fontId="4" fillId="0" borderId="30" xfId="0" applyNumberFormat="1" applyFont="1" applyBorder="1" applyAlignment="1">
      <alignment vertical="center"/>
    </xf>
    <xf numFmtId="189" fontId="4" fillId="0" borderId="12" xfId="0" applyNumberFormat="1" applyFont="1" applyBorder="1" applyAlignment="1">
      <alignment vertical="center"/>
    </xf>
    <xf numFmtId="189" fontId="4" fillId="0" borderId="28" xfId="0" applyNumberFormat="1" applyFont="1" applyBorder="1" applyAlignment="1">
      <alignment vertical="center"/>
    </xf>
    <xf numFmtId="183" fontId="27" fillId="0" borderId="0" xfId="0" applyNumberFormat="1" applyFont="1" applyAlignment="1">
      <alignment vertical="center"/>
    </xf>
    <xf numFmtId="179" fontId="27" fillId="0" borderId="0" xfId="0" applyNumberFormat="1" applyFont="1" applyAlignment="1">
      <alignment vertical="center"/>
    </xf>
    <xf numFmtId="0" fontId="10" fillId="0" borderId="12" xfId="0" applyFont="1" applyBorder="1" applyAlignment="1">
      <alignment horizontal="distributed" vertical="center"/>
    </xf>
    <xf numFmtId="0" fontId="0" fillId="0" borderId="0" xfId="0" applyFont="1" applyAlignment="1">
      <alignment horizontal="distributed" vertical="center"/>
    </xf>
    <xf numFmtId="0" fontId="9" fillId="0" borderId="0" xfId="0" applyFont="1" applyAlignment="1">
      <alignment horizontal="center" vertical="center"/>
    </xf>
    <xf numFmtId="189" fontId="10" fillId="0" borderId="0" xfId="0" applyNumberFormat="1" applyFont="1" applyAlignment="1">
      <alignment vertical="center"/>
    </xf>
    <xf numFmtId="191" fontId="10" fillId="0" borderId="0" xfId="0" applyNumberFormat="1" applyFont="1" applyAlignment="1">
      <alignment vertical="center"/>
    </xf>
    <xf numFmtId="192" fontId="10" fillId="0" borderId="0" xfId="0" applyNumberFormat="1" applyFont="1" applyAlignment="1">
      <alignment vertical="center"/>
    </xf>
    <xf numFmtId="190" fontId="10" fillId="0" borderId="0" xfId="0" applyNumberFormat="1" applyFont="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0" fillId="0" borderId="0" xfId="0" applyFont="1" applyBorder="1" applyAlignment="1">
      <alignment horizontal="distributed" vertical="center" wrapText="1"/>
    </xf>
    <xf numFmtId="0" fontId="10" fillId="0" borderId="10" xfId="0" applyFont="1" applyBorder="1" applyAlignment="1">
      <alignment horizontal="distributed" vertical="center" wrapText="1"/>
    </xf>
    <xf numFmtId="190" fontId="10" fillId="0" borderId="0" xfId="0" applyNumberFormat="1" applyFont="1" applyBorder="1" applyAlignment="1">
      <alignment horizontal="center" vertical="center"/>
    </xf>
    <xf numFmtId="189" fontId="10" fillId="0" borderId="0" xfId="0" applyNumberFormat="1" applyFont="1" applyBorder="1" applyAlignment="1">
      <alignment horizontal="center" vertical="center"/>
    </xf>
    <xf numFmtId="191" fontId="10" fillId="0" borderId="0" xfId="0" applyNumberFormat="1" applyFont="1" applyBorder="1" applyAlignment="1">
      <alignment horizontal="center" vertical="center" wrapText="1"/>
    </xf>
    <xf numFmtId="191" fontId="11" fillId="0" borderId="0" xfId="0" applyNumberFormat="1" applyFont="1" applyAlignment="1">
      <alignment vertical="center"/>
    </xf>
    <xf numFmtId="190" fontId="10" fillId="0" borderId="12" xfId="0" applyNumberFormat="1" applyFont="1" applyBorder="1" applyAlignment="1">
      <alignment vertical="center"/>
    </xf>
    <xf numFmtId="189" fontId="10" fillId="0" borderId="12" xfId="0" applyNumberFormat="1" applyFont="1" applyBorder="1" applyAlignment="1">
      <alignment vertical="center"/>
    </xf>
    <xf numFmtId="191" fontId="10" fillId="0" borderId="12" xfId="0" applyNumberFormat="1" applyFont="1" applyBorder="1" applyAlignment="1">
      <alignment vertical="center"/>
    </xf>
    <xf numFmtId="193" fontId="10" fillId="0" borderId="0" xfId="0" applyNumberFormat="1" applyFont="1" applyAlignment="1">
      <alignment vertical="center"/>
    </xf>
    <xf numFmtId="193" fontId="8" fillId="0" borderId="0" xfId="0" applyNumberFormat="1" applyFont="1" applyFill="1" applyAlignment="1">
      <alignment vertical="center"/>
    </xf>
    <xf numFmtId="193" fontId="14" fillId="0" borderId="0" xfId="0" applyNumberFormat="1" applyFont="1" applyFill="1" applyAlignment="1">
      <alignment vertical="center"/>
    </xf>
    <xf numFmtId="193" fontId="13" fillId="0" borderId="0" xfId="0" applyNumberFormat="1" applyFont="1" applyAlignment="1">
      <alignment vertical="center"/>
    </xf>
    <xf numFmtId="0" fontId="10" fillId="33" borderId="17" xfId="0" applyFont="1" applyFill="1" applyBorder="1" applyAlignment="1">
      <alignment horizontal="center" vertical="center"/>
    </xf>
    <xf numFmtId="193" fontId="10" fillId="33" borderId="17" xfId="0" applyNumberFormat="1" applyFont="1" applyFill="1" applyBorder="1" applyAlignment="1">
      <alignment horizontal="center" vertical="center"/>
    </xf>
    <xf numFmtId="0" fontId="10" fillId="33" borderId="10" xfId="0" applyFont="1" applyFill="1" applyBorder="1" applyAlignment="1">
      <alignment horizontal="center" vertical="center"/>
    </xf>
    <xf numFmtId="193" fontId="10" fillId="0" borderId="29" xfId="0" applyNumberFormat="1" applyFont="1" applyBorder="1" applyAlignment="1">
      <alignment horizontal="center" vertical="center"/>
    </xf>
    <xf numFmtId="193" fontId="10" fillId="0" borderId="32" xfId="0" applyNumberFormat="1" applyFont="1" applyBorder="1" applyAlignment="1">
      <alignment horizontal="center" vertical="center"/>
    </xf>
    <xf numFmtId="193" fontId="10" fillId="33" borderId="10" xfId="0" applyNumberFormat="1" applyFont="1" applyFill="1" applyBorder="1" applyAlignment="1">
      <alignment horizontal="center" vertical="center"/>
    </xf>
    <xf numFmtId="193" fontId="10" fillId="0" borderId="42" xfId="0" applyNumberFormat="1" applyFont="1" applyBorder="1" applyAlignment="1">
      <alignment horizontal="center" vertical="center" wrapText="1"/>
    </xf>
    <xf numFmtId="193" fontId="10" fillId="0" borderId="0" xfId="0" applyNumberFormat="1" applyFont="1" applyBorder="1" applyAlignment="1">
      <alignment horizontal="center" vertical="center" wrapText="1"/>
    </xf>
    <xf numFmtId="193" fontId="10" fillId="0" borderId="32" xfId="0" applyNumberFormat="1" applyFont="1" applyBorder="1" applyAlignment="1">
      <alignment horizontal="center" vertical="center" wrapText="1"/>
    </xf>
    <xf numFmtId="193" fontId="10" fillId="0" borderId="32" xfId="0" applyNumberFormat="1" applyFont="1" applyBorder="1" applyAlignment="1">
      <alignment horizontal="distributed" vertical="center"/>
    </xf>
    <xf numFmtId="193" fontId="10" fillId="0" borderId="31" xfId="0" applyNumberFormat="1" applyFont="1" applyBorder="1" applyAlignment="1">
      <alignment horizontal="distributed" vertical="center"/>
    </xf>
    <xf numFmtId="193" fontId="10" fillId="0" borderId="0" xfId="0" applyNumberFormat="1" applyFont="1" applyBorder="1" applyAlignment="1">
      <alignment vertical="center"/>
    </xf>
    <xf numFmtId="0" fontId="10" fillId="33" borderId="11" xfId="0" applyFont="1" applyFill="1" applyBorder="1" applyAlignment="1">
      <alignment horizontal="center" vertical="center"/>
    </xf>
    <xf numFmtId="193" fontId="10" fillId="0" borderId="28" xfId="0" applyNumberFormat="1" applyFont="1" applyBorder="1" applyAlignment="1">
      <alignment horizontal="center" vertical="center"/>
    </xf>
    <xf numFmtId="193" fontId="10" fillId="33" borderId="11" xfId="0" applyNumberFormat="1" applyFont="1" applyFill="1" applyBorder="1" applyAlignment="1">
      <alignment horizontal="center" vertical="center"/>
    </xf>
    <xf numFmtId="193" fontId="10" fillId="0" borderId="0" xfId="0" applyNumberFormat="1" applyFont="1" applyBorder="1" applyAlignment="1">
      <alignment horizontal="distributed" vertical="center"/>
    </xf>
    <xf numFmtId="193" fontId="10" fillId="0" borderId="10" xfId="0" applyNumberFormat="1" applyFont="1" applyBorder="1" applyAlignment="1">
      <alignment vertical="center"/>
    </xf>
    <xf numFmtId="193" fontId="11" fillId="0" borderId="0" xfId="0" applyNumberFormat="1" applyFont="1" applyBorder="1" applyAlignment="1">
      <alignment vertical="center"/>
    </xf>
    <xf numFmtId="193" fontId="11" fillId="0" borderId="10" xfId="0" applyNumberFormat="1" applyFont="1" applyBorder="1" applyAlignment="1">
      <alignment vertical="center"/>
    </xf>
    <xf numFmtId="193" fontId="11" fillId="0" borderId="0" xfId="0" applyNumberFormat="1" applyFont="1" applyAlignment="1">
      <alignment vertical="center"/>
    </xf>
    <xf numFmtId="186" fontId="10" fillId="0" borderId="0" xfId="0" applyNumberFormat="1" applyFont="1" applyBorder="1" applyAlignment="1">
      <alignment horizontal="distributed" vertical="center"/>
    </xf>
    <xf numFmtId="186" fontId="10" fillId="0" borderId="10" xfId="0" applyNumberFormat="1" applyFont="1" applyBorder="1" applyAlignment="1">
      <alignment horizontal="distributed" vertical="center"/>
    </xf>
    <xf numFmtId="193" fontId="10" fillId="0" borderId="32" xfId="0" applyNumberFormat="1" applyFont="1" applyBorder="1" applyAlignment="1">
      <alignment vertical="center"/>
    </xf>
    <xf numFmtId="193" fontId="10" fillId="0" borderId="10" xfId="0" applyNumberFormat="1" applyFont="1" applyBorder="1" applyAlignment="1">
      <alignment horizontal="distributed" vertical="center"/>
    </xf>
    <xf numFmtId="193" fontId="10" fillId="0" borderId="42" xfId="0" applyNumberFormat="1" applyFont="1" applyBorder="1" applyAlignment="1">
      <alignment vertical="center"/>
    </xf>
    <xf numFmtId="193" fontId="10" fillId="0" borderId="30" xfId="0" applyNumberFormat="1" applyFont="1" applyBorder="1" applyAlignment="1">
      <alignment vertical="center"/>
    </xf>
    <xf numFmtId="193" fontId="10" fillId="0" borderId="28" xfId="0" applyNumberFormat="1" applyFont="1" applyBorder="1" applyAlignment="1">
      <alignment vertical="center"/>
    </xf>
    <xf numFmtId="193" fontId="10" fillId="0" borderId="39" xfId="0" applyNumberFormat="1" applyFont="1" applyBorder="1" applyAlignment="1">
      <alignment vertical="center"/>
    </xf>
    <xf numFmtId="193" fontId="10" fillId="0" borderId="12" xfId="0" applyNumberFormat="1" applyFont="1" applyBorder="1" applyAlignment="1">
      <alignment vertical="center"/>
    </xf>
    <xf numFmtId="193" fontId="10" fillId="0" borderId="11" xfId="0" applyNumberFormat="1" applyFont="1" applyBorder="1" applyAlignment="1">
      <alignment vertical="center"/>
    </xf>
    <xf numFmtId="193" fontId="10" fillId="0" borderId="43" xfId="0" applyNumberFormat="1" applyFont="1" applyBorder="1" applyAlignment="1">
      <alignment vertical="center"/>
    </xf>
    <xf numFmtId="186" fontId="10" fillId="0" borderId="29" xfId="0" applyNumberFormat="1" applyFont="1" applyBorder="1" applyAlignment="1">
      <alignment horizontal="center" vertical="center"/>
    </xf>
    <xf numFmtId="186" fontId="10" fillId="0" borderId="38" xfId="0" applyNumberFormat="1" applyFont="1" applyBorder="1" applyAlignment="1">
      <alignment horizontal="center" vertical="center"/>
    </xf>
    <xf numFmtId="186" fontId="10" fillId="0" borderId="28" xfId="0" applyNumberFormat="1" applyFont="1" applyBorder="1" applyAlignment="1">
      <alignment horizontal="center" vertical="center"/>
    </xf>
    <xf numFmtId="186" fontId="10" fillId="0" borderId="44" xfId="0" applyNumberFormat="1" applyFont="1" applyBorder="1" applyAlignment="1">
      <alignment horizontal="center" vertical="center"/>
    </xf>
    <xf numFmtId="189" fontId="14" fillId="0" borderId="0" xfId="0" applyNumberFormat="1" applyFont="1" applyAlignment="1">
      <alignment vertical="center"/>
    </xf>
    <xf numFmtId="189" fontId="10" fillId="0" borderId="0" xfId="0" applyNumberFormat="1" applyFont="1" applyBorder="1" applyAlignment="1">
      <alignment vertical="center"/>
    </xf>
    <xf numFmtId="189" fontId="10" fillId="0" borderId="10" xfId="0" applyNumberFormat="1" applyFont="1" applyBorder="1" applyAlignment="1">
      <alignment vertical="center"/>
    </xf>
    <xf numFmtId="189" fontId="10" fillId="0" borderId="29" xfId="0" applyNumberFormat="1" applyFont="1" applyBorder="1" applyAlignment="1">
      <alignment vertical="center"/>
    </xf>
    <xf numFmtId="189" fontId="10" fillId="0" borderId="13" xfId="0" applyNumberFormat="1" applyFont="1" applyBorder="1" applyAlignment="1">
      <alignment vertical="center"/>
    </xf>
    <xf numFmtId="189" fontId="11" fillId="0" borderId="0" xfId="0" applyNumberFormat="1" applyFont="1" applyAlignment="1">
      <alignment vertical="center"/>
    </xf>
    <xf numFmtId="189" fontId="11" fillId="0" borderId="0" xfId="0" applyNumberFormat="1" applyFont="1" applyBorder="1" applyAlignment="1">
      <alignment vertical="center"/>
    </xf>
    <xf numFmtId="189" fontId="11" fillId="0" borderId="10" xfId="0" applyNumberFormat="1" applyFont="1" applyBorder="1" applyAlignment="1">
      <alignment vertical="center"/>
    </xf>
    <xf numFmtId="189" fontId="10" fillId="0" borderId="10" xfId="0" applyNumberFormat="1" applyFont="1" applyBorder="1" applyAlignment="1">
      <alignment horizontal="left" vertical="center"/>
    </xf>
    <xf numFmtId="189" fontId="10" fillId="0" borderId="33" xfId="0" applyNumberFormat="1" applyFont="1" applyBorder="1" applyAlignment="1">
      <alignment vertical="center"/>
    </xf>
    <xf numFmtId="189" fontId="10" fillId="0" borderId="34" xfId="0" applyNumberFormat="1" applyFont="1" applyBorder="1" applyAlignment="1">
      <alignment vertical="center"/>
    </xf>
    <xf numFmtId="189" fontId="10" fillId="0" borderId="36" xfId="0" applyNumberFormat="1" applyFont="1" applyBorder="1" applyAlignment="1">
      <alignment vertical="center"/>
    </xf>
    <xf numFmtId="189" fontId="10" fillId="0" borderId="0" xfId="0" applyNumberFormat="1" applyFont="1" applyBorder="1" applyAlignment="1">
      <alignment horizontal="distributed" vertical="center"/>
    </xf>
    <xf numFmtId="0" fontId="14" fillId="0" borderId="0" xfId="0" applyFont="1" applyAlignment="1">
      <alignment vertical="center"/>
    </xf>
    <xf numFmtId="186" fontId="10" fillId="0" borderId="29" xfId="0" applyNumberFormat="1" applyFont="1" applyBorder="1" applyAlignment="1">
      <alignment vertical="center"/>
    </xf>
    <xf numFmtId="186" fontId="10" fillId="0" borderId="13" xfId="0" applyNumberFormat="1" applyFont="1" applyBorder="1" applyAlignment="1">
      <alignment vertical="center"/>
    </xf>
    <xf numFmtId="191" fontId="11" fillId="0" borderId="29" xfId="0" applyNumberFormat="1" applyFont="1" applyBorder="1" applyAlignment="1">
      <alignment vertical="center"/>
    </xf>
    <xf numFmtId="191" fontId="11" fillId="0" borderId="13" xfId="0" applyNumberFormat="1" applyFont="1" applyBorder="1" applyAlignment="1">
      <alignment vertical="center"/>
    </xf>
    <xf numFmtId="191" fontId="10" fillId="0" borderId="29" xfId="0" applyNumberFormat="1" applyFont="1" applyBorder="1" applyAlignment="1">
      <alignment vertical="center"/>
    </xf>
    <xf numFmtId="191" fontId="10" fillId="0" borderId="13" xfId="0" applyNumberFormat="1" applyFont="1" applyBorder="1" applyAlignment="1">
      <alignment vertical="center"/>
    </xf>
    <xf numFmtId="0" fontId="10" fillId="0" borderId="10" xfId="0" applyFont="1" applyBorder="1" applyAlignment="1">
      <alignment horizontal="left" vertical="center"/>
    </xf>
    <xf numFmtId="0" fontId="10" fillId="0" borderId="33" xfId="0" applyFont="1" applyBorder="1" applyAlignment="1">
      <alignment vertical="center"/>
    </xf>
    <xf numFmtId="0" fontId="10" fillId="0" borderId="34" xfId="0" applyFont="1" applyBorder="1" applyAlignment="1">
      <alignment vertical="center"/>
    </xf>
    <xf numFmtId="186" fontId="10" fillId="0" borderId="30" xfId="0" applyNumberFormat="1" applyFont="1" applyBorder="1" applyAlignment="1">
      <alignment vertical="center"/>
    </xf>
    <xf numFmtId="193" fontId="3" fillId="0" borderId="0" xfId="0" applyNumberFormat="1" applyFont="1" applyAlignment="1">
      <alignment vertical="center"/>
    </xf>
    <xf numFmtId="0" fontId="11" fillId="0" borderId="0" xfId="0" applyFont="1" applyAlignment="1">
      <alignment horizontal="distributed" vertical="center"/>
    </xf>
    <xf numFmtId="0" fontId="10" fillId="0" borderId="33" xfId="0" applyFont="1" applyBorder="1" applyAlignment="1">
      <alignment horizontal="distributed" vertical="center"/>
    </xf>
    <xf numFmtId="193" fontId="10" fillId="0" borderId="33" xfId="0" applyNumberFormat="1" applyFont="1" applyBorder="1" applyAlignment="1">
      <alignment vertical="center"/>
    </xf>
    <xf numFmtId="0" fontId="28" fillId="0" borderId="0" xfId="0" applyFont="1" applyAlignment="1">
      <alignment vertical="center"/>
    </xf>
    <xf numFmtId="193" fontId="10" fillId="0" borderId="0" xfId="0" applyNumberFormat="1" applyFont="1" applyBorder="1" applyAlignment="1">
      <alignment horizontal="center" vertical="center"/>
    </xf>
    <xf numFmtId="193" fontId="4" fillId="0" borderId="29" xfId="0" applyNumberFormat="1" applyFont="1" applyBorder="1" applyAlignment="1">
      <alignment horizontal="center" vertical="center"/>
    </xf>
    <xf numFmtId="193" fontId="4" fillId="0" borderId="13" xfId="0" applyNumberFormat="1" applyFont="1" applyBorder="1" applyAlignment="1">
      <alignment horizontal="center" vertical="center" wrapText="1"/>
    </xf>
    <xf numFmtId="193" fontId="4" fillId="0" borderId="42" xfId="0" applyNumberFormat="1" applyFont="1" applyBorder="1" applyAlignment="1">
      <alignment horizontal="center" vertical="center" wrapText="1"/>
    </xf>
    <xf numFmtId="193" fontId="4" fillId="0" borderId="32" xfId="0" applyNumberFormat="1" applyFont="1" applyBorder="1" applyAlignment="1">
      <alignment horizontal="distributed" vertical="center"/>
    </xf>
    <xf numFmtId="193" fontId="4" fillId="0" borderId="31" xfId="0" applyNumberFormat="1" applyFont="1" applyBorder="1" applyAlignment="1">
      <alignment horizontal="distributed" vertical="center"/>
    </xf>
    <xf numFmtId="193" fontId="4" fillId="0" borderId="32" xfId="0" applyNumberFormat="1" applyFont="1" applyBorder="1" applyAlignment="1">
      <alignment horizontal="center" vertical="center"/>
    </xf>
    <xf numFmtId="193" fontId="4" fillId="0" borderId="0" xfId="0" applyNumberFormat="1" applyFont="1" applyBorder="1" applyAlignment="1">
      <alignment horizontal="distributed" vertical="center"/>
    </xf>
    <xf numFmtId="193" fontId="4" fillId="0" borderId="0" xfId="0" applyNumberFormat="1" applyFont="1" applyBorder="1" applyAlignment="1">
      <alignment vertical="center"/>
    </xf>
    <xf numFmtId="193" fontId="21" fillId="0" borderId="29" xfId="0" applyNumberFormat="1" applyFont="1" applyBorder="1" applyAlignment="1">
      <alignment vertical="center"/>
    </xf>
    <xf numFmtId="193" fontId="21" fillId="0" borderId="32" xfId="0" applyNumberFormat="1" applyFont="1" applyBorder="1" applyAlignment="1">
      <alignment vertical="center"/>
    </xf>
    <xf numFmtId="193" fontId="21" fillId="0" borderId="0" xfId="0" applyNumberFormat="1" applyFont="1" applyBorder="1" applyAlignment="1">
      <alignment vertical="center"/>
    </xf>
    <xf numFmtId="193" fontId="21" fillId="0" borderId="31" xfId="0" applyNumberFormat="1" applyFont="1" applyBorder="1" applyAlignment="1">
      <alignment vertical="center"/>
    </xf>
    <xf numFmtId="193" fontId="21" fillId="0" borderId="13" xfId="0" applyNumberFormat="1" applyFont="1" applyBorder="1" applyAlignment="1">
      <alignment vertical="center"/>
    </xf>
    <xf numFmtId="193" fontId="21" fillId="0" borderId="42" xfId="0" applyNumberFormat="1" applyFont="1" applyBorder="1" applyAlignment="1">
      <alignment vertical="center"/>
    </xf>
    <xf numFmtId="193" fontId="4" fillId="0" borderId="29" xfId="0" applyNumberFormat="1" applyFont="1" applyBorder="1" applyAlignment="1">
      <alignment vertical="center"/>
    </xf>
    <xf numFmtId="193" fontId="4" fillId="0" borderId="32" xfId="0" applyNumberFormat="1" applyFont="1" applyBorder="1" applyAlignment="1">
      <alignment vertical="center"/>
    </xf>
    <xf numFmtId="193" fontId="4" fillId="0" borderId="31" xfId="0" applyNumberFormat="1" applyFont="1" applyBorder="1" applyAlignment="1">
      <alignment vertical="center"/>
    </xf>
    <xf numFmtId="193" fontId="4" fillId="0" borderId="13" xfId="0" applyNumberFormat="1" applyFont="1" applyBorder="1" applyAlignment="1">
      <alignment vertical="center"/>
    </xf>
    <xf numFmtId="193" fontId="4" fillId="0" borderId="42" xfId="0" applyNumberFormat="1" applyFont="1" applyBorder="1" applyAlignment="1">
      <alignment vertical="center"/>
    </xf>
    <xf numFmtId="193" fontId="22" fillId="0" borderId="30" xfId="0" applyNumberFormat="1" applyFont="1" applyBorder="1" applyAlignment="1">
      <alignment vertical="center"/>
    </xf>
    <xf numFmtId="193" fontId="22" fillId="0" borderId="28" xfId="0" applyNumberFormat="1" applyFont="1" applyBorder="1" applyAlignment="1">
      <alignment vertical="center"/>
    </xf>
    <xf numFmtId="193" fontId="22" fillId="0" borderId="12" xfId="0" applyNumberFormat="1" applyFont="1" applyBorder="1" applyAlignment="1">
      <alignment vertical="center"/>
    </xf>
    <xf numFmtId="193" fontId="4" fillId="0" borderId="12" xfId="0" applyNumberFormat="1" applyFont="1" applyBorder="1" applyAlignment="1">
      <alignment vertical="center"/>
    </xf>
    <xf numFmtId="193" fontId="4" fillId="0" borderId="28" xfId="0" applyNumberFormat="1" applyFont="1" applyBorder="1" applyAlignment="1">
      <alignment vertical="center"/>
    </xf>
    <xf numFmtId="193" fontId="22" fillId="0" borderId="39" xfId="0" applyNumberFormat="1" applyFont="1" applyBorder="1" applyAlignment="1">
      <alignment vertical="center"/>
    </xf>
    <xf numFmtId="193" fontId="4" fillId="0" borderId="38" xfId="0" applyNumberFormat="1" applyFont="1" applyBorder="1" applyAlignment="1">
      <alignment vertical="center"/>
    </xf>
    <xf numFmtId="193" fontId="4" fillId="0" borderId="43" xfId="0" applyNumberFormat="1" applyFont="1" applyBorder="1" applyAlignment="1">
      <alignment vertical="center"/>
    </xf>
    <xf numFmtId="193" fontId="4" fillId="0" borderId="30" xfId="0" applyNumberFormat="1" applyFont="1" applyBorder="1" applyAlignment="1">
      <alignment vertical="center"/>
    </xf>
    <xf numFmtId="186" fontId="0" fillId="0" borderId="0" xfId="0" applyNumberFormat="1" applyFont="1" applyAlignment="1">
      <alignment vertical="center"/>
    </xf>
    <xf numFmtId="0" fontId="0" fillId="0" borderId="17" xfId="0" applyFont="1" applyBorder="1" applyAlignment="1">
      <alignment horizontal="distributed" vertical="center"/>
    </xf>
    <xf numFmtId="0" fontId="0" fillId="0" borderId="11" xfId="0" applyFont="1" applyBorder="1" applyAlignment="1">
      <alignment horizontal="distributed" vertical="center"/>
    </xf>
    <xf numFmtId="186" fontId="0" fillId="0" borderId="28" xfId="0" applyNumberFormat="1" applyFont="1" applyBorder="1" applyAlignment="1">
      <alignment horizontal="center" vertical="center"/>
    </xf>
    <xf numFmtId="186" fontId="0" fillId="0" borderId="12" xfId="0" applyNumberFormat="1" applyFont="1" applyBorder="1" applyAlignment="1">
      <alignment horizontal="center" vertical="center"/>
    </xf>
    <xf numFmtId="0" fontId="0" fillId="0" borderId="10" xfId="0" applyFont="1" applyBorder="1" applyAlignment="1">
      <alignment horizontal="distributed" vertical="center"/>
    </xf>
    <xf numFmtId="186" fontId="0" fillId="0" borderId="29" xfId="0" applyNumberFormat="1" applyFont="1" applyBorder="1" applyAlignment="1">
      <alignment horizontal="center" vertical="center"/>
    </xf>
    <xf numFmtId="186" fontId="0" fillId="0" borderId="0" xfId="0" applyNumberFormat="1" applyFont="1" applyBorder="1" applyAlignment="1">
      <alignment horizontal="center" vertical="center"/>
    </xf>
    <xf numFmtId="186" fontId="0" fillId="0" borderId="29" xfId="0" applyNumberFormat="1" applyFont="1" applyBorder="1" applyAlignment="1">
      <alignment vertical="center"/>
    </xf>
    <xf numFmtId="186" fontId="2" fillId="0" borderId="29" xfId="0" applyNumberFormat="1" applyFont="1" applyBorder="1" applyAlignment="1">
      <alignment vertical="center"/>
    </xf>
    <xf numFmtId="0" fontId="0" fillId="0" borderId="12" xfId="0" applyFont="1" applyBorder="1" applyAlignment="1">
      <alignment horizontal="distributed" vertical="center"/>
    </xf>
    <xf numFmtId="186" fontId="0" fillId="0" borderId="30" xfId="0" applyNumberFormat="1" applyFont="1" applyBorder="1" applyAlignment="1">
      <alignment vertical="center"/>
    </xf>
    <xf numFmtId="186" fontId="0" fillId="0" borderId="12" xfId="0" applyNumberFormat="1" applyFont="1" applyBorder="1" applyAlignment="1">
      <alignment vertical="center"/>
    </xf>
    <xf numFmtId="0" fontId="4" fillId="0" borderId="0" xfId="61" applyFont="1" applyAlignment="1">
      <alignment vertical="center"/>
      <protection/>
    </xf>
    <xf numFmtId="181" fontId="4" fillId="0" borderId="0" xfId="61" applyNumberFormat="1" applyFont="1" applyAlignment="1">
      <alignment vertical="center"/>
      <protection/>
    </xf>
    <xf numFmtId="49" fontId="26" fillId="0" borderId="0" xfId="63" applyNumberFormat="1" applyFont="1" applyAlignment="1">
      <alignment vertical="center"/>
      <protection/>
    </xf>
    <xf numFmtId="0" fontId="30" fillId="0" borderId="0" xfId="63" applyNumberFormat="1" applyFont="1" applyFill="1" applyBorder="1" applyAlignment="1">
      <alignment vertical="center"/>
      <protection/>
    </xf>
    <xf numFmtId="0" fontId="26" fillId="0" borderId="0" xfId="63" applyNumberFormat="1" applyFont="1" applyFill="1" applyBorder="1" applyAlignment="1">
      <alignment vertical="center"/>
      <protection/>
    </xf>
    <xf numFmtId="181" fontId="30" fillId="0" borderId="0" xfId="63" applyNumberFormat="1" applyFont="1" applyFill="1" applyBorder="1" applyAlignment="1">
      <alignment vertical="center"/>
      <protection/>
    </xf>
    <xf numFmtId="181" fontId="26" fillId="0" borderId="0" xfId="63" applyNumberFormat="1" applyFont="1" applyFill="1" applyAlignment="1">
      <alignment vertical="center"/>
      <protection/>
    </xf>
    <xf numFmtId="181" fontId="26" fillId="0" borderId="0" xfId="63" applyNumberFormat="1" applyFont="1" applyBorder="1" applyAlignment="1">
      <alignment vertical="center"/>
      <protection/>
    </xf>
    <xf numFmtId="49" fontId="26" fillId="0" borderId="0" xfId="63" applyNumberFormat="1" applyFont="1" applyBorder="1" applyAlignment="1">
      <alignment vertical="center"/>
      <protection/>
    </xf>
    <xf numFmtId="49" fontId="26" fillId="0" borderId="0" xfId="63" applyNumberFormat="1" applyFont="1" applyFill="1" applyBorder="1" applyAlignment="1">
      <alignment vertical="center"/>
      <protection/>
    </xf>
    <xf numFmtId="181" fontId="26" fillId="0" borderId="0" xfId="63" applyNumberFormat="1" applyFont="1" applyFill="1" applyBorder="1" applyAlignment="1">
      <alignment vertical="center"/>
      <protection/>
    </xf>
    <xf numFmtId="49" fontId="26" fillId="0" borderId="27" xfId="63" applyNumberFormat="1" applyFont="1" applyFill="1" applyBorder="1" applyAlignment="1">
      <alignment horizontal="center" vertical="center"/>
      <protection/>
    </xf>
    <xf numFmtId="181" fontId="26" fillId="0" borderId="27" xfId="63" applyNumberFormat="1" applyFont="1" applyFill="1" applyBorder="1" applyAlignment="1">
      <alignment horizontal="center" vertical="center"/>
      <protection/>
    </xf>
    <xf numFmtId="181" fontId="26" fillId="0" borderId="0" xfId="63" applyNumberFormat="1" applyFont="1" applyFill="1" applyBorder="1" applyAlignment="1">
      <alignment horizontal="center" vertical="center"/>
      <protection/>
    </xf>
    <xf numFmtId="49" fontId="26" fillId="0" borderId="0" xfId="63" applyNumberFormat="1" applyFont="1" applyFill="1" applyBorder="1" applyAlignment="1">
      <alignment horizontal="center" vertical="center"/>
      <protection/>
    </xf>
    <xf numFmtId="49" fontId="26" fillId="0" borderId="0" xfId="63" applyNumberFormat="1" applyFont="1" applyFill="1" applyAlignment="1">
      <alignment horizontal="center" vertical="center"/>
      <protection/>
    </xf>
    <xf numFmtId="49" fontId="26" fillId="0" borderId="0" xfId="63" applyNumberFormat="1" applyFont="1" applyAlignment="1">
      <alignment horizontal="center" vertical="center"/>
      <protection/>
    </xf>
    <xf numFmtId="49" fontId="26" fillId="0" borderId="12" xfId="63" applyNumberFormat="1" applyFont="1" applyFill="1" applyBorder="1" applyAlignment="1">
      <alignment horizontal="center" vertical="center"/>
      <protection/>
    </xf>
    <xf numFmtId="194" fontId="26" fillId="0" borderId="10" xfId="63" applyNumberFormat="1" applyFont="1" applyFill="1" applyBorder="1" applyAlignment="1">
      <alignment vertical="center"/>
      <protection/>
    </xf>
    <xf numFmtId="181" fontId="26" fillId="0" borderId="29" xfId="63" applyNumberFormat="1" applyFont="1" applyFill="1" applyBorder="1" applyAlignment="1">
      <alignment vertical="center"/>
      <protection/>
    </xf>
    <xf numFmtId="181" fontId="26" fillId="0" borderId="13" xfId="63" applyNumberFormat="1" applyFont="1" applyFill="1" applyBorder="1" applyAlignment="1">
      <alignment vertical="center"/>
      <protection/>
    </xf>
    <xf numFmtId="181" fontId="26" fillId="0" borderId="32" xfId="63" applyNumberFormat="1" applyFont="1" applyFill="1" applyBorder="1" applyAlignment="1">
      <alignment vertical="center"/>
      <protection/>
    </xf>
    <xf numFmtId="181" fontId="26" fillId="0" borderId="22" xfId="63" applyNumberFormat="1" applyFont="1" applyFill="1" applyBorder="1" applyAlignment="1">
      <alignment vertical="center"/>
      <protection/>
    </xf>
    <xf numFmtId="181" fontId="26" fillId="0" borderId="10" xfId="63" applyNumberFormat="1" applyFont="1" applyFill="1" applyBorder="1" applyAlignment="1">
      <alignment vertical="center"/>
      <protection/>
    </xf>
    <xf numFmtId="181" fontId="26" fillId="0" borderId="0" xfId="63" applyNumberFormat="1" applyFont="1" applyAlignment="1">
      <alignment vertical="center"/>
      <protection/>
    </xf>
    <xf numFmtId="49" fontId="26" fillId="0" borderId="12" xfId="63" applyNumberFormat="1" applyFont="1" applyFill="1" applyBorder="1" applyAlignment="1">
      <alignment vertical="center"/>
      <protection/>
    </xf>
    <xf numFmtId="194" fontId="26" fillId="0" borderId="11" xfId="63" applyNumberFormat="1" applyFont="1" applyFill="1" applyBorder="1" applyAlignment="1">
      <alignment vertical="center"/>
      <protection/>
    </xf>
    <xf numFmtId="181" fontId="26" fillId="0" borderId="30" xfId="63" applyNumberFormat="1" applyFont="1" applyFill="1" applyBorder="1" applyAlignment="1">
      <alignment vertical="center"/>
      <protection/>
    </xf>
    <xf numFmtId="181" fontId="26" fillId="0" borderId="38" xfId="63" applyNumberFormat="1" applyFont="1" applyFill="1" applyBorder="1" applyAlignment="1">
      <alignment vertical="center"/>
      <protection/>
    </xf>
    <xf numFmtId="181" fontId="26" fillId="0" borderId="12" xfId="63" applyNumberFormat="1" applyFont="1" applyFill="1" applyBorder="1" applyAlignment="1">
      <alignment vertical="center"/>
      <protection/>
    </xf>
    <xf numFmtId="181" fontId="26" fillId="0" borderId="28" xfId="63" applyNumberFormat="1" applyFont="1" applyFill="1" applyBorder="1" applyAlignment="1">
      <alignment vertical="center"/>
      <protection/>
    </xf>
    <xf numFmtId="181" fontId="26" fillId="0" borderId="23" xfId="63" applyNumberFormat="1" applyFont="1" applyFill="1" applyBorder="1" applyAlignment="1">
      <alignment vertical="center"/>
      <protection/>
    </xf>
    <xf numFmtId="181" fontId="26" fillId="0" borderId="11" xfId="63" applyNumberFormat="1" applyFont="1" applyFill="1" applyBorder="1" applyAlignment="1">
      <alignment vertical="center"/>
      <protection/>
    </xf>
    <xf numFmtId="49" fontId="4" fillId="0" borderId="0" xfId="64" applyNumberFormat="1" applyFont="1" applyBorder="1" applyAlignment="1">
      <alignment vertical="center"/>
      <protection/>
    </xf>
    <xf numFmtId="0" fontId="17" fillId="0" borderId="0" xfId="0" applyFont="1" applyBorder="1" applyAlignment="1">
      <alignment vertical="center"/>
    </xf>
    <xf numFmtId="0" fontId="9" fillId="0" borderId="0" xfId="0" applyFont="1" applyAlignment="1">
      <alignment horizontal="distributed" vertical="center"/>
    </xf>
    <xf numFmtId="196" fontId="10" fillId="0" borderId="0" xfId="0" applyNumberFormat="1" applyFont="1" applyBorder="1" applyAlignment="1">
      <alignment vertical="center"/>
    </xf>
    <xf numFmtId="196" fontId="10" fillId="0" borderId="12" xfId="0" applyNumberFormat="1" applyFont="1" applyBorder="1" applyAlignment="1">
      <alignment vertical="center"/>
    </xf>
    <xf numFmtId="189" fontId="0" fillId="0" borderId="0" xfId="0" applyNumberFormat="1" applyFont="1" applyAlignment="1">
      <alignment vertical="center"/>
    </xf>
    <xf numFmtId="189" fontId="10" fillId="0" borderId="28" xfId="0" applyNumberFormat="1" applyFont="1" applyBorder="1" applyAlignment="1">
      <alignment horizontal="center" vertical="center"/>
    </xf>
    <xf numFmtId="189" fontId="10" fillId="0" borderId="28" xfId="0" applyNumberFormat="1" applyFont="1" applyBorder="1" applyAlignment="1">
      <alignment horizontal="distributed" vertical="center" wrapText="1"/>
    </xf>
    <xf numFmtId="186" fontId="10" fillId="0" borderId="0" xfId="0" applyNumberFormat="1" applyFont="1" applyBorder="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right" vertical="center"/>
    </xf>
    <xf numFmtId="0" fontId="19" fillId="0" borderId="0" xfId="0" applyFont="1" applyAlignment="1">
      <alignment vertical="center"/>
    </xf>
    <xf numFmtId="0" fontId="17" fillId="0" borderId="0" xfId="0" applyFont="1" applyAlignment="1">
      <alignment vertical="center"/>
    </xf>
    <xf numFmtId="188" fontId="10" fillId="0" borderId="0" xfId="0" applyNumberFormat="1" applyFont="1" applyAlignment="1">
      <alignment vertical="center"/>
    </xf>
    <xf numFmtId="0" fontId="16" fillId="0" borderId="0" xfId="0" applyFont="1" applyAlignment="1">
      <alignment vertical="center"/>
    </xf>
    <xf numFmtId="189" fontId="16" fillId="0" borderId="0" xfId="0" applyNumberFormat="1" applyFont="1" applyAlignment="1">
      <alignment vertical="center"/>
    </xf>
    <xf numFmtId="0" fontId="10" fillId="0" borderId="0" xfId="0" applyFont="1" applyFill="1" applyAlignment="1">
      <alignment vertical="center"/>
    </xf>
    <xf numFmtId="198" fontId="10" fillId="0" borderId="0" xfId="0" applyNumberFormat="1" applyFont="1" applyFill="1" applyAlignment="1">
      <alignment vertical="center"/>
    </xf>
    <xf numFmtId="199" fontId="10" fillId="0" borderId="0" xfId="0" applyNumberFormat="1" applyFont="1" applyFill="1" applyAlignment="1">
      <alignment vertical="center"/>
    </xf>
    <xf numFmtId="198" fontId="10" fillId="0" borderId="17" xfId="0" applyNumberFormat="1" applyFont="1" applyFill="1" applyBorder="1" applyAlignment="1">
      <alignment vertical="center"/>
    </xf>
    <xf numFmtId="199" fontId="10" fillId="0" borderId="27" xfId="0" applyNumberFormat="1" applyFont="1" applyFill="1" applyBorder="1" applyAlignment="1">
      <alignment vertical="center"/>
    </xf>
    <xf numFmtId="198" fontId="10" fillId="0" borderId="27" xfId="0" applyNumberFormat="1" applyFont="1" applyFill="1" applyBorder="1" applyAlignment="1">
      <alignment vertical="center"/>
    </xf>
    <xf numFmtId="198" fontId="10" fillId="0" borderId="45" xfId="0" applyNumberFormat="1" applyFont="1" applyFill="1" applyBorder="1" applyAlignment="1">
      <alignment horizontal="distributed" vertical="center"/>
    </xf>
    <xf numFmtId="198" fontId="10" fillId="0" borderId="14" xfId="0" applyNumberFormat="1" applyFont="1" applyFill="1" applyBorder="1" applyAlignment="1">
      <alignment horizontal="distributed" vertical="center"/>
    </xf>
    <xf numFmtId="198" fontId="10" fillId="0" borderId="46" xfId="0" applyNumberFormat="1" applyFont="1" applyFill="1" applyBorder="1" applyAlignment="1">
      <alignment horizontal="distributed" vertical="center"/>
    </xf>
    <xf numFmtId="198" fontId="10" fillId="0" borderId="42" xfId="0" applyNumberFormat="1" applyFont="1" applyFill="1" applyBorder="1" applyAlignment="1">
      <alignment horizontal="distributed" vertical="center"/>
    </xf>
    <xf numFmtId="198" fontId="10" fillId="0" borderId="13" xfId="0" applyNumberFormat="1" applyFont="1" applyFill="1" applyBorder="1" applyAlignment="1">
      <alignment horizontal="distributed" vertical="center"/>
    </xf>
    <xf numFmtId="198" fontId="10" fillId="0" borderId="31" xfId="0" applyNumberFormat="1" applyFont="1" applyFill="1" applyBorder="1" applyAlignment="1">
      <alignment horizontal="distributed" vertical="center"/>
    </xf>
    <xf numFmtId="198" fontId="10" fillId="0" borderId="12" xfId="0" applyNumberFormat="1" applyFont="1" applyFill="1" applyBorder="1" applyAlignment="1">
      <alignment horizontal="center" vertical="center"/>
    </xf>
    <xf numFmtId="198" fontId="10" fillId="0" borderId="43" xfId="0" applyNumberFormat="1" applyFont="1" applyFill="1" applyBorder="1" applyAlignment="1">
      <alignment horizontal="center" vertical="center"/>
    </xf>
    <xf numFmtId="199" fontId="10" fillId="0" borderId="30" xfId="0" applyNumberFormat="1" applyFont="1" applyFill="1" applyBorder="1" applyAlignment="1">
      <alignment horizontal="distributed" vertical="center"/>
    </xf>
    <xf numFmtId="198" fontId="10" fillId="0" borderId="38" xfId="0" applyNumberFormat="1" applyFont="1" applyFill="1" applyBorder="1" applyAlignment="1">
      <alignment horizontal="center" vertical="center"/>
    </xf>
    <xf numFmtId="199" fontId="10" fillId="0" borderId="38" xfId="0" applyNumberFormat="1" applyFont="1" applyFill="1" applyBorder="1" applyAlignment="1">
      <alignment horizontal="center" vertical="center"/>
    </xf>
    <xf numFmtId="198" fontId="10" fillId="0" borderId="11" xfId="0" applyNumberFormat="1" applyFont="1" applyFill="1" applyBorder="1" applyAlignment="1">
      <alignment horizontal="center" vertical="center"/>
    </xf>
    <xf numFmtId="199" fontId="10" fillId="0" borderId="12" xfId="0" applyNumberFormat="1" applyFont="1" applyFill="1" applyBorder="1" applyAlignment="1">
      <alignment horizontal="center" vertical="center"/>
    </xf>
    <xf numFmtId="198" fontId="10" fillId="0" borderId="39" xfId="0" applyNumberFormat="1" applyFont="1" applyFill="1" applyBorder="1" applyAlignment="1">
      <alignment horizontal="center" vertical="center"/>
    </xf>
    <xf numFmtId="0" fontId="10" fillId="0" borderId="0" xfId="0" applyFont="1" applyFill="1" applyAlignment="1">
      <alignment horizontal="right" vertical="center"/>
    </xf>
    <xf numFmtId="0" fontId="11" fillId="0" borderId="0" xfId="0" applyFont="1" applyFill="1" applyBorder="1" applyAlignment="1">
      <alignment vertical="center"/>
    </xf>
    <xf numFmtId="198" fontId="11" fillId="0" borderId="0" xfId="0" applyNumberFormat="1" applyFont="1" applyFill="1" applyBorder="1" applyAlignment="1">
      <alignment horizontal="right" vertical="center"/>
    </xf>
    <xf numFmtId="198" fontId="11" fillId="0" borderId="10" xfId="0" applyNumberFormat="1" applyFont="1" applyFill="1" applyBorder="1" applyAlignment="1">
      <alignment horizontal="right" vertical="center"/>
    </xf>
    <xf numFmtId="199" fontId="11" fillId="0" borderId="0" xfId="0" applyNumberFormat="1" applyFont="1" applyFill="1" applyAlignment="1">
      <alignment horizontal="right" vertical="center"/>
    </xf>
    <xf numFmtId="198" fontId="11" fillId="0" borderId="0" xfId="0" applyNumberFormat="1" applyFont="1" applyFill="1" applyAlignment="1">
      <alignment horizontal="right" vertical="center"/>
    </xf>
    <xf numFmtId="0" fontId="11" fillId="0" borderId="0" xfId="0" applyFont="1" applyFill="1" applyAlignment="1">
      <alignment vertical="center"/>
    </xf>
    <xf numFmtId="0" fontId="10" fillId="0" borderId="0" xfId="0" applyFont="1" applyFill="1" applyBorder="1" applyAlignment="1">
      <alignment vertical="center"/>
    </xf>
    <xf numFmtId="198" fontId="10" fillId="0" borderId="0" xfId="0" applyNumberFormat="1" applyFont="1" applyFill="1" applyBorder="1" applyAlignment="1">
      <alignment horizontal="right" vertical="center"/>
    </xf>
    <xf numFmtId="198" fontId="10" fillId="0" borderId="10" xfId="0" applyNumberFormat="1" applyFont="1" applyFill="1" applyBorder="1" applyAlignment="1">
      <alignment horizontal="right" vertical="center"/>
    </xf>
    <xf numFmtId="199" fontId="10" fillId="0" borderId="0" xfId="0" applyNumberFormat="1" applyFont="1" applyFill="1" applyAlignment="1">
      <alignment horizontal="right" vertical="center"/>
    </xf>
    <xf numFmtId="198" fontId="10" fillId="0" borderId="0" xfId="0" applyNumberFormat="1" applyFont="1" applyFill="1" applyAlignment="1">
      <alignment horizontal="right" vertical="center"/>
    </xf>
    <xf numFmtId="0" fontId="10" fillId="0" borderId="12" xfId="0" applyFont="1" applyFill="1" applyBorder="1" applyAlignment="1">
      <alignment vertical="center"/>
    </xf>
    <xf numFmtId="198" fontId="10" fillId="0" borderId="12" xfId="0" applyNumberFormat="1" applyFont="1" applyFill="1" applyBorder="1" applyAlignment="1">
      <alignment horizontal="right" vertical="center"/>
    </xf>
    <xf numFmtId="198" fontId="10" fillId="0" borderId="11" xfId="0" applyNumberFormat="1" applyFont="1" applyFill="1" applyBorder="1" applyAlignment="1">
      <alignment horizontal="right" vertical="center"/>
    </xf>
    <xf numFmtId="199" fontId="10" fillId="0" borderId="12" xfId="0" applyNumberFormat="1" applyFont="1" applyFill="1" applyBorder="1" applyAlignment="1">
      <alignment horizontal="right" vertical="center"/>
    </xf>
    <xf numFmtId="198" fontId="10" fillId="0" borderId="0" xfId="0" applyNumberFormat="1" applyFont="1" applyFill="1" applyBorder="1" applyAlignment="1">
      <alignment vertical="center"/>
    </xf>
    <xf numFmtId="198" fontId="10" fillId="0" borderId="12" xfId="0" applyNumberFormat="1" applyFont="1" applyFill="1" applyBorder="1" applyAlignment="1">
      <alignment vertical="center"/>
    </xf>
    <xf numFmtId="199" fontId="10" fillId="0" borderId="12" xfId="0" applyNumberFormat="1" applyFont="1" applyFill="1" applyBorder="1" applyAlignment="1">
      <alignment vertical="center"/>
    </xf>
    <xf numFmtId="0" fontId="11" fillId="0" borderId="17" xfId="0" applyFont="1" applyFill="1" applyBorder="1" applyAlignment="1">
      <alignment vertical="center"/>
    </xf>
    <xf numFmtId="199" fontId="11" fillId="0" borderId="0" xfId="0" applyNumberFormat="1" applyFont="1" applyFill="1" applyAlignment="1">
      <alignment vertical="center"/>
    </xf>
    <xf numFmtId="0" fontId="10" fillId="0" borderId="10" xfId="0" applyFont="1" applyFill="1" applyBorder="1" applyAlignment="1">
      <alignment vertical="center"/>
    </xf>
    <xf numFmtId="200" fontId="10" fillId="0" borderId="0" xfId="0" applyNumberFormat="1" applyFont="1" applyFill="1" applyBorder="1" applyAlignment="1">
      <alignment vertical="center"/>
    </xf>
    <xf numFmtId="0" fontId="10" fillId="0" borderId="11" xfId="0" applyFont="1" applyFill="1" applyBorder="1" applyAlignment="1">
      <alignment vertical="center"/>
    </xf>
    <xf numFmtId="200" fontId="10" fillId="0" borderId="12" xfId="0" applyNumberFormat="1" applyFont="1" applyFill="1" applyBorder="1" applyAlignment="1">
      <alignment vertical="center"/>
    </xf>
    <xf numFmtId="179" fontId="9" fillId="0" borderId="10" xfId="0" applyNumberFormat="1" applyFont="1" applyFill="1" applyBorder="1" applyAlignment="1">
      <alignment horizontal="left" vertical="center"/>
    </xf>
    <xf numFmtId="179" fontId="9" fillId="0" borderId="0" xfId="0" applyNumberFormat="1" applyFont="1" applyFill="1" applyAlignment="1">
      <alignment horizontal="right" vertical="center"/>
    </xf>
    <xf numFmtId="179" fontId="9" fillId="0" borderId="32" xfId="0" applyNumberFormat="1" applyFont="1" applyFill="1" applyBorder="1" applyAlignment="1">
      <alignment horizontal="right" vertical="center"/>
    </xf>
    <xf numFmtId="179" fontId="9" fillId="0" borderId="0" xfId="0" applyNumberFormat="1" applyFont="1" applyFill="1" applyAlignment="1">
      <alignment vertical="center"/>
    </xf>
    <xf numFmtId="0" fontId="11" fillId="0" borderId="0" xfId="0" applyNumberFormat="1" applyFont="1" applyFill="1" applyAlignment="1">
      <alignment vertical="center"/>
    </xf>
    <xf numFmtId="49" fontId="10" fillId="0" borderId="10" xfId="0" applyNumberFormat="1" applyFont="1" applyBorder="1" applyAlignment="1">
      <alignment horizontal="center" vertical="center"/>
    </xf>
    <xf numFmtId="181" fontId="10" fillId="0" borderId="0" xfId="0"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top"/>
    </xf>
    <xf numFmtId="181" fontId="10" fillId="0" borderId="10" xfId="0" applyNumberFormat="1" applyFont="1" applyFill="1" applyBorder="1" applyAlignment="1">
      <alignment vertical="top"/>
    </xf>
    <xf numFmtId="181" fontId="10" fillId="0" borderId="0" xfId="0" applyNumberFormat="1" applyFont="1" applyFill="1" applyAlignment="1">
      <alignment vertical="top"/>
    </xf>
    <xf numFmtId="0" fontId="10" fillId="0" borderId="0" xfId="0" applyNumberFormat="1" applyFont="1" applyFill="1" applyAlignment="1">
      <alignment vertical="center"/>
    </xf>
    <xf numFmtId="181" fontId="10" fillId="0" borderId="0" xfId="0" applyNumberFormat="1" applyFont="1" applyFill="1" applyBorder="1" applyAlignment="1">
      <alignment horizontal="right" vertical="center"/>
    </xf>
    <xf numFmtId="181" fontId="10" fillId="0" borderId="10" xfId="0" applyNumberFormat="1" applyFont="1" applyFill="1" applyBorder="1" applyAlignment="1">
      <alignment horizontal="right" vertical="center"/>
    </xf>
    <xf numFmtId="181" fontId="10" fillId="0" borderId="0" xfId="0" applyNumberFormat="1" applyFont="1" applyFill="1" applyAlignment="1">
      <alignment horizontal="right" vertical="center"/>
    </xf>
    <xf numFmtId="181" fontId="10" fillId="0" borderId="10" xfId="0" applyNumberFormat="1" applyFont="1" applyFill="1" applyBorder="1" applyAlignment="1">
      <alignment horizontal="right"/>
    </xf>
    <xf numFmtId="181" fontId="10" fillId="0" borderId="0" xfId="0" applyNumberFormat="1" applyFont="1" applyFill="1" applyBorder="1" applyAlignment="1">
      <alignment horizontal="right"/>
    </xf>
    <xf numFmtId="181" fontId="10" fillId="0" borderId="0" xfId="0" applyNumberFormat="1" applyFont="1" applyFill="1" applyAlignment="1">
      <alignment horizontal="right"/>
    </xf>
    <xf numFmtId="181" fontId="10" fillId="0" borderId="12" xfId="0" applyNumberFormat="1" applyFont="1" applyFill="1" applyBorder="1" applyAlignment="1">
      <alignment vertical="center"/>
    </xf>
    <xf numFmtId="181" fontId="10" fillId="0" borderId="11" xfId="0" applyNumberFormat="1" applyFont="1" applyFill="1" applyBorder="1" applyAlignment="1">
      <alignment vertical="center"/>
    </xf>
    <xf numFmtId="181" fontId="10" fillId="0" borderId="23" xfId="0" applyNumberFormat="1" applyFont="1" applyFill="1" applyBorder="1" applyAlignment="1">
      <alignment vertical="center"/>
    </xf>
    <xf numFmtId="0" fontId="10" fillId="0" borderId="0" xfId="0" applyFont="1" applyFill="1" applyAlignment="1">
      <alignment horizontal="center" vertical="center"/>
    </xf>
    <xf numFmtId="186" fontId="10" fillId="0" borderId="12" xfId="0" applyNumberFormat="1" applyFont="1" applyBorder="1" applyAlignment="1">
      <alignment horizontal="center" vertical="center"/>
    </xf>
    <xf numFmtId="186" fontId="10" fillId="0" borderId="0" xfId="0" applyNumberFormat="1" applyFont="1" applyAlignment="1" quotePrefix="1">
      <alignment horizontal="right" vertical="center"/>
    </xf>
    <xf numFmtId="0" fontId="10" fillId="0" borderId="47" xfId="0" applyFont="1" applyBorder="1" applyAlignment="1">
      <alignment horizontal="distributed" vertical="center"/>
    </xf>
    <xf numFmtId="204" fontId="10" fillId="0" borderId="48" xfId="0" applyNumberFormat="1" applyFont="1" applyBorder="1" applyAlignment="1">
      <alignment horizontal="centerContinuous" vertical="center"/>
    </xf>
    <xf numFmtId="204" fontId="10" fillId="0" borderId="27" xfId="0" applyNumberFormat="1" applyFont="1" applyBorder="1" applyAlignment="1">
      <alignment horizontal="centerContinuous" vertical="center"/>
    </xf>
    <xf numFmtId="205" fontId="10" fillId="0" borderId="17" xfId="0" applyNumberFormat="1" applyFont="1" applyBorder="1" applyAlignment="1">
      <alignment horizontal="centerContinuous" vertical="center"/>
    </xf>
    <xf numFmtId="204" fontId="10" fillId="0" borderId="47" xfId="0" applyNumberFormat="1" applyFont="1" applyBorder="1" applyAlignment="1">
      <alignment vertical="center"/>
    </xf>
    <xf numFmtId="0" fontId="10" fillId="0" borderId="24" xfId="0" applyFont="1" applyBorder="1" applyAlignment="1">
      <alignment horizontal="distributed" vertical="center"/>
    </xf>
    <xf numFmtId="204" fontId="10" fillId="0" borderId="49" xfId="0" applyNumberFormat="1" applyFont="1" applyBorder="1" applyAlignment="1">
      <alignment horizontal="centerContinuous" vertical="center"/>
    </xf>
    <xf numFmtId="204" fontId="10" fillId="0" borderId="16" xfId="0" applyNumberFormat="1" applyFont="1" applyBorder="1" applyAlignment="1">
      <alignment horizontal="centerContinuous" vertical="center"/>
    </xf>
    <xf numFmtId="204" fontId="10" fillId="0" borderId="46" xfId="0" applyNumberFormat="1" applyFont="1" applyBorder="1" applyAlignment="1">
      <alignment horizontal="center" vertical="center"/>
    </xf>
    <xf numFmtId="205" fontId="10" fillId="0" borderId="45" xfId="0" applyNumberFormat="1" applyFont="1" applyBorder="1" applyAlignment="1">
      <alignment horizontal="center" vertical="center"/>
    </xf>
    <xf numFmtId="204" fontId="10" fillId="0" borderId="24" xfId="0" applyNumberFormat="1" applyFont="1" applyBorder="1" applyAlignment="1">
      <alignment horizontal="center" vertical="center"/>
    </xf>
    <xf numFmtId="0" fontId="10" fillId="0" borderId="40" xfId="0" applyFont="1" applyBorder="1" applyAlignment="1">
      <alignment horizontal="distributed" vertical="center"/>
    </xf>
    <xf numFmtId="204" fontId="10" fillId="0" borderId="50" xfId="0" applyNumberFormat="1" applyFont="1" applyBorder="1" applyAlignment="1">
      <alignment horizontal="center" vertical="center"/>
    </xf>
    <xf numFmtId="204" fontId="10" fillId="0" borderId="44" xfId="0" applyNumberFormat="1" applyFont="1" applyBorder="1" applyAlignment="1">
      <alignment horizontal="center" vertical="center"/>
    </xf>
    <xf numFmtId="204" fontId="10" fillId="0" borderId="39" xfId="0" applyNumberFormat="1" applyFont="1" applyBorder="1" applyAlignment="1">
      <alignment horizontal="center" vertical="center"/>
    </xf>
    <xf numFmtId="205" fontId="10" fillId="0" borderId="43" xfId="0" applyNumberFormat="1" applyFont="1" applyBorder="1" applyAlignment="1">
      <alignment horizontal="center" vertical="center"/>
    </xf>
    <xf numFmtId="204" fontId="10" fillId="0" borderId="40" xfId="0" applyNumberFormat="1" applyFont="1" applyBorder="1" applyAlignment="1">
      <alignment vertical="center"/>
    </xf>
    <xf numFmtId="204" fontId="10" fillId="0" borderId="22" xfId="0" applyNumberFormat="1" applyFont="1" applyBorder="1" applyAlignment="1">
      <alignment horizontal="right" vertical="center"/>
    </xf>
    <xf numFmtId="204" fontId="10" fillId="0" borderId="31" xfId="0" applyNumberFormat="1" applyFont="1" applyBorder="1" applyAlignment="1">
      <alignment horizontal="right" vertical="center"/>
    </xf>
    <xf numFmtId="205" fontId="10" fillId="0" borderId="42" xfId="0" applyNumberFormat="1" applyFont="1" applyBorder="1" applyAlignment="1">
      <alignment horizontal="right" vertical="center"/>
    </xf>
    <xf numFmtId="204" fontId="10" fillId="0" borderId="24" xfId="0" applyNumberFormat="1" applyFont="1" applyBorder="1" applyAlignment="1">
      <alignment horizontal="right" vertical="center"/>
    </xf>
    <xf numFmtId="206" fontId="10" fillId="0" borderId="10" xfId="0" applyNumberFormat="1" applyFont="1" applyBorder="1" applyAlignment="1">
      <alignment horizontal="right" vertical="center"/>
    </xf>
    <xf numFmtId="0" fontId="11" fillId="0" borderId="24" xfId="0" applyFont="1" applyBorder="1" applyAlignment="1">
      <alignment horizontal="distributed" vertical="center"/>
    </xf>
    <xf numFmtId="204" fontId="11" fillId="0" borderId="31" xfId="0" applyNumberFormat="1" applyFont="1" applyBorder="1" applyAlignment="1">
      <alignment horizontal="right" vertical="center"/>
    </xf>
    <xf numFmtId="0" fontId="14" fillId="0" borderId="24" xfId="0" applyFont="1" applyBorder="1" applyAlignment="1">
      <alignment horizontal="distributed" vertical="center"/>
    </xf>
    <xf numFmtId="204" fontId="14" fillId="0" borderId="31" xfId="0" applyNumberFormat="1" applyFont="1" applyBorder="1" applyAlignment="1">
      <alignment horizontal="right" vertical="center"/>
    </xf>
    <xf numFmtId="204" fontId="14" fillId="0" borderId="24" xfId="0" applyNumberFormat="1" applyFont="1" applyBorder="1" applyAlignment="1">
      <alignment horizontal="right" vertical="center"/>
    </xf>
    <xf numFmtId="204" fontId="11" fillId="0" borderId="24" xfId="0" applyNumberFormat="1" applyFont="1" applyBorder="1" applyAlignment="1">
      <alignment horizontal="right" vertical="center"/>
    </xf>
    <xf numFmtId="204" fontId="10" fillId="0" borderId="39" xfId="0" applyNumberFormat="1" applyFont="1" applyBorder="1" applyAlignment="1">
      <alignment horizontal="right" vertical="center"/>
    </xf>
    <xf numFmtId="204" fontId="10" fillId="0" borderId="40" xfId="0" applyNumberFormat="1" applyFont="1" applyBorder="1" applyAlignment="1">
      <alignment horizontal="right" vertical="center"/>
    </xf>
    <xf numFmtId="176" fontId="0" fillId="0" borderId="0" xfId="0" applyNumberFormat="1" applyFont="1" applyAlignment="1">
      <alignment vertical="center"/>
    </xf>
    <xf numFmtId="177" fontId="0" fillId="0" borderId="0" xfId="0" applyNumberFormat="1" applyFont="1" applyAlignment="1">
      <alignment vertical="center"/>
    </xf>
    <xf numFmtId="178" fontId="0" fillId="0" borderId="0" xfId="0" applyNumberFormat="1" applyFont="1" applyAlignment="1">
      <alignment vertical="center"/>
    </xf>
    <xf numFmtId="0" fontId="4" fillId="0" borderId="12" xfId="0" applyFont="1" applyBorder="1" applyAlignment="1">
      <alignment horizontal="center" vertical="center"/>
    </xf>
    <xf numFmtId="186" fontId="21" fillId="0" borderId="24" xfId="0" applyNumberFormat="1" applyFont="1" applyBorder="1" applyAlignment="1">
      <alignment vertical="center"/>
    </xf>
    <xf numFmtId="186" fontId="21" fillId="0" borderId="29" xfId="0" applyNumberFormat="1" applyFont="1" applyBorder="1" applyAlignment="1">
      <alignment vertical="center"/>
    </xf>
    <xf numFmtId="186" fontId="21" fillId="0" borderId="32" xfId="0" applyNumberFormat="1" applyFont="1" applyBorder="1" applyAlignment="1">
      <alignment vertical="center"/>
    </xf>
    <xf numFmtId="186" fontId="21" fillId="0" borderId="31" xfId="0" applyNumberFormat="1" applyFont="1" applyBorder="1" applyAlignment="1">
      <alignment vertical="center"/>
    </xf>
    <xf numFmtId="186" fontId="21" fillId="0" borderId="13" xfId="0" applyNumberFormat="1" applyFont="1" applyBorder="1" applyAlignment="1">
      <alignment vertical="center"/>
    </xf>
    <xf numFmtId="186" fontId="4" fillId="0" borderId="51" xfId="0" applyNumberFormat="1" applyFont="1" applyBorder="1" applyAlignment="1">
      <alignment vertical="center"/>
    </xf>
    <xf numFmtId="49" fontId="33" fillId="0" borderId="0" xfId="63" applyNumberFormat="1" applyFont="1" applyFill="1" applyBorder="1" applyAlignment="1">
      <alignment vertical="top"/>
      <protection/>
    </xf>
    <xf numFmtId="0" fontId="34" fillId="0" borderId="0" xfId="0" applyFont="1" applyBorder="1" applyAlignment="1">
      <alignment vertical="center"/>
    </xf>
    <xf numFmtId="0" fontId="34" fillId="0" borderId="10" xfId="0" applyFont="1" applyBorder="1" applyAlignment="1">
      <alignment vertical="center"/>
    </xf>
    <xf numFmtId="189" fontId="34" fillId="0" borderId="29" xfId="0" applyNumberFormat="1" applyFont="1" applyBorder="1" applyAlignment="1">
      <alignment vertical="center"/>
    </xf>
    <xf numFmtId="189" fontId="34" fillId="0" borderId="0" xfId="0" applyNumberFormat="1" applyFont="1" applyAlignment="1">
      <alignment vertical="center"/>
    </xf>
    <xf numFmtId="189" fontId="34" fillId="0" borderId="32" xfId="0" applyNumberFormat="1" applyFont="1" applyBorder="1" applyAlignment="1">
      <alignment vertical="center"/>
    </xf>
    <xf numFmtId="49" fontId="35" fillId="0" borderId="0" xfId="63" applyNumberFormat="1" applyFont="1" applyFill="1" applyBorder="1" applyAlignment="1">
      <alignment vertical="top"/>
      <protection/>
    </xf>
    <xf numFmtId="0" fontId="36" fillId="0" borderId="0" xfId="0" applyFont="1" applyBorder="1" applyAlignment="1">
      <alignment vertical="center"/>
    </xf>
    <xf numFmtId="0" fontId="36" fillId="0" borderId="10" xfId="0" applyFont="1" applyBorder="1" applyAlignment="1">
      <alignment vertical="center"/>
    </xf>
    <xf numFmtId="189" fontId="36" fillId="0" borderId="29" xfId="0" applyNumberFormat="1" applyFont="1" applyBorder="1" applyAlignment="1">
      <alignment vertical="center"/>
    </xf>
    <xf numFmtId="189" fontId="36" fillId="0" borderId="0" xfId="0" applyNumberFormat="1" applyFont="1" applyAlignment="1">
      <alignment vertical="center"/>
    </xf>
    <xf numFmtId="189" fontId="36" fillId="0" borderId="32" xfId="0" applyNumberFormat="1" applyFont="1" applyBorder="1" applyAlignment="1">
      <alignment vertical="center"/>
    </xf>
    <xf numFmtId="0" fontId="36" fillId="0" borderId="0" xfId="0" applyFont="1" applyAlignment="1">
      <alignment vertical="center"/>
    </xf>
    <xf numFmtId="49" fontId="33" fillId="0" borderId="0" xfId="63" applyNumberFormat="1" applyFont="1" applyFill="1" applyBorder="1" applyAlignment="1">
      <alignment horizontal="distributed" vertical="center"/>
      <protection/>
    </xf>
    <xf numFmtId="0" fontId="34" fillId="0" borderId="0" xfId="0" applyFont="1" applyAlignment="1">
      <alignment vertical="center"/>
    </xf>
    <xf numFmtId="189" fontId="36" fillId="0" borderId="0" xfId="0" applyNumberFormat="1" applyFont="1" applyBorder="1" applyAlignment="1">
      <alignment vertical="center"/>
    </xf>
    <xf numFmtId="193" fontId="4" fillId="0" borderId="0" xfId="0" applyNumberFormat="1" applyFont="1" applyBorder="1" applyAlignment="1">
      <alignment horizontal="distributed" vertical="center"/>
    </xf>
    <xf numFmtId="186" fontId="4" fillId="0" borderId="28" xfId="0" applyNumberFormat="1" applyFont="1" applyBorder="1" applyAlignment="1">
      <alignment horizontal="center" vertical="center"/>
    </xf>
    <xf numFmtId="193" fontId="10" fillId="0" borderId="27" xfId="0" applyNumberFormat="1" applyFont="1" applyBorder="1" applyAlignment="1">
      <alignment horizontal="distributed" vertical="center"/>
    </xf>
    <xf numFmtId="193" fontId="10" fillId="0" borderId="0" xfId="0" applyNumberFormat="1" applyFont="1" applyBorder="1" applyAlignment="1">
      <alignment horizontal="distributed" vertical="center"/>
    </xf>
    <xf numFmtId="193" fontId="10" fillId="0" borderId="12" xfId="0" applyNumberFormat="1" applyFont="1" applyBorder="1" applyAlignment="1">
      <alignment horizontal="distributed" vertical="center"/>
    </xf>
    <xf numFmtId="182" fontId="10" fillId="0" borderId="52" xfId="0" applyNumberFormat="1" applyFont="1" applyBorder="1" applyAlignment="1">
      <alignment vertical="center"/>
    </xf>
    <xf numFmtId="186" fontId="10" fillId="0" borderId="25" xfId="0" applyNumberFormat="1" applyFont="1" applyBorder="1" applyAlignment="1">
      <alignment horizontal="center" vertical="center"/>
    </xf>
    <xf numFmtId="0" fontId="37" fillId="0" borderId="0" xfId="62" applyAlignment="1">
      <alignment wrapText="1"/>
      <protection/>
    </xf>
    <xf numFmtId="0" fontId="37" fillId="0" borderId="0" xfId="62">
      <alignment/>
      <protection/>
    </xf>
    <xf numFmtId="0" fontId="37" fillId="0" borderId="0" xfId="62" applyAlignment="1">
      <alignment horizontal="left" vertical="top"/>
      <protection/>
    </xf>
    <xf numFmtId="0" fontId="0" fillId="0" borderId="0" xfId="0" applyFont="1" applyAlignment="1">
      <alignment vertical="center"/>
    </xf>
    <xf numFmtId="176" fontId="0" fillId="0" borderId="0" xfId="0" applyNumberFormat="1" applyFont="1" applyAlignment="1">
      <alignment horizontal="right" vertical="center"/>
    </xf>
    <xf numFmtId="177" fontId="0" fillId="0" borderId="10" xfId="0" applyNumberFormat="1" applyFont="1" applyBorder="1" applyAlignment="1">
      <alignment horizontal="right" vertical="center"/>
    </xf>
    <xf numFmtId="179" fontId="0" fillId="0" borderId="0" xfId="0" applyNumberFormat="1" applyFont="1" applyAlignment="1">
      <alignment vertical="center"/>
    </xf>
    <xf numFmtId="179" fontId="0" fillId="0" borderId="0" xfId="0" applyNumberFormat="1" applyFont="1" applyBorder="1" applyAlignment="1">
      <alignmen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179" fontId="9" fillId="0" borderId="22" xfId="0" applyNumberFormat="1" applyFont="1" applyBorder="1" applyAlignment="1">
      <alignment vertical="center"/>
    </xf>
    <xf numFmtId="179" fontId="9" fillId="0" borderId="0" xfId="0" applyNumberFormat="1" applyFont="1" applyBorder="1" applyAlignment="1">
      <alignment vertical="center"/>
    </xf>
    <xf numFmtId="179" fontId="9" fillId="0" borderId="10" xfId="0" applyNumberFormat="1" applyFont="1" applyBorder="1" applyAlignment="1">
      <alignment vertical="center"/>
    </xf>
    <xf numFmtId="179" fontId="9" fillId="0" borderId="0" xfId="0" applyNumberFormat="1" applyFont="1" applyAlignment="1">
      <alignment vertical="center"/>
    </xf>
    <xf numFmtId="179" fontId="0" fillId="0" borderId="22" xfId="0" applyNumberFormat="1" applyFont="1" applyBorder="1" applyAlignment="1">
      <alignment vertical="center"/>
    </xf>
    <xf numFmtId="179" fontId="0" fillId="0" borderId="0" xfId="0" applyNumberFormat="1" applyFont="1" applyBorder="1" applyAlignment="1">
      <alignment vertical="center"/>
    </xf>
    <xf numFmtId="179" fontId="0" fillId="0" borderId="10" xfId="0" applyNumberFormat="1" applyFont="1" applyBorder="1" applyAlignment="1">
      <alignment vertical="center"/>
    </xf>
    <xf numFmtId="179" fontId="0" fillId="0" borderId="0" xfId="0" applyNumberFormat="1"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179" fontId="0" fillId="0" borderId="53" xfId="0" applyNumberFormat="1" applyFont="1" applyBorder="1" applyAlignment="1">
      <alignment vertical="center"/>
    </xf>
    <xf numFmtId="179" fontId="0" fillId="0" borderId="33" xfId="0" applyNumberFormat="1" applyFont="1" applyBorder="1" applyAlignment="1">
      <alignment vertical="center"/>
    </xf>
    <xf numFmtId="179" fontId="0" fillId="0" borderId="34" xfId="0" applyNumberFormat="1" applyFont="1" applyBorder="1" applyAlignment="1">
      <alignment vertical="center"/>
    </xf>
    <xf numFmtId="179" fontId="0" fillId="0" borderId="33" xfId="0" applyNumberFormat="1" applyFont="1" applyBorder="1" applyAlignment="1">
      <alignment vertical="center"/>
    </xf>
    <xf numFmtId="0" fontId="0" fillId="0" borderId="22" xfId="0" applyFont="1" applyBorder="1" applyAlignment="1">
      <alignment vertical="center"/>
    </xf>
    <xf numFmtId="180" fontId="0" fillId="0" borderId="22" xfId="0" applyNumberFormat="1" applyFont="1" applyBorder="1" applyAlignment="1">
      <alignment vertical="center"/>
    </xf>
    <xf numFmtId="180" fontId="0" fillId="0" borderId="0" xfId="0" applyNumberFormat="1" applyFont="1" applyBorder="1" applyAlignment="1">
      <alignment vertical="center"/>
    </xf>
    <xf numFmtId="180" fontId="0" fillId="0" borderId="10" xfId="0" applyNumberFormat="1" applyFont="1" applyBorder="1" applyAlignment="1">
      <alignment vertical="center"/>
    </xf>
    <xf numFmtId="180" fontId="0" fillId="0" borderId="0" xfId="0" applyNumberFormat="1"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23" xfId="0" applyFont="1" applyBorder="1" applyAlignment="1">
      <alignment vertical="center"/>
    </xf>
    <xf numFmtId="181" fontId="10" fillId="0" borderId="22" xfId="0" applyNumberFormat="1" applyFont="1" applyBorder="1" applyAlignment="1">
      <alignment vertical="center"/>
    </xf>
    <xf numFmtId="181" fontId="10" fillId="0" borderId="0" xfId="0" applyNumberFormat="1" applyFont="1" applyAlignment="1">
      <alignment vertical="center"/>
    </xf>
    <xf numFmtId="181" fontId="0" fillId="0" borderId="0" xfId="0" applyNumberFormat="1" applyFill="1"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Border="1" applyAlignment="1">
      <alignment vertical="center"/>
    </xf>
    <xf numFmtId="0" fontId="0" fillId="0" borderId="17" xfId="0" applyFont="1" applyBorder="1" applyAlignment="1">
      <alignment vertical="center"/>
    </xf>
    <xf numFmtId="181" fontId="0" fillId="0" borderId="18" xfId="0" applyNumberFormat="1" applyFont="1" applyBorder="1" applyAlignment="1">
      <alignment horizontal="center" vertical="center"/>
    </xf>
    <xf numFmtId="181" fontId="0" fillId="0" borderId="25"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21" xfId="0" applyNumberFormat="1"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181" fontId="0" fillId="0" borderId="48"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17" xfId="0" applyNumberFormat="1" applyFont="1" applyBorder="1" applyAlignment="1">
      <alignment horizontal="center" vertical="center"/>
    </xf>
    <xf numFmtId="181" fontId="0" fillId="0" borderId="22" xfId="0" applyNumberFormat="1" applyFont="1" applyBorder="1" applyAlignment="1">
      <alignment vertical="center"/>
    </xf>
    <xf numFmtId="181" fontId="0" fillId="0" borderId="10" xfId="0" applyNumberFormat="1" applyFont="1" applyBorder="1" applyAlignment="1">
      <alignment vertical="center"/>
    </xf>
    <xf numFmtId="181" fontId="0" fillId="0" borderId="22" xfId="0" applyNumberFormat="1" applyFont="1" applyBorder="1" applyAlignment="1">
      <alignment vertical="center"/>
    </xf>
    <xf numFmtId="181"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181" fontId="0" fillId="0" borderId="23" xfId="0" applyNumberFormat="1" applyFont="1" applyBorder="1" applyAlignment="1">
      <alignment vertical="center"/>
    </xf>
    <xf numFmtId="181" fontId="0" fillId="0" borderId="12" xfId="0" applyNumberFormat="1" applyFont="1" applyBorder="1" applyAlignment="1">
      <alignment vertical="center"/>
    </xf>
    <xf numFmtId="181" fontId="0" fillId="0" borderId="11" xfId="0" applyNumberFormat="1" applyFont="1" applyBorder="1" applyAlignment="1">
      <alignment vertical="center"/>
    </xf>
    <xf numFmtId="181" fontId="10" fillId="0" borderId="0" xfId="0" applyNumberFormat="1" applyFont="1" applyBorder="1" applyAlignment="1">
      <alignment horizontal="right" vertical="center"/>
    </xf>
    <xf numFmtId="181" fontId="10" fillId="0" borderId="10" xfId="0" applyNumberFormat="1" applyFont="1" applyBorder="1" applyAlignment="1">
      <alignment horizontal="right" vertical="center"/>
    </xf>
    <xf numFmtId="0" fontId="0" fillId="0" borderId="0" xfId="0" applyFont="1" applyBorder="1" applyAlignment="1">
      <alignment horizontal="distributed" vertical="center"/>
    </xf>
    <xf numFmtId="186" fontId="4" fillId="0" borderId="54" xfId="0" applyNumberFormat="1" applyFont="1" applyBorder="1" applyAlignment="1">
      <alignment vertical="center"/>
    </xf>
    <xf numFmtId="49" fontId="39" fillId="0" borderId="0" xfId="63" applyNumberFormat="1" applyFont="1" applyFill="1" applyBorder="1" applyAlignment="1">
      <alignment/>
      <protection/>
    </xf>
    <xf numFmtId="186" fontId="4" fillId="0" borderId="40" xfId="0" applyNumberFormat="1" applyFont="1" applyBorder="1" applyAlignment="1">
      <alignment vertical="center"/>
    </xf>
    <xf numFmtId="186" fontId="4" fillId="0" borderId="30" xfId="0" applyNumberFormat="1" applyFont="1" applyBorder="1" applyAlignment="1">
      <alignment vertical="center"/>
    </xf>
    <xf numFmtId="186" fontId="10" fillId="0" borderId="27" xfId="0" applyNumberFormat="1" applyFont="1" applyBorder="1" applyAlignment="1">
      <alignment vertical="center"/>
    </xf>
    <xf numFmtId="181" fontId="10" fillId="0" borderId="27" xfId="0" applyNumberFormat="1" applyFont="1" applyBorder="1" applyAlignment="1">
      <alignment vertical="center"/>
    </xf>
    <xf numFmtId="189" fontId="34" fillId="0" borderId="0" xfId="0" applyNumberFormat="1" applyFont="1" applyBorder="1" applyAlignment="1">
      <alignment vertical="center"/>
    </xf>
    <xf numFmtId="189" fontId="4" fillId="0" borderId="0" xfId="0" applyNumberFormat="1" applyFont="1" applyBorder="1" applyAlignment="1">
      <alignment vertical="center"/>
    </xf>
    <xf numFmtId="0" fontId="0" fillId="0" borderId="41" xfId="0" applyFont="1" applyBorder="1" applyAlignment="1">
      <alignment horizontal="distributed" vertical="center"/>
    </xf>
    <xf numFmtId="0" fontId="0" fillId="0" borderId="0" xfId="0" applyFont="1" applyAlignment="1">
      <alignment horizontal="distributed" vertical="center"/>
    </xf>
    <xf numFmtId="0" fontId="0" fillId="0" borderId="28" xfId="0" applyFont="1" applyBorder="1" applyAlignment="1">
      <alignment horizontal="distributed" vertical="center"/>
    </xf>
    <xf numFmtId="188" fontId="9" fillId="0" borderId="0" xfId="0" applyNumberFormat="1" applyFont="1" applyAlignment="1">
      <alignment vertical="center"/>
    </xf>
    <xf numFmtId="188" fontId="0" fillId="0" borderId="0" xfId="0" applyNumberFormat="1" applyFont="1" applyAlignment="1">
      <alignment vertical="center"/>
    </xf>
    <xf numFmtId="188" fontId="0" fillId="0" borderId="0" xfId="0" applyNumberFormat="1" applyFont="1" applyAlignment="1">
      <alignment vertical="center"/>
    </xf>
    <xf numFmtId="0" fontId="0" fillId="0" borderId="17" xfId="0" applyFont="1" applyBorder="1" applyAlignment="1">
      <alignment horizontal="center" vertical="center"/>
    </xf>
    <xf numFmtId="191" fontId="10" fillId="0" borderId="0" xfId="0" applyNumberFormat="1" applyFont="1" applyBorder="1" applyAlignment="1">
      <alignment vertical="center"/>
    </xf>
    <xf numFmtId="193" fontId="11" fillId="0" borderId="29" xfId="0" applyNumberFormat="1" applyFont="1" applyBorder="1" applyAlignment="1">
      <alignment vertical="center"/>
    </xf>
    <xf numFmtId="193" fontId="11" fillId="0" borderId="32" xfId="0" applyNumberFormat="1" applyFont="1" applyBorder="1" applyAlignment="1">
      <alignment vertical="center"/>
    </xf>
    <xf numFmtId="193" fontId="11" fillId="0" borderId="31" xfId="0" applyNumberFormat="1" applyFont="1" applyBorder="1" applyAlignment="1">
      <alignment vertical="center"/>
    </xf>
    <xf numFmtId="193" fontId="11" fillId="0" borderId="42" xfId="0" applyNumberFormat="1" applyFont="1" applyBorder="1" applyAlignment="1">
      <alignment vertical="center"/>
    </xf>
    <xf numFmtId="193" fontId="10" fillId="0" borderId="29" xfId="0" applyNumberFormat="1" applyFont="1" applyBorder="1" applyAlignment="1">
      <alignment vertical="center"/>
    </xf>
    <xf numFmtId="193" fontId="10" fillId="0" borderId="32" xfId="0" applyNumberFormat="1" applyFont="1" applyBorder="1" applyAlignment="1">
      <alignment vertical="center"/>
    </xf>
    <xf numFmtId="193" fontId="10" fillId="0" borderId="31" xfId="0" applyNumberFormat="1" applyFont="1" applyBorder="1" applyAlignment="1">
      <alignment vertical="center"/>
    </xf>
    <xf numFmtId="193" fontId="10" fillId="0" borderId="0" xfId="0" applyNumberFormat="1" applyFont="1" applyBorder="1" applyAlignment="1">
      <alignment vertical="center"/>
    </xf>
    <xf numFmtId="193" fontId="10" fillId="0" borderId="42" xfId="0" applyNumberFormat="1" applyFont="1" applyBorder="1" applyAlignment="1">
      <alignment vertical="center"/>
    </xf>
    <xf numFmtId="193" fontId="10" fillId="0" borderId="0" xfId="0" applyNumberFormat="1" applyFont="1" applyAlignment="1">
      <alignment vertical="center"/>
    </xf>
    <xf numFmtId="190" fontId="11" fillId="0" borderId="0" xfId="0" applyNumberFormat="1" applyFont="1" applyAlignment="1">
      <alignment vertical="center"/>
    </xf>
    <xf numFmtId="191" fontId="11" fillId="0" borderId="0" xfId="0" applyNumberFormat="1" applyFont="1" applyBorder="1" applyAlignment="1">
      <alignment vertical="center"/>
    </xf>
    <xf numFmtId="190" fontId="10" fillId="0" borderId="0" xfId="0" applyNumberFormat="1" applyFont="1" applyAlignment="1">
      <alignment vertical="center"/>
    </xf>
    <xf numFmtId="189" fontId="10" fillId="0" borderId="0" xfId="0" applyNumberFormat="1" applyFont="1" applyAlignment="1">
      <alignment vertical="center"/>
    </xf>
    <xf numFmtId="191" fontId="10" fillId="0" borderId="0" xfId="0" applyNumberFormat="1" applyFont="1" applyBorder="1" applyAlignment="1">
      <alignment vertical="center"/>
    </xf>
    <xf numFmtId="185" fontId="0" fillId="0" borderId="0" xfId="0" applyNumberFormat="1" applyFont="1" applyAlignment="1">
      <alignment vertical="center"/>
    </xf>
    <xf numFmtId="185" fontId="10" fillId="0" borderId="29" xfId="0" applyNumberFormat="1" applyFont="1" applyBorder="1" applyAlignment="1">
      <alignment vertical="center"/>
    </xf>
    <xf numFmtId="183" fontId="0" fillId="0" borderId="0" xfId="0" applyNumberFormat="1" applyFont="1" applyAlignment="1">
      <alignment vertical="center"/>
    </xf>
    <xf numFmtId="184" fontId="0" fillId="0" borderId="0" xfId="0" applyNumberFormat="1" applyFont="1" applyAlignment="1">
      <alignment vertical="center"/>
    </xf>
    <xf numFmtId="184" fontId="0" fillId="0" borderId="17" xfId="0" applyNumberFormat="1" applyFont="1" applyBorder="1" applyAlignment="1">
      <alignment horizontal="center" vertical="center"/>
    </xf>
    <xf numFmtId="183" fontId="0" fillId="0" borderId="55"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29" xfId="0" applyNumberFormat="1" applyFont="1" applyBorder="1" applyAlignment="1">
      <alignment horizontal="center" vertical="center" wrapText="1"/>
    </xf>
    <xf numFmtId="184" fontId="0" fillId="0" borderId="10"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0" xfId="0" applyNumberFormat="1" applyFont="1" applyBorder="1" applyAlignment="1">
      <alignment horizontal="center" vertical="center"/>
    </xf>
    <xf numFmtId="183" fontId="0" fillId="0" borderId="30" xfId="0" applyNumberFormat="1" applyFont="1" applyBorder="1" applyAlignment="1">
      <alignment horizontal="center" vertical="center" wrapText="1"/>
    </xf>
    <xf numFmtId="184" fontId="0" fillId="0" borderId="11" xfId="0" applyNumberFormat="1" applyFont="1" applyBorder="1" applyAlignment="1">
      <alignment horizontal="center" vertical="center"/>
    </xf>
    <xf numFmtId="183" fontId="0" fillId="0" borderId="12" xfId="0" applyNumberFormat="1" applyFont="1" applyBorder="1" applyAlignment="1">
      <alignment horizontal="center" vertical="center"/>
    </xf>
    <xf numFmtId="183" fontId="0" fillId="0" borderId="13" xfId="0" applyNumberFormat="1" applyFont="1" applyBorder="1" applyAlignment="1">
      <alignment horizontal="center" vertical="center" wrapText="1"/>
    </xf>
    <xf numFmtId="183" fontId="0" fillId="0" borderId="42" xfId="0" applyNumberFormat="1" applyFont="1" applyBorder="1" applyAlignment="1">
      <alignment horizontal="center" vertical="center"/>
    </xf>
    <xf numFmtId="183" fontId="0" fillId="0" borderId="29" xfId="0" applyNumberFormat="1" applyFont="1" applyBorder="1" applyAlignment="1">
      <alignment vertical="center"/>
    </xf>
    <xf numFmtId="183" fontId="0" fillId="0" borderId="13" xfId="0" applyNumberFormat="1" applyFont="1" applyBorder="1" applyAlignment="1">
      <alignment vertical="center"/>
    </xf>
    <xf numFmtId="183" fontId="0" fillId="0" borderId="42" xfId="0" applyNumberFormat="1" applyFont="1" applyBorder="1" applyAlignment="1">
      <alignment vertical="center"/>
    </xf>
    <xf numFmtId="183" fontId="0" fillId="0" borderId="29" xfId="0" applyNumberFormat="1" applyFont="1" applyBorder="1" applyAlignment="1">
      <alignment vertical="center"/>
    </xf>
    <xf numFmtId="184" fontId="0" fillId="0" borderId="10" xfId="0" applyNumberFormat="1" applyFont="1" applyBorder="1" applyAlignment="1">
      <alignment vertical="center"/>
    </xf>
    <xf numFmtId="183" fontId="0" fillId="0" borderId="0" xfId="0" applyNumberFormat="1" applyFont="1" applyBorder="1" applyAlignment="1">
      <alignment vertical="center"/>
    </xf>
    <xf numFmtId="183" fontId="0" fillId="0" borderId="30" xfId="0" applyNumberFormat="1" applyFont="1" applyBorder="1" applyAlignment="1">
      <alignment vertical="center"/>
    </xf>
    <xf numFmtId="183" fontId="0" fillId="0" borderId="38" xfId="0" applyNumberFormat="1" applyFont="1" applyBorder="1" applyAlignment="1">
      <alignment vertical="center"/>
    </xf>
    <xf numFmtId="183" fontId="0" fillId="0" borderId="43" xfId="0" applyNumberFormat="1" applyFont="1" applyBorder="1" applyAlignment="1">
      <alignment vertical="center"/>
    </xf>
    <xf numFmtId="184" fontId="0" fillId="0" borderId="11" xfId="0" applyNumberFormat="1" applyFont="1" applyBorder="1" applyAlignment="1">
      <alignment vertical="center"/>
    </xf>
    <xf numFmtId="183" fontId="0" fillId="0" borderId="12" xfId="0" applyNumberFormat="1" applyFont="1" applyBorder="1" applyAlignment="1">
      <alignment vertical="center"/>
    </xf>
    <xf numFmtId="179" fontId="0" fillId="0" borderId="56" xfId="0" applyNumberFormat="1" applyFont="1" applyBorder="1" applyAlignment="1">
      <alignment horizontal="center" vertical="center"/>
    </xf>
    <xf numFmtId="179" fontId="0" fillId="0" borderId="38" xfId="0" applyNumberFormat="1" applyFont="1" applyBorder="1" applyAlignment="1">
      <alignment horizontal="center" vertical="center"/>
    </xf>
    <xf numFmtId="179" fontId="9" fillId="0" borderId="55" xfId="0" applyNumberFormat="1" applyFont="1" applyBorder="1" applyAlignment="1">
      <alignment vertical="center"/>
    </xf>
    <xf numFmtId="179" fontId="9" fillId="0" borderId="57" xfId="0" applyNumberFormat="1" applyFont="1" applyBorder="1" applyAlignment="1">
      <alignment vertical="center"/>
    </xf>
    <xf numFmtId="179" fontId="9" fillId="0" borderId="27" xfId="0" applyNumberFormat="1" applyFont="1" applyBorder="1" applyAlignment="1">
      <alignment vertical="center"/>
    </xf>
    <xf numFmtId="179" fontId="0" fillId="0" borderId="29" xfId="0" applyNumberFormat="1" applyFont="1" applyBorder="1" applyAlignment="1">
      <alignment vertical="center"/>
    </xf>
    <xf numFmtId="179" fontId="0" fillId="0" borderId="31" xfId="0" applyNumberFormat="1" applyFont="1" applyBorder="1" applyAlignment="1">
      <alignment vertical="center"/>
    </xf>
    <xf numFmtId="179" fontId="0" fillId="0" borderId="30" xfId="0" applyNumberFormat="1" applyFont="1" applyBorder="1" applyAlignment="1">
      <alignment vertical="center"/>
    </xf>
    <xf numFmtId="179" fontId="0" fillId="0" borderId="39" xfId="0" applyNumberFormat="1" applyFont="1" applyBorder="1" applyAlignment="1">
      <alignment vertical="center"/>
    </xf>
    <xf numFmtId="179" fontId="0" fillId="0" borderId="12" xfId="0" applyNumberFormat="1" applyFont="1" applyBorder="1" applyAlignment="1">
      <alignment vertical="center"/>
    </xf>
    <xf numFmtId="181" fontId="9" fillId="0" borderId="24" xfId="0" applyNumberFormat="1" applyFont="1" applyBorder="1" applyAlignment="1">
      <alignment vertical="center"/>
    </xf>
    <xf numFmtId="181" fontId="0" fillId="0" borderId="24" xfId="0" applyNumberFormat="1" applyFont="1" applyBorder="1" applyAlignment="1">
      <alignment vertical="center"/>
    </xf>
    <xf numFmtId="181" fontId="0" fillId="0" borderId="0" xfId="0" applyNumberFormat="1" applyFont="1" applyBorder="1" applyAlignment="1">
      <alignment vertical="center"/>
    </xf>
    <xf numFmtId="181" fontId="0" fillId="0" borderId="10" xfId="0" applyNumberFormat="1" applyFont="1" applyBorder="1" applyAlignment="1">
      <alignment vertical="center"/>
    </xf>
    <xf numFmtId="181" fontId="0" fillId="0" borderId="0" xfId="0" applyNumberFormat="1" applyFont="1" applyAlignment="1">
      <alignment vertical="center"/>
    </xf>
    <xf numFmtId="181" fontId="0" fillId="0" borderId="0" xfId="0" applyNumberFormat="1" applyFont="1" applyAlignment="1">
      <alignment horizontal="right" vertical="center"/>
    </xf>
    <xf numFmtId="181" fontId="0" fillId="0" borderId="40" xfId="0" applyNumberFormat="1" applyFont="1" applyBorder="1" applyAlignment="1">
      <alignment vertical="center"/>
    </xf>
    <xf numFmtId="181" fontId="10" fillId="0" borderId="10" xfId="0" applyNumberFormat="1" applyFont="1" applyBorder="1" applyAlignment="1">
      <alignment vertical="center"/>
    </xf>
    <xf numFmtId="186" fontId="10" fillId="0" borderId="0" xfId="0" applyNumberFormat="1" applyFont="1" applyBorder="1" applyAlignment="1">
      <alignment vertical="center" shrinkToFit="1"/>
    </xf>
    <xf numFmtId="0" fontId="10" fillId="0" borderId="10" xfId="0" applyFont="1" applyBorder="1" applyAlignment="1">
      <alignment vertical="center" shrinkToFit="1"/>
    </xf>
    <xf numFmtId="186" fontId="0" fillId="0" borderId="0" xfId="0" applyNumberFormat="1" applyFont="1" applyBorder="1" applyAlignment="1">
      <alignment vertical="center" shrinkToFit="1"/>
    </xf>
    <xf numFmtId="186" fontId="10" fillId="0" borderId="10" xfId="0" applyNumberFormat="1" applyFont="1" applyBorder="1" applyAlignment="1">
      <alignment vertical="center" shrinkToFit="1"/>
    </xf>
    <xf numFmtId="0" fontId="0" fillId="0" borderId="10" xfId="0" applyFont="1" applyBorder="1" applyAlignment="1">
      <alignment vertical="center" shrinkToFit="1"/>
    </xf>
    <xf numFmtId="191" fontId="10" fillId="0" borderId="30" xfId="0" applyNumberFormat="1" applyFont="1" applyBorder="1" applyAlignment="1">
      <alignment vertical="center"/>
    </xf>
    <xf numFmtId="191" fontId="10" fillId="0" borderId="38" xfId="0" applyNumberFormat="1" applyFont="1" applyBorder="1" applyAlignment="1">
      <alignment vertical="center"/>
    </xf>
    <xf numFmtId="189" fontId="11" fillId="0" borderId="29" xfId="0" applyNumberFormat="1" applyFont="1" applyBorder="1" applyAlignment="1">
      <alignment vertical="center"/>
    </xf>
    <xf numFmtId="189" fontId="11" fillId="0" borderId="13" xfId="0" applyNumberFormat="1" applyFont="1" applyBorder="1" applyAlignment="1">
      <alignment vertical="center"/>
    </xf>
    <xf numFmtId="189" fontId="10" fillId="0" borderId="29" xfId="0" applyNumberFormat="1" applyFont="1" applyBorder="1" applyAlignment="1">
      <alignment vertical="center"/>
    </xf>
    <xf numFmtId="189" fontId="10" fillId="0" borderId="13" xfId="0" applyNumberFormat="1" applyFont="1" applyBorder="1" applyAlignment="1">
      <alignment vertical="center"/>
    </xf>
    <xf numFmtId="189" fontId="10" fillId="0" borderId="51" xfId="0" applyNumberFormat="1" applyFont="1" applyBorder="1" applyAlignment="1">
      <alignment vertical="center"/>
    </xf>
    <xf numFmtId="189" fontId="10" fillId="0" borderId="33" xfId="0" applyNumberFormat="1" applyFont="1" applyBorder="1" applyAlignment="1">
      <alignment vertical="center"/>
    </xf>
    <xf numFmtId="208" fontId="11" fillId="0" borderId="0" xfId="0" applyNumberFormat="1" applyFont="1" applyAlignment="1">
      <alignment vertical="center"/>
    </xf>
    <xf numFmtId="208" fontId="10" fillId="0" borderId="0" xfId="0" applyNumberFormat="1" applyFont="1" applyAlignment="1">
      <alignment vertical="center"/>
    </xf>
    <xf numFmtId="189" fontId="14" fillId="0" borderId="16" xfId="0" applyNumberFormat="1" applyFont="1" applyBorder="1" applyAlignment="1">
      <alignment vertical="center"/>
    </xf>
    <xf numFmtId="189" fontId="10" fillId="0" borderId="16" xfId="0" applyNumberFormat="1" applyFont="1" applyBorder="1" applyAlignment="1">
      <alignment vertical="center"/>
    </xf>
    <xf numFmtId="189" fontId="10" fillId="0" borderId="15" xfId="0" applyNumberFormat="1" applyFont="1" applyBorder="1" applyAlignment="1">
      <alignment vertical="center"/>
    </xf>
    <xf numFmtId="189" fontId="10" fillId="0" borderId="58" xfId="0" applyNumberFormat="1" applyFont="1" applyBorder="1" applyAlignment="1">
      <alignment vertical="center"/>
    </xf>
    <xf numFmtId="189" fontId="10" fillId="0" borderId="14" xfId="0" applyNumberFormat="1" applyFont="1" applyBorder="1" applyAlignment="1">
      <alignment vertical="center"/>
    </xf>
    <xf numFmtId="189" fontId="10" fillId="0" borderId="0" xfId="0" applyNumberFormat="1" applyFont="1" applyBorder="1" applyAlignment="1">
      <alignment vertical="center"/>
    </xf>
    <xf numFmtId="189" fontId="10" fillId="0" borderId="51" xfId="0" applyNumberFormat="1" applyFont="1" applyBorder="1" applyAlignment="1">
      <alignment vertical="center"/>
    </xf>
    <xf numFmtId="193" fontId="0" fillId="0" borderId="0" xfId="0" applyNumberFormat="1" applyFont="1" applyAlignment="1">
      <alignment vertical="center"/>
    </xf>
    <xf numFmtId="193" fontId="10" fillId="0" borderId="0" xfId="0" applyNumberFormat="1" applyFont="1" applyAlignment="1">
      <alignment vertical="center"/>
    </xf>
    <xf numFmtId="193" fontId="10" fillId="0" borderId="0" xfId="0" applyNumberFormat="1" applyFont="1" applyBorder="1" applyAlignment="1">
      <alignment vertical="center"/>
    </xf>
    <xf numFmtId="195" fontId="0" fillId="0" borderId="0" xfId="0" applyNumberFormat="1" applyFont="1" applyAlignment="1">
      <alignment vertical="center"/>
    </xf>
    <xf numFmtId="0" fontId="0" fillId="0" borderId="59" xfId="0" applyFont="1" applyBorder="1" applyAlignment="1">
      <alignment horizontal="center" vertical="center"/>
    </xf>
    <xf numFmtId="0" fontId="0" fillId="0" borderId="52" xfId="0" applyFont="1" applyBorder="1" applyAlignment="1">
      <alignment vertical="center"/>
    </xf>
    <xf numFmtId="195" fontId="0" fillId="0" borderId="60" xfId="0" applyNumberFormat="1" applyFont="1" applyBorder="1" applyAlignment="1">
      <alignment horizontal="distributed" vertical="center"/>
    </xf>
    <xf numFmtId="195" fontId="0" fillId="0" borderId="0" xfId="0" applyNumberFormat="1" applyFont="1" applyBorder="1" applyAlignment="1">
      <alignment horizontal="distributed" vertical="center"/>
    </xf>
    <xf numFmtId="195" fontId="9" fillId="0" borderId="0" xfId="0" applyNumberFormat="1" applyFont="1" applyAlignment="1">
      <alignment vertical="center"/>
    </xf>
    <xf numFmtId="195" fontId="0" fillId="0" borderId="0" xfId="0" applyNumberFormat="1" applyFont="1" applyAlignment="1">
      <alignment vertical="center"/>
    </xf>
    <xf numFmtId="195" fontId="0" fillId="0" borderId="12" xfId="0" applyNumberFormat="1" applyFont="1" applyBorder="1" applyAlignment="1">
      <alignment vertical="center"/>
    </xf>
    <xf numFmtId="0" fontId="0" fillId="0" borderId="12" xfId="0" applyFont="1" applyBorder="1" applyAlignment="1">
      <alignment horizontal="distributed" vertical="center"/>
    </xf>
    <xf numFmtId="195" fontId="0" fillId="0" borderId="12" xfId="0" applyNumberFormat="1" applyFont="1" applyBorder="1" applyAlignment="1">
      <alignment vertical="center"/>
    </xf>
    <xf numFmtId="186" fontId="0" fillId="0" borderId="0" xfId="0" applyNumberFormat="1" applyFont="1" applyAlignment="1">
      <alignment vertical="center"/>
    </xf>
    <xf numFmtId="186" fontId="0" fillId="0" borderId="0" xfId="0" applyNumberFormat="1" applyFont="1" applyBorder="1" applyAlignment="1">
      <alignment vertical="center"/>
    </xf>
    <xf numFmtId="186" fontId="0" fillId="0" borderId="57" xfId="0" applyNumberFormat="1" applyFont="1" applyBorder="1" applyAlignment="1">
      <alignment horizontal="distributed" vertical="center"/>
    </xf>
    <xf numFmtId="186" fontId="0" fillId="0" borderId="18" xfId="0" applyNumberFormat="1" applyFont="1" applyBorder="1" applyAlignment="1">
      <alignment horizontal="distributed" vertical="center"/>
    </xf>
    <xf numFmtId="186" fontId="0" fillId="0" borderId="25" xfId="0" applyNumberFormat="1" applyFont="1" applyBorder="1" applyAlignment="1">
      <alignment horizontal="distributed" vertical="center"/>
    </xf>
    <xf numFmtId="186" fontId="0" fillId="0" borderId="19" xfId="0" applyNumberFormat="1" applyFont="1" applyBorder="1" applyAlignment="1">
      <alignment horizontal="distributed" vertical="center"/>
    </xf>
    <xf numFmtId="186" fontId="0" fillId="0" borderId="39" xfId="0" applyNumberFormat="1" applyFont="1" applyBorder="1" applyAlignment="1">
      <alignment horizontal="distributed" vertical="center" wrapText="1"/>
    </xf>
    <xf numFmtId="186" fontId="0" fillId="0" borderId="0" xfId="0" applyNumberFormat="1" applyFont="1" applyBorder="1" applyAlignment="1">
      <alignment horizontal="distributed" vertical="center"/>
    </xf>
    <xf numFmtId="186" fontId="9" fillId="0" borderId="0" xfId="0" applyNumberFormat="1" applyFont="1" applyBorder="1" applyAlignment="1">
      <alignment vertical="center"/>
    </xf>
    <xf numFmtId="0" fontId="0" fillId="0" borderId="0" xfId="0" applyFont="1" applyBorder="1" applyAlignment="1">
      <alignment horizontal="right" vertical="center"/>
    </xf>
    <xf numFmtId="186" fontId="0" fillId="0" borderId="0" xfId="0" applyNumberFormat="1" applyFont="1" applyAlignment="1">
      <alignment vertical="center"/>
    </xf>
    <xf numFmtId="186" fontId="0" fillId="0" borderId="12" xfId="0" applyNumberFormat="1" applyFont="1" applyBorder="1" applyAlignment="1">
      <alignment vertical="center"/>
    </xf>
    <xf numFmtId="196" fontId="0" fillId="0" borderId="0" xfId="0" applyNumberFormat="1" applyFont="1" applyBorder="1" applyAlignment="1">
      <alignment vertical="center"/>
    </xf>
    <xf numFmtId="196" fontId="11" fillId="0" borderId="0" xfId="0" applyNumberFormat="1" applyFont="1" applyBorder="1" applyAlignment="1">
      <alignment vertical="center"/>
    </xf>
    <xf numFmtId="193" fontId="10" fillId="0" borderId="0" xfId="0" applyNumberFormat="1" applyFont="1" applyAlignment="1">
      <alignment vertical="center"/>
    </xf>
    <xf numFmtId="196" fontId="10" fillId="0" borderId="0" xfId="0" applyNumberFormat="1" applyFont="1" applyBorder="1" applyAlignment="1">
      <alignment vertical="center"/>
    </xf>
    <xf numFmtId="186" fontId="0" fillId="0" borderId="28" xfId="0" applyNumberFormat="1" applyFont="1" applyBorder="1" applyAlignment="1">
      <alignment horizontal="center" vertical="center"/>
    </xf>
    <xf numFmtId="186" fontId="0" fillId="0" borderId="12" xfId="0" applyNumberFormat="1" applyFont="1" applyBorder="1" applyAlignment="1">
      <alignment horizontal="center" vertical="center"/>
    </xf>
    <xf numFmtId="186" fontId="0" fillId="0" borderId="29" xfId="0" applyNumberFormat="1" applyFont="1" applyBorder="1" applyAlignment="1">
      <alignment vertical="center"/>
    </xf>
    <xf numFmtId="186" fontId="9" fillId="0" borderId="29" xfId="0" applyNumberFormat="1" applyFont="1" applyBorder="1" applyAlignment="1">
      <alignment vertical="center"/>
    </xf>
    <xf numFmtId="186" fontId="9" fillId="0" borderId="0" xfId="0" applyNumberFormat="1" applyFont="1" applyAlignment="1">
      <alignment vertical="center"/>
    </xf>
    <xf numFmtId="186" fontId="0" fillId="0" borderId="29" xfId="0" applyNumberFormat="1" applyFont="1" applyBorder="1" applyAlignment="1">
      <alignment vertical="center"/>
    </xf>
    <xf numFmtId="186" fontId="0" fillId="0" borderId="0" xfId="0" applyNumberFormat="1" applyFont="1" applyAlignment="1">
      <alignment vertical="center"/>
    </xf>
    <xf numFmtId="186" fontId="0" fillId="0" borderId="30" xfId="0" applyNumberFormat="1" applyFont="1" applyBorder="1" applyAlignment="1">
      <alignment vertical="center"/>
    </xf>
    <xf numFmtId="189" fontId="0" fillId="0" borderId="0" xfId="0" applyNumberFormat="1" applyFont="1" applyAlignment="1">
      <alignment vertical="center"/>
    </xf>
    <xf numFmtId="186" fontId="10" fillId="0" borderId="0" xfId="0" applyNumberFormat="1" applyFont="1" applyAlignment="1">
      <alignment vertical="center"/>
    </xf>
    <xf numFmtId="189" fontId="10" fillId="0" borderId="0" xfId="0" applyNumberFormat="1" applyFont="1" applyAlignment="1">
      <alignment vertical="center"/>
    </xf>
    <xf numFmtId="188" fontId="11" fillId="0" borderId="0" xfId="0" applyNumberFormat="1" applyFont="1" applyAlignment="1">
      <alignment vertical="center"/>
    </xf>
    <xf numFmtId="188" fontId="10" fillId="0" borderId="0" xfId="0" applyNumberFormat="1" applyFont="1" applyAlignment="1">
      <alignment vertical="center"/>
    </xf>
    <xf numFmtId="0" fontId="19" fillId="0" borderId="0" xfId="0" applyFont="1" applyBorder="1" applyAlignment="1">
      <alignment vertical="center"/>
    </xf>
    <xf numFmtId="197" fontId="11" fillId="0" borderId="0" xfId="0" applyNumberFormat="1" applyFont="1" applyBorder="1" applyAlignment="1">
      <alignment vertical="center"/>
    </xf>
    <xf numFmtId="197" fontId="10" fillId="0" borderId="0" xfId="0" applyNumberFormat="1" applyFont="1" applyBorder="1" applyAlignment="1">
      <alignment vertical="center"/>
    </xf>
    <xf numFmtId="189" fontId="16" fillId="0" borderId="0" xfId="0" applyNumberFormat="1" applyFont="1" applyBorder="1" applyAlignment="1">
      <alignment vertical="center"/>
    </xf>
    <xf numFmtId="189" fontId="0" fillId="0" borderId="0" xfId="0" applyNumberFormat="1" applyFont="1" applyBorder="1" applyAlignment="1">
      <alignment vertical="center"/>
    </xf>
    <xf numFmtId="198" fontId="10" fillId="0" borderId="10" xfId="0" applyNumberFormat="1" applyFont="1" applyFill="1" applyBorder="1" applyAlignment="1">
      <alignment horizontal="right" vertical="center"/>
    </xf>
    <xf numFmtId="198" fontId="10" fillId="0" borderId="11" xfId="0" applyNumberFormat="1" applyFont="1" applyFill="1" applyBorder="1" applyAlignment="1">
      <alignment horizontal="right" vertical="center"/>
    </xf>
    <xf numFmtId="198" fontId="11" fillId="0" borderId="0" xfId="0" applyNumberFormat="1" applyFont="1" applyFill="1" applyBorder="1" applyAlignment="1">
      <alignment vertical="center"/>
    </xf>
    <xf numFmtId="198" fontId="11" fillId="0" borderId="10" xfId="0" applyNumberFormat="1" applyFont="1" applyFill="1" applyBorder="1" applyAlignment="1">
      <alignment vertical="center"/>
    </xf>
    <xf numFmtId="198" fontId="11" fillId="0" borderId="0" xfId="0" applyNumberFormat="1" applyFont="1" applyFill="1" applyAlignment="1">
      <alignment vertical="center"/>
    </xf>
    <xf numFmtId="198" fontId="10" fillId="0" borderId="10" xfId="0" applyNumberFormat="1" applyFont="1" applyFill="1" applyBorder="1" applyAlignment="1">
      <alignment vertical="center"/>
    </xf>
    <xf numFmtId="198" fontId="10" fillId="0" borderId="0" xfId="0" applyNumberFormat="1" applyFont="1" applyFill="1" applyAlignment="1">
      <alignment vertical="center"/>
    </xf>
    <xf numFmtId="198" fontId="10" fillId="0" borderId="11" xfId="0" applyNumberFormat="1" applyFont="1" applyFill="1" applyBorder="1" applyAlignment="1">
      <alignment vertical="center"/>
    </xf>
    <xf numFmtId="198" fontId="10" fillId="0" borderId="12" xfId="0" applyNumberFormat="1" applyFont="1" applyFill="1" applyBorder="1" applyAlignment="1">
      <alignment vertical="center"/>
    </xf>
    <xf numFmtId="200" fontId="11" fillId="0" borderId="0" xfId="0" applyNumberFormat="1" applyFont="1" applyFill="1" applyBorder="1" applyAlignment="1">
      <alignment vertical="center"/>
    </xf>
    <xf numFmtId="0" fontId="0" fillId="0" borderId="0" xfId="0" applyFont="1" applyFill="1" applyAlignment="1">
      <alignment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179" fontId="9" fillId="0" borderId="31"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0" fillId="0" borderId="10" xfId="0" applyNumberFormat="1" applyFont="1" applyFill="1" applyBorder="1" applyAlignment="1">
      <alignment vertical="center"/>
    </xf>
    <xf numFmtId="179" fontId="0" fillId="0" borderId="0" xfId="0" applyNumberFormat="1" applyFont="1" applyFill="1" applyAlignment="1">
      <alignment vertical="center"/>
    </xf>
    <xf numFmtId="179" fontId="0" fillId="0" borderId="32"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Alignment="1">
      <alignment horizontal="right" vertical="center"/>
    </xf>
    <xf numFmtId="179" fontId="0" fillId="0" borderId="32"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0" xfId="0" applyNumberFormat="1" applyFont="1" applyFill="1" applyAlignment="1">
      <alignment horizontal="right" vertical="center"/>
    </xf>
    <xf numFmtId="0" fontId="0" fillId="0" borderId="34" xfId="0" applyFont="1" applyFill="1" applyBorder="1" applyAlignment="1">
      <alignment vertical="center"/>
    </xf>
    <xf numFmtId="0" fontId="0" fillId="0" borderId="33" xfId="0" applyFont="1" applyFill="1" applyBorder="1" applyAlignment="1">
      <alignment vertical="center"/>
    </xf>
    <xf numFmtId="0" fontId="0" fillId="0" borderId="35" xfId="0" applyFont="1" applyFill="1" applyBorder="1" applyAlignment="1">
      <alignment vertical="center"/>
    </xf>
    <xf numFmtId="0" fontId="0" fillId="0" borderId="37" xfId="0" applyFont="1" applyFill="1" applyBorder="1" applyAlignment="1">
      <alignment vertical="center"/>
    </xf>
    <xf numFmtId="201" fontId="0" fillId="0" borderId="0" xfId="0" applyNumberFormat="1" applyFont="1" applyFill="1" applyAlignment="1">
      <alignment horizontal="right" vertical="center"/>
    </xf>
    <xf numFmtId="201" fontId="0" fillId="0" borderId="32" xfId="0" applyNumberFormat="1" applyFont="1" applyFill="1" applyBorder="1" applyAlignment="1">
      <alignment horizontal="right" vertical="center"/>
    </xf>
    <xf numFmtId="201" fontId="0" fillId="0" borderId="31" xfId="0" applyNumberFormat="1" applyFont="1" applyFill="1" applyBorder="1" applyAlignment="1">
      <alignment horizontal="right" vertical="center"/>
    </xf>
    <xf numFmtId="201" fontId="0" fillId="0" borderId="0" xfId="0" applyNumberFormat="1" applyFont="1" applyFill="1" applyBorder="1" applyAlignment="1">
      <alignment horizontal="right" vertical="center"/>
    </xf>
    <xf numFmtId="202" fontId="0" fillId="0" borderId="10" xfId="0" applyNumberFormat="1" applyFont="1" applyFill="1" applyBorder="1" applyAlignment="1">
      <alignment vertical="center"/>
    </xf>
    <xf numFmtId="202" fontId="0" fillId="0" borderId="0" xfId="0" applyNumberFormat="1" applyFont="1" applyFill="1" applyAlignment="1">
      <alignment horizontal="right" vertical="center"/>
    </xf>
    <xf numFmtId="202" fontId="0" fillId="0" borderId="32" xfId="0" applyNumberFormat="1" applyFont="1" applyFill="1" applyBorder="1" applyAlignment="1">
      <alignment horizontal="right" vertical="center"/>
    </xf>
    <xf numFmtId="202" fontId="0" fillId="0" borderId="31" xfId="0" applyNumberFormat="1" applyFont="1" applyFill="1" applyBorder="1" applyAlignment="1">
      <alignment horizontal="right" vertical="center"/>
    </xf>
    <xf numFmtId="202" fontId="0" fillId="0" borderId="0" xfId="0" applyNumberFormat="1" applyFont="1" applyFill="1" applyBorder="1" applyAlignment="1">
      <alignment horizontal="right" vertical="center"/>
    </xf>
    <xf numFmtId="202" fontId="0" fillId="0" borderId="32" xfId="0" applyNumberFormat="1" applyFont="1" applyFill="1" applyBorder="1" applyAlignment="1">
      <alignment horizontal="right" vertical="center"/>
    </xf>
    <xf numFmtId="202" fontId="0" fillId="0" borderId="0" xfId="0" applyNumberFormat="1" applyFont="1" applyFill="1" applyAlignment="1">
      <alignment horizontal="right" vertical="center"/>
    </xf>
    <xf numFmtId="202" fontId="0" fillId="0" borderId="0" xfId="0" applyNumberFormat="1" applyFont="1" applyFill="1" applyAlignment="1">
      <alignment vertical="center"/>
    </xf>
    <xf numFmtId="202" fontId="0" fillId="0" borderId="0" xfId="0" applyNumberFormat="1" applyFont="1" applyFill="1" applyBorder="1" applyAlignment="1">
      <alignment horizontal="right" vertical="center"/>
    </xf>
    <xf numFmtId="0" fontId="0" fillId="0" borderId="11" xfId="0" applyFont="1" applyFill="1" applyBorder="1" applyAlignment="1">
      <alignment vertical="center"/>
    </xf>
    <xf numFmtId="201" fontId="0" fillId="0" borderId="12" xfId="0" applyNumberFormat="1" applyFont="1" applyFill="1" applyBorder="1" applyAlignment="1">
      <alignment horizontal="right" vertical="center"/>
    </xf>
    <xf numFmtId="201" fontId="0" fillId="0" borderId="28" xfId="0" applyNumberFormat="1" applyFont="1" applyFill="1" applyBorder="1" applyAlignment="1">
      <alignment horizontal="right" vertical="center"/>
    </xf>
    <xf numFmtId="201" fontId="0" fillId="0" borderId="39" xfId="0" applyNumberFormat="1" applyFont="1" applyFill="1" applyBorder="1" applyAlignment="1">
      <alignment horizontal="right" vertical="center"/>
    </xf>
    <xf numFmtId="201" fontId="0" fillId="0" borderId="12" xfId="0" applyNumberFormat="1" applyFont="1" applyFill="1" applyBorder="1" applyAlignment="1">
      <alignment horizontal="right" vertical="center"/>
    </xf>
    <xf numFmtId="201" fontId="0" fillId="0" borderId="28" xfId="0" applyNumberFormat="1" applyFont="1" applyFill="1" applyBorder="1" applyAlignment="1">
      <alignment horizontal="right" vertical="center"/>
    </xf>
    <xf numFmtId="181" fontId="0" fillId="0" borderId="0" xfId="0" applyNumberFormat="1" applyFont="1" applyFill="1" applyAlignment="1">
      <alignment vertical="center"/>
    </xf>
    <xf numFmtId="181" fontId="0" fillId="0" borderId="22"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10" xfId="0" applyNumberFormat="1" applyFont="1" applyFill="1" applyBorder="1" applyAlignment="1">
      <alignment vertical="center"/>
    </xf>
    <xf numFmtId="181" fontId="11" fillId="0" borderId="22" xfId="0" applyNumberFormat="1" applyFont="1" applyFill="1" applyBorder="1" applyAlignment="1">
      <alignment vertical="top"/>
    </xf>
    <xf numFmtId="181" fontId="11" fillId="0" borderId="0" xfId="0" applyNumberFormat="1" applyFont="1" applyFill="1" applyBorder="1" applyAlignment="1">
      <alignment vertical="top"/>
    </xf>
    <xf numFmtId="181" fontId="11" fillId="0" borderId="10" xfId="0" applyNumberFormat="1" applyFont="1" applyFill="1" applyBorder="1" applyAlignment="1">
      <alignment vertical="top"/>
    </xf>
    <xf numFmtId="181" fontId="11" fillId="0" borderId="0" xfId="0" applyNumberFormat="1" applyFont="1" applyFill="1" applyAlignment="1">
      <alignment vertical="top"/>
    </xf>
    <xf numFmtId="181" fontId="10" fillId="0" borderId="22" xfId="0" applyNumberFormat="1" applyFont="1" applyFill="1" applyBorder="1" applyAlignment="1">
      <alignment vertical="center"/>
    </xf>
    <xf numFmtId="181" fontId="10" fillId="0" borderId="0" xfId="0" applyNumberFormat="1" applyFont="1" applyFill="1" applyAlignment="1">
      <alignment vertical="center"/>
    </xf>
    <xf numFmtId="0" fontId="0" fillId="0" borderId="0" xfId="0" applyFont="1" applyFill="1" applyAlignment="1">
      <alignment horizontal="center" vertical="center"/>
    </xf>
    <xf numFmtId="0" fontId="0" fillId="0" borderId="52" xfId="0" applyFont="1" applyFill="1" applyBorder="1" applyAlignment="1">
      <alignment horizontal="center" vertical="center"/>
    </xf>
    <xf numFmtId="203" fontId="0" fillId="0" borderId="0" xfId="0" applyNumberFormat="1" applyFont="1" applyFill="1" applyAlignment="1">
      <alignment vertical="center"/>
    </xf>
    <xf numFmtId="203" fontId="0" fillId="0" borderId="17" xfId="0" applyNumberFormat="1" applyFont="1" applyFill="1" applyBorder="1" applyAlignment="1">
      <alignment horizontal="center" vertical="center"/>
    </xf>
    <xf numFmtId="203" fontId="0" fillId="0" borderId="10"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203" fontId="0" fillId="0" borderId="11" xfId="0" applyNumberFormat="1" applyFont="1" applyFill="1" applyBorder="1" applyAlignment="1">
      <alignment horizontal="center" vertical="center"/>
    </xf>
    <xf numFmtId="181" fontId="0" fillId="0" borderId="61" xfId="0" applyNumberFormat="1" applyFont="1" applyFill="1" applyBorder="1" applyAlignment="1">
      <alignment vertical="center"/>
    </xf>
    <xf numFmtId="181" fontId="0" fillId="0" borderId="62" xfId="0" applyNumberFormat="1" applyFont="1" applyFill="1" applyBorder="1" applyAlignment="1">
      <alignment vertical="center"/>
    </xf>
    <xf numFmtId="203" fontId="0" fillId="0" borderId="52" xfId="0" applyNumberFormat="1" applyFont="1" applyFill="1" applyBorder="1" applyAlignment="1">
      <alignment vertical="center"/>
    </xf>
    <xf numFmtId="181" fontId="0" fillId="0" borderId="61" xfId="0" applyNumberFormat="1" applyFont="1" applyFill="1" applyBorder="1" applyAlignment="1">
      <alignment vertical="center"/>
    </xf>
    <xf numFmtId="181" fontId="0" fillId="0" borderId="59" xfId="0" applyNumberFormat="1" applyFont="1" applyFill="1" applyBorder="1" applyAlignment="1">
      <alignment vertical="center"/>
    </xf>
    <xf numFmtId="204" fontId="10" fillId="0" borderId="0" xfId="0" applyNumberFormat="1" applyFont="1" applyAlignment="1">
      <alignment vertical="center"/>
    </xf>
    <xf numFmtId="0" fontId="12" fillId="0" borderId="0" xfId="0" applyFont="1" applyAlignment="1">
      <alignment vertical="center"/>
    </xf>
    <xf numFmtId="210" fontId="10" fillId="0" borderId="0" xfId="0" applyNumberFormat="1" applyFont="1" applyBorder="1" applyAlignment="1">
      <alignment vertical="center"/>
    </xf>
    <xf numFmtId="196" fontId="11" fillId="0" borderId="0" xfId="0" applyNumberFormat="1" applyFont="1" applyBorder="1" applyAlignment="1">
      <alignment horizontal="right" vertical="center"/>
    </xf>
    <xf numFmtId="211" fontId="10" fillId="0" borderId="0" xfId="0" applyNumberFormat="1" applyFont="1" applyBorder="1" applyAlignment="1">
      <alignment vertical="center"/>
    </xf>
    <xf numFmtId="211" fontId="10" fillId="0" borderId="0" xfId="0" applyNumberFormat="1" applyFont="1" applyBorder="1" applyAlignment="1">
      <alignment horizontal="right" vertical="center"/>
    </xf>
    <xf numFmtId="211" fontId="11" fillId="0" borderId="0" xfId="0" applyNumberFormat="1" applyFont="1" applyBorder="1" applyAlignment="1">
      <alignment horizontal="right" vertical="center"/>
    </xf>
    <xf numFmtId="212" fontId="11" fillId="0" borderId="0" xfId="0" applyNumberFormat="1" applyFont="1" applyBorder="1" applyAlignment="1">
      <alignment vertical="center"/>
    </xf>
    <xf numFmtId="212" fontId="10" fillId="0" borderId="0" xfId="0" applyNumberFormat="1" applyFont="1" applyBorder="1" applyAlignment="1">
      <alignment vertical="center"/>
    </xf>
    <xf numFmtId="186" fontId="10" fillId="0" borderId="29" xfId="0" applyNumberFormat="1" applyFont="1" applyBorder="1" applyAlignment="1">
      <alignment vertical="center"/>
    </xf>
    <xf numFmtId="190" fontId="0" fillId="0" borderId="0" xfId="0" applyNumberFormat="1" applyFont="1" applyAlignment="1">
      <alignment vertical="center"/>
    </xf>
    <xf numFmtId="191" fontId="0" fillId="0" borderId="0" xfId="0" applyNumberFormat="1" applyFont="1" applyBorder="1" applyAlignment="1">
      <alignment vertical="center"/>
    </xf>
    <xf numFmtId="192" fontId="0" fillId="0" borderId="0" xfId="0" applyNumberFormat="1" applyFont="1" applyAlignment="1">
      <alignment vertical="center"/>
    </xf>
    <xf numFmtId="0" fontId="0" fillId="0" borderId="0" xfId="0" applyFont="1" applyBorder="1" applyAlignment="1">
      <alignment horizontal="distributed" vertical="center" wrapText="1"/>
    </xf>
    <xf numFmtId="0" fontId="0" fillId="0" borderId="10" xfId="0" applyFont="1" applyBorder="1" applyAlignment="1">
      <alignment horizontal="distributed" vertical="center" wrapText="1"/>
    </xf>
    <xf numFmtId="190" fontId="0" fillId="0" borderId="0" xfId="0" applyNumberFormat="1" applyFont="1" applyBorder="1" applyAlignment="1">
      <alignment horizontal="center" vertical="center"/>
    </xf>
    <xf numFmtId="189" fontId="0" fillId="0" borderId="0" xfId="0" applyNumberFormat="1" applyFont="1" applyBorder="1" applyAlignment="1">
      <alignment horizontal="center" vertical="center"/>
    </xf>
    <xf numFmtId="191" fontId="0" fillId="0" borderId="0" xfId="0" applyNumberFormat="1" applyFont="1" applyBorder="1" applyAlignment="1">
      <alignment horizontal="center" vertical="center" wrapText="1"/>
    </xf>
    <xf numFmtId="190" fontId="9" fillId="0" borderId="0" xfId="0" applyNumberFormat="1" applyFont="1" applyAlignment="1">
      <alignment vertical="center"/>
    </xf>
    <xf numFmtId="189" fontId="9" fillId="0" borderId="0" xfId="0" applyNumberFormat="1" applyFont="1" applyAlignment="1">
      <alignment vertical="center"/>
    </xf>
    <xf numFmtId="191" fontId="9" fillId="0" borderId="0" xfId="0" applyNumberFormat="1" applyFont="1" applyBorder="1" applyAlignment="1">
      <alignment vertical="center"/>
    </xf>
    <xf numFmtId="190" fontId="0" fillId="0" borderId="0" xfId="0" applyNumberFormat="1" applyFont="1" applyAlignment="1">
      <alignment vertical="center"/>
    </xf>
    <xf numFmtId="189" fontId="0" fillId="0" borderId="0" xfId="0" applyNumberFormat="1" applyFont="1" applyAlignment="1">
      <alignment vertical="center"/>
    </xf>
    <xf numFmtId="191" fontId="0" fillId="0" borderId="0" xfId="0" applyNumberFormat="1" applyFont="1" applyBorder="1" applyAlignment="1">
      <alignment vertical="center"/>
    </xf>
    <xf numFmtId="190" fontId="0" fillId="0" borderId="12" xfId="0" applyNumberFormat="1" applyFont="1" applyBorder="1" applyAlignment="1">
      <alignment vertical="center"/>
    </xf>
    <xf numFmtId="189" fontId="0" fillId="0" borderId="12" xfId="0" applyNumberFormat="1" applyFont="1" applyBorder="1" applyAlignment="1">
      <alignment vertical="center"/>
    </xf>
    <xf numFmtId="191" fontId="0" fillId="0" borderId="12" xfId="0" applyNumberFormat="1" applyFont="1" applyBorder="1" applyAlignment="1">
      <alignment vertical="center"/>
    </xf>
    <xf numFmtId="204" fontId="0" fillId="0" borderId="0" xfId="0" applyNumberFormat="1" applyFont="1" applyAlignment="1">
      <alignment vertical="center"/>
    </xf>
    <xf numFmtId="205" fontId="0" fillId="0" borderId="0" xfId="0" applyNumberFormat="1" applyFont="1" applyAlignment="1">
      <alignment vertical="center"/>
    </xf>
    <xf numFmtId="206" fontId="0" fillId="0" borderId="0" xfId="0" applyNumberFormat="1" applyFont="1" applyAlignment="1">
      <alignment vertical="center"/>
    </xf>
    <xf numFmtId="204" fontId="11" fillId="0" borderId="22" xfId="0" applyNumberFormat="1" applyFont="1" applyBorder="1" applyAlignment="1">
      <alignment horizontal="right" vertical="center"/>
    </xf>
    <xf numFmtId="204" fontId="11" fillId="0" borderId="31" xfId="0" applyNumberFormat="1" applyFont="1" applyFill="1" applyBorder="1" applyAlignment="1">
      <alignment horizontal="right" vertical="center"/>
    </xf>
    <xf numFmtId="209" fontId="11" fillId="0" borderId="42" xfId="0" applyNumberFormat="1" applyFont="1" applyFill="1" applyBorder="1" applyAlignment="1">
      <alignment horizontal="right" vertical="center"/>
    </xf>
    <xf numFmtId="206" fontId="11" fillId="0" borderId="10" xfId="0" applyNumberFormat="1" applyFont="1" applyFill="1" applyBorder="1" applyAlignment="1">
      <alignment horizontal="right" vertical="center"/>
    </xf>
    <xf numFmtId="204" fontId="14" fillId="0" borderId="22" xfId="0" applyNumberFormat="1" applyFont="1" applyBorder="1" applyAlignment="1">
      <alignment horizontal="right" vertical="center"/>
    </xf>
    <xf numFmtId="204" fontId="14" fillId="0" borderId="31" xfId="0" applyNumberFormat="1" applyFont="1" applyFill="1" applyBorder="1" applyAlignment="1">
      <alignment horizontal="right" vertical="center"/>
    </xf>
    <xf numFmtId="209" fontId="14" fillId="0" borderId="42" xfId="0" applyNumberFormat="1" applyFont="1" applyFill="1" applyBorder="1" applyAlignment="1">
      <alignment horizontal="right" vertical="center"/>
    </xf>
    <xf numFmtId="206" fontId="14" fillId="0" borderId="10" xfId="0" applyNumberFormat="1" applyFont="1" applyFill="1" applyBorder="1" applyAlignment="1">
      <alignment horizontal="right" vertical="center"/>
    </xf>
    <xf numFmtId="204" fontId="10" fillId="0" borderId="22" xfId="0" applyNumberFormat="1" applyFont="1" applyBorder="1" applyAlignment="1">
      <alignment horizontal="right" vertical="center"/>
    </xf>
    <xf numFmtId="204" fontId="10" fillId="0" borderId="31" xfId="0" applyNumberFormat="1" applyFont="1" applyFill="1" applyBorder="1" applyAlignment="1">
      <alignment horizontal="right" vertical="center"/>
    </xf>
    <xf numFmtId="209" fontId="10" fillId="0" borderId="42" xfId="0" applyNumberFormat="1" applyFont="1" applyFill="1" applyBorder="1" applyAlignment="1">
      <alignment horizontal="right" vertical="center"/>
    </xf>
    <xf numFmtId="206" fontId="10" fillId="0" borderId="10" xfId="0" applyNumberFormat="1" applyFont="1" applyFill="1" applyBorder="1" applyAlignment="1">
      <alignment horizontal="right" vertical="center"/>
    </xf>
    <xf numFmtId="204" fontId="10" fillId="0" borderId="23" xfId="0" applyNumberFormat="1" applyFont="1" applyBorder="1" applyAlignment="1">
      <alignment horizontal="right" vertical="center"/>
    </xf>
    <xf numFmtId="204" fontId="10" fillId="0" borderId="39" xfId="0" applyNumberFormat="1" applyFont="1" applyFill="1" applyBorder="1" applyAlignment="1">
      <alignment horizontal="right" vertical="center"/>
    </xf>
    <xf numFmtId="205" fontId="10" fillId="0" borderId="43" xfId="0" applyNumberFormat="1" applyFont="1" applyFill="1" applyBorder="1" applyAlignment="1">
      <alignment horizontal="right" vertical="center"/>
    </xf>
    <xf numFmtId="206" fontId="10" fillId="0" borderId="11" xfId="0" applyNumberFormat="1" applyFont="1" applyFill="1" applyBorder="1" applyAlignment="1">
      <alignment horizontal="right" vertical="center"/>
    </xf>
    <xf numFmtId="0" fontId="12" fillId="0" borderId="0" xfId="0" applyFont="1" applyAlignment="1">
      <alignment/>
    </xf>
    <xf numFmtId="49" fontId="12" fillId="0" borderId="0" xfId="0" applyNumberFormat="1" applyFont="1" applyAlignment="1">
      <alignment horizontal="right"/>
    </xf>
    <xf numFmtId="0" fontId="12" fillId="0" borderId="0" xfId="0" applyFont="1" applyAlignment="1">
      <alignment/>
    </xf>
    <xf numFmtId="49" fontId="12" fillId="0" borderId="0" xfId="0" applyNumberFormat="1" applyFont="1" applyAlignment="1">
      <alignment horizontal="right" vertical="top" wrapText="1"/>
    </xf>
    <xf numFmtId="0" fontId="12" fillId="0" borderId="0" xfId="0" applyFont="1" applyAlignment="1">
      <alignment horizontal="left" vertical="top" wrapText="1"/>
    </xf>
    <xf numFmtId="0" fontId="12" fillId="0" borderId="0" xfId="0" applyFont="1" applyAlignment="1">
      <alignment vertical="top"/>
    </xf>
    <xf numFmtId="0" fontId="84" fillId="0" borderId="0" xfId="0" applyFont="1" applyAlignment="1">
      <alignment/>
    </xf>
    <xf numFmtId="0" fontId="41" fillId="0" borderId="0" xfId="0" applyFont="1" applyAlignment="1">
      <alignment/>
    </xf>
    <xf numFmtId="49" fontId="12" fillId="0" borderId="0" xfId="0" applyNumberFormat="1" applyFont="1" applyAlignment="1">
      <alignment/>
    </xf>
    <xf numFmtId="49" fontId="39" fillId="0" borderId="16" xfId="63" applyNumberFormat="1" applyFont="1" applyFill="1" applyBorder="1" applyAlignment="1">
      <alignment/>
      <protection/>
    </xf>
    <xf numFmtId="186" fontId="4" fillId="0" borderId="15" xfId="0" applyNumberFormat="1" applyFont="1" applyBorder="1" applyAlignment="1">
      <alignment vertical="center"/>
    </xf>
    <xf numFmtId="186" fontId="4" fillId="0" borderId="63" xfId="0" applyNumberFormat="1" applyFont="1" applyBorder="1" applyAlignment="1">
      <alignment vertical="center"/>
    </xf>
    <xf numFmtId="186" fontId="4" fillId="0" borderId="58" xfId="0" applyNumberFormat="1" applyFont="1" applyBorder="1" applyAlignment="1">
      <alignment vertical="center"/>
    </xf>
    <xf numFmtId="186" fontId="4" fillId="0" borderId="16" xfId="0" applyNumberFormat="1" applyFont="1" applyBorder="1" applyAlignment="1">
      <alignment vertical="center"/>
    </xf>
    <xf numFmtId="186" fontId="4" fillId="0" borderId="64" xfId="0" applyNumberFormat="1" applyFont="1" applyBorder="1" applyAlignment="1">
      <alignment vertical="center"/>
    </xf>
    <xf numFmtId="186" fontId="4" fillId="0" borderId="46" xfId="0" applyNumberFormat="1" applyFont="1" applyBorder="1" applyAlignment="1">
      <alignment vertical="center"/>
    </xf>
    <xf numFmtId="186" fontId="4" fillId="0" borderId="14" xfId="0" applyNumberFormat="1" applyFont="1" applyBorder="1" applyAlignment="1">
      <alignment vertical="center"/>
    </xf>
    <xf numFmtId="0" fontId="42" fillId="0" borderId="0" xfId="0" applyFont="1" applyAlignment="1">
      <alignment/>
    </xf>
    <xf numFmtId="49" fontId="41" fillId="0" borderId="0" xfId="0" applyNumberFormat="1" applyFont="1" applyAlignment="1">
      <alignment vertical="center"/>
    </xf>
    <xf numFmtId="0" fontId="12" fillId="0" borderId="0" xfId="0" applyFont="1" applyAlignment="1">
      <alignment wrapText="1"/>
    </xf>
    <xf numFmtId="0" fontId="12" fillId="0" borderId="0" xfId="0" applyFont="1" applyAlignment="1">
      <alignment horizontal="right"/>
    </xf>
    <xf numFmtId="49" fontId="12" fillId="0" borderId="0" xfId="0" applyNumberFormat="1" applyFont="1" applyAlignment="1">
      <alignment horizontal="right" vertical="top"/>
    </xf>
    <xf numFmtId="0" fontId="12" fillId="0" borderId="0" xfId="0" applyFont="1" applyAlignment="1">
      <alignment vertical="top" wrapText="1"/>
    </xf>
    <xf numFmtId="177" fontId="4" fillId="0" borderId="38" xfId="0" applyNumberFormat="1" applyFont="1" applyBorder="1" applyAlignment="1">
      <alignment horizontal="center" vertical="center" shrinkToFit="1"/>
    </xf>
    <xf numFmtId="177" fontId="4" fillId="0" borderId="11" xfId="0" applyNumberFormat="1" applyFont="1" applyBorder="1" applyAlignment="1">
      <alignment horizontal="center" vertical="center" shrinkToFit="1"/>
    </xf>
    <xf numFmtId="176" fontId="4" fillId="0" borderId="38" xfId="0" applyNumberFormat="1" applyFont="1" applyBorder="1" applyAlignment="1">
      <alignment horizontal="center" vertical="center" shrinkToFit="1"/>
    </xf>
    <xf numFmtId="178" fontId="4" fillId="0" borderId="12" xfId="0" applyNumberFormat="1" applyFont="1" applyBorder="1" applyAlignment="1">
      <alignment vertical="center" shrinkToFit="1"/>
    </xf>
    <xf numFmtId="0" fontId="4" fillId="0" borderId="0" xfId="0" applyFont="1" applyAlignment="1">
      <alignment vertical="center" shrinkToFit="1"/>
    </xf>
    <xf numFmtId="0" fontId="0" fillId="0" borderId="27" xfId="0" applyFont="1" applyBorder="1" applyAlignment="1">
      <alignment horizontal="center" vertical="center"/>
    </xf>
    <xf numFmtId="211" fontId="0" fillId="0" borderId="0" xfId="0" applyNumberFormat="1" applyFont="1" applyBorder="1" applyAlignment="1">
      <alignment horizontal="right" vertical="center"/>
    </xf>
    <xf numFmtId="0" fontId="0" fillId="0" borderId="0" xfId="0" applyFont="1" applyAlignment="1">
      <alignment/>
    </xf>
    <xf numFmtId="0" fontId="12" fillId="0" borderId="0" xfId="0" applyFont="1" applyBorder="1" applyAlignment="1">
      <alignment horizontal="left" vertical="top" wrapText="1"/>
    </xf>
    <xf numFmtId="0" fontId="12" fillId="0" borderId="0" xfId="0" applyFont="1" applyAlignment="1">
      <alignment horizontal="left" vertical="center" wrapText="1"/>
    </xf>
    <xf numFmtId="0" fontId="0" fillId="0" borderId="48" xfId="0" applyFont="1" applyBorder="1" applyAlignment="1">
      <alignment/>
    </xf>
    <xf numFmtId="0" fontId="0" fillId="0" borderId="27"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23" xfId="0" applyFont="1" applyBorder="1" applyAlignment="1">
      <alignment/>
    </xf>
    <xf numFmtId="0" fontId="0" fillId="0" borderId="11" xfId="0" applyFont="1" applyBorder="1" applyAlignment="1">
      <alignment/>
    </xf>
    <xf numFmtId="207" fontId="0" fillId="0" borderId="22" xfId="0" applyNumberFormat="1" applyFont="1" applyBorder="1" applyAlignment="1">
      <alignment horizontal="right"/>
    </xf>
    <xf numFmtId="207" fontId="0" fillId="0" borderId="0" xfId="0" applyNumberFormat="1" applyFont="1" applyBorder="1" applyAlignment="1">
      <alignment horizontal="right"/>
    </xf>
    <xf numFmtId="204" fontId="0" fillId="0" borderId="0" xfId="0" applyNumberFormat="1" applyFont="1" applyBorder="1" applyAlignment="1">
      <alignment horizontal="right"/>
    </xf>
    <xf numFmtId="211" fontId="0" fillId="0" borderId="0" xfId="0" applyNumberFormat="1" applyFont="1" applyBorder="1" applyAlignment="1">
      <alignment/>
    </xf>
    <xf numFmtId="215" fontId="0" fillId="0" borderId="0" xfId="0" applyNumberFormat="1" applyFont="1" applyBorder="1" applyAlignment="1">
      <alignment/>
    </xf>
    <xf numFmtId="215" fontId="0" fillId="0" borderId="10" xfId="0" applyNumberFormat="1" applyFont="1" applyBorder="1" applyAlignment="1">
      <alignment/>
    </xf>
    <xf numFmtId="212" fontId="0" fillId="0" borderId="0" xfId="0" applyNumberFormat="1" applyFont="1" applyBorder="1" applyAlignment="1">
      <alignment/>
    </xf>
    <xf numFmtId="0" fontId="44" fillId="0" borderId="0" xfId="0" applyFont="1" applyBorder="1" applyAlignment="1">
      <alignment vertical="center" wrapText="1"/>
    </xf>
    <xf numFmtId="0" fontId="10" fillId="0" borderId="0" xfId="0" applyFont="1" applyAlignment="1">
      <alignment/>
    </xf>
    <xf numFmtId="0" fontId="12" fillId="0" borderId="0" xfId="0" applyFont="1" applyBorder="1" applyAlignment="1">
      <alignment/>
    </xf>
    <xf numFmtId="0" fontId="37" fillId="0" borderId="0" xfId="62" applyAlignment="1">
      <alignment horizontal="left" vertical="top" wrapText="1"/>
      <protection/>
    </xf>
    <xf numFmtId="0" fontId="12" fillId="0" borderId="0" xfId="0" applyFont="1" applyAlignment="1">
      <alignment vertical="center" wrapText="1"/>
    </xf>
    <xf numFmtId="0" fontId="45" fillId="0" borderId="0" xfId="62" applyFont="1" applyAlignment="1">
      <alignment horizontal="center" vertical="top"/>
      <protection/>
    </xf>
    <xf numFmtId="0" fontId="37" fillId="0" borderId="0" xfId="62" applyAlignment="1">
      <alignment horizontal="left" vertical="top"/>
      <protection/>
    </xf>
    <xf numFmtId="0" fontId="12" fillId="0" borderId="0" xfId="0" applyFont="1" applyAlignment="1">
      <alignment horizontal="left" vertical="top" wrapText="1"/>
    </xf>
    <xf numFmtId="0" fontId="40" fillId="0" borderId="0" xfId="0" applyFont="1" applyAlignment="1">
      <alignment horizontal="center" vertical="center"/>
    </xf>
    <xf numFmtId="0" fontId="12" fillId="0" borderId="0" xfId="0" applyFont="1" applyAlignment="1">
      <alignment horizontal="left" wrapText="1"/>
    </xf>
    <xf numFmtId="49" fontId="12" fillId="0" borderId="0" xfId="0" applyNumberFormat="1" applyFont="1" applyAlignment="1">
      <alignment horizontal="right"/>
    </xf>
    <xf numFmtId="49" fontId="12" fillId="0" borderId="0" xfId="0" applyNumberFormat="1" applyFont="1" applyAlignment="1">
      <alignment horizontal="right" vertical="top"/>
    </xf>
    <xf numFmtId="0" fontId="41" fillId="0" borderId="0" xfId="0" applyFont="1" applyAlignment="1">
      <alignment horizontal="left" vertical="top" wrapText="1"/>
    </xf>
    <xf numFmtId="211" fontId="10" fillId="0" borderId="0" xfId="0" applyNumberFormat="1" applyFont="1" applyBorder="1" applyAlignment="1">
      <alignment shrinkToFit="1"/>
    </xf>
    <xf numFmtId="211" fontId="10" fillId="0" borderId="0" xfId="0" applyNumberFormat="1" applyFont="1" applyBorder="1" applyAlignment="1">
      <alignment horizontal="center" shrinkToFit="1"/>
    </xf>
    <xf numFmtId="0" fontId="0" fillId="0" borderId="5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207" fontId="10" fillId="0" borderId="16" xfId="0" applyNumberFormat="1" applyFont="1" applyBorder="1" applyAlignment="1">
      <alignment shrinkToFit="1"/>
    </xf>
    <xf numFmtId="211" fontId="10" fillId="0" borderId="12" xfId="0" applyNumberFormat="1" applyFont="1" applyBorder="1" applyAlignment="1">
      <alignment shrinkToFit="1"/>
    </xf>
    <xf numFmtId="207" fontId="10" fillId="0" borderId="0" xfId="0" applyNumberFormat="1" applyFont="1" applyBorder="1" applyAlignment="1">
      <alignment shrinkToFit="1"/>
    </xf>
    <xf numFmtId="0" fontId="0" fillId="0" borderId="46" xfId="0" applyFont="1" applyBorder="1" applyAlignment="1">
      <alignment horizontal="right" vertical="center"/>
    </xf>
    <xf numFmtId="0" fontId="0" fillId="0" borderId="16" xfId="0" applyFont="1" applyBorder="1" applyAlignment="1">
      <alignment horizontal="right" vertical="center"/>
    </xf>
    <xf numFmtId="0" fontId="0" fillId="0" borderId="64" xfId="0" applyFont="1" applyBorder="1" applyAlignment="1">
      <alignment horizontal="right" vertical="center"/>
    </xf>
    <xf numFmtId="0" fontId="0" fillId="0" borderId="37" xfId="0" applyFont="1" applyBorder="1" applyAlignment="1">
      <alignment horizontal="right" vertical="center"/>
    </xf>
    <xf numFmtId="0" fontId="0" fillId="0" borderId="33" xfId="0" applyFont="1" applyBorder="1" applyAlignment="1">
      <alignment horizontal="right" vertical="center"/>
    </xf>
    <xf numFmtId="0" fontId="0" fillId="0" borderId="35" xfId="0" applyFont="1" applyBorder="1" applyAlignment="1">
      <alignment horizontal="right" vertical="center"/>
    </xf>
    <xf numFmtId="0" fontId="0" fillId="0" borderId="39" xfId="0" applyFont="1" applyBorder="1" applyAlignment="1">
      <alignment horizontal="right" vertical="center"/>
    </xf>
    <xf numFmtId="0" fontId="0" fillId="0" borderId="12" xfId="0" applyFont="1" applyBorder="1" applyAlignment="1">
      <alignment horizontal="right" vertical="center"/>
    </xf>
    <xf numFmtId="0" fontId="0" fillId="0" borderId="28" xfId="0" applyFont="1" applyBorder="1" applyAlignment="1">
      <alignment horizontal="right"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41" fillId="0" borderId="12"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44" fillId="0" borderId="12" xfId="0" applyFont="1" applyBorder="1" applyAlignment="1">
      <alignment horizontal="center" vertical="center" wrapText="1"/>
    </xf>
    <xf numFmtId="211" fontId="0" fillId="0" borderId="0" xfId="0" applyNumberFormat="1" applyFont="1" applyBorder="1" applyAlignment="1">
      <alignment horizontal="right" wrapText="1"/>
    </xf>
    <xf numFmtId="211" fontId="0" fillId="0" borderId="39" xfId="0" applyNumberFormat="1" applyFont="1" applyBorder="1" applyAlignment="1">
      <alignment horizontal="right" wrapText="1"/>
    </xf>
    <xf numFmtId="211" fontId="0" fillId="0" borderId="12" xfId="0" applyNumberFormat="1" applyFont="1" applyBorder="1" applyAlignment="1">
      <alignment horizontal="right" wrapText="1"/>
    </xf>
    <xf numFmtId="0" fontId="0" fillId="0" borderId="57"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211" fontId="0" fillId="0" borderId="31" xfId="0" applyNumberFormat="1" applyFont="1" applyBorder="1" applyAlignment="1">
      <alignment horizontal="right" wrapText="1"/>
    </xf>
    <xf numFmtId="211" fontId="0" fillId="0" borderId="33" xfId="0" applyNumberFormat="1" applyFont="1" applyBorder="1" applyAlignment="1">
      <alignment horizontal="right" wrapText="1"/>
    </xf>
    <xf numFmtId="211" fontId="0" fillId="0" borderId="46" xfId="0" applyNumberFormat="1" applyFont="1" applyBorder="1" applyAlignment="1">
      <alignment horizontal="right" wrapText="1"/>
    </xf>
    <xf numFmtId="211" fontId="0" fillId="0" borderId="16" xfId="0" applyNumberFormat="1" applyFont="1" applyBorder="1" applyAlignment="1">
      <alignment horizontal="right" wrapText="1"/>
    </xf>
    <xf numFmtId="211" fontId="0" fillId="0" borderId="37" xfId="0" applyNumberFormat="1" applyFont="1" applyBorder="1" applyAlignment="1">
      <alignment horizontal="right" wrapText="1"/>
    </xf>
    <xf numFmtId="207" fontId="0" fillId="0" borderId="0" xfId="0" applyNumberFormat="1" applyFont="1" applyBorder="1" applyAlignment="1">
      <alignment horizontal="right" wrapText="1"/>
    </xf>
    <xf numFmtId="207" fontId="0" fillId="0" borderId="31" xfId="0" applyNumberFormat="1" applyFont="1" applyBorder="1" applyAlignment="1">
      <alignment horizontal="right" wrapText="1"/>
    </xf>
    <xf numFmtId="0" fontId="0" fillId="0" borderId="0" xfId="0" applyFont="1" applyBorder="1" applyAlignment="1">
      <alignment horizontal="center" vertical="center"/>
    </xf>
    <xf numFmtId="0" fontId="0" fillId="0" borderId="31"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31" xfId="0" applyFont="1" applyBorder="1" applyAlignment="1">
      <alignment horizontal="right" vertical="center"/>
    </xf>
    <xf numFmtId="0" fontId="0" fillId="0" borderId="0" xfId="0" applyFont="1" applyBorder="1" applyAlignment="1">
      <alignment horizontal="right" vertical="center"/>
    </xf>
    <xf numFmtId="0" fontId="0" fillId="0" borderId="46" xfId="0" applyFont="1" applyBorder="1" applyAlignment="1">
      <alignment horizontal="right" vertical="center" shrinkToFit="1"/>
    </xf>
    <xf numFmtId="0" fontId="0" fillId="0" borderId="16" xfId="0" applyFont="1" applyBorder="1" applyAlignment="1">
      <alignment horizontal="right" vertical="center" shrinkToFit="1"/>
    </xf>
    <xf numFmtId="207" fontId="0" fillId="0" borderId="0" xfId="0" applyNumberFormat="1" applyFont="1" applyBorder="1" applyAlignment="1">
      <alignment horizontal="right"/>
    </xf>
    <xf numFmtId="204" fontId="0" fillId="0" borderId="0" xfId="0" applyNumberFormat="1" applyFont="1" applyBorder="1" applyAlignment="1">
      <alignment horizontal="right"/>
    </xf>
    <xf numFmtId="212" fontId="0" fillId="0" borderId="0" xfId="0" applyNumberFormat="1" applyFont="1" applyBorder="1" applyAlignment="1">
      <alignment horizontal="right"/>
    </xf>
    <xf numFmtId="215" fontId="0" fillId="0" borderId="0" xfId="0" applyNumberFormat="1" applyFont="1" applyBorder="1" applyAlignment="1">
      <alignment horizontal="right"/>
    </xf>
    <xf numFmtId="207" fontId="18" fillId="0" borderId="0" xfId="0" applyNumberFormat="1" applyFont="1" applyBorder="1" applyAlignment="1">
      <alignment horizontal="right"/>
    </xf>
    <xf numFmtId="204" fontId="18" fillId="0" borderId="0" xfId="0" applyNumberFormat="1" applyFont="1" applyBorder="1" applyAlignment="1">
      <alignment horizontal="right"/>
    </xf>
    <xf numFmtId="212" fontId="18" fillId="0" borderId="0" xfId="0" applyNumberFormat="1" applyFont="1" applyBorder="1" applyAlignment="1">
      <alignment horizontal="right"/>
    </xf>
    <xf numFmtId="215" fontId="18" fillId="0" borderId="0" xfId="0" applyNumberFormat="1" applyFont="1" applyBorder="1" applyAlignment="1">
      <alignment horizontal="right"/>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xf>
    <xf numFmtId="0" fontId="0" fillId="0" borderId="65"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xf>
    <xf numFmtId="0" fontId="0" fillId="0" borderId="25" xfId="0" applyFont="1" applyBorder="1" applyAlignment="1">
      <alignment horizontal="center"/>
    </xf>
    <xf numFmtId="0" fontId="0" fillId="0" borderId="44" xfId="0" applyFont="1" applyBorder="1" applyAlignment="1">
      <alignment horizontal="center"/>
    </xf>
    <xf numFmtId="211" fontId="0" fillId="0" borderId="0" xfId="0" applyNumberFormat="1" applyFont="1" applyBorder="1" applyAlignment="1">
      <alignment horizontal="right"/>
    </xf>
    <xf numFmtId="212" fontId="0" fillId="0" borderId="10" xfId="0" applyNumberFormat="1" applyFont="1" applyBorder="1" applyAlignment="1">
      <alignment horizontal="right"/>
    </xf>
    <xf numFmtId="0" fontId="0" fillId="0" borderId="72" xfId="0" applyFont="1" applyBorder="1" applyAlignment="1">
      <alignment horizontal="center"/>
    </xf>
    <xf numFmtId="0" fontId="0" fillId="0" borderId="73" xfId="0" applyFont="1" applyBorder="1" applyAlignment="1">
      <alignment horizontal="center"/>
    </xf>
    <xf numFmtId="215" fontId="0" fillId="0" borderId="10" xfId="0" applyNumberFormat="1" applyFont="1" applyBorder="1" applyAlignment="1">
      <alignment horizontal="right"/>
    </xf>
    <xf numFmtId="211" fontId="0" fillId="0" borderId="12" xfId="0" applyNumberFormat="1" applyFont="1" applyBorder="1" applyAlignment="1">
      <alignment horizontal="right" vertic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211" fontId="0" fillId="0" borderId="46" xfId="0" applyNumberFormat="1" applyFont="1" applyBorder="1" applyAlignment="1">
      <alignment horizontal="right" vertical="center"/>
    </xf>
    <xf numFmtId="211" fontId="0" fillId="0" borderId="16" xfId="0" applyNumberFormat="1" applyFont="1" applyBorder="1" applyAlignment="1">
      <alignment horizontal="right" vertical="center"/>
    </xf>
    <xf numFmtId="211" fontId="0" fillId="0" borderId="0" xfId="0" applyNumberFormat="1" applyFont="1" applyBorder="1" applyAlignment="1">
      <alignment horizontal="right" vertical="center"/>
    </xf>
    <xf numFmtId="211" fontId="0" fillId="0" borderId="31" xfId="0" applyNumberFormat="1" applyFont="1" applyBorder="1" applyAlignment="1">
      <alignment horizontal="right" vertical="center"/>
    </xf>
    <xf numFmtId="211" fontId="0" fillId="0" borderId="33" xfId="0" applyNumberFormat="1" applyFont="1" applyBorder="1" applyAlignment="1">
      <alignment horizontal="right" vertical="center"/>
    </xf>
    <xf numFmtId="207" fontId="0" fillId="0" borderId="0" xfId="0" applyNumberFormat="1" applyFont="1" applyBorder="1" applyAlignment="1">
      <alignment horizontal="right" vertical="center"/>
    </xf>
    <xf numFmtId="207" fontId="0" fillId="0" borderId="65" xfId="0" applyNumberFormat="1" applyFont="1" applyBorder="1" applyAlignment="1">
      <alignment horizontal="center" vertical="center"/>
    </xf>
    <xf numFmtId="207" fontId="0" fillId="0" borderId="66" xfId="0" applyNumberFormat="1" applyFont="1" applyBorder="1" applyAlignment="1">
      <alignment horizontal="center" vertical="center"/>
    </xf>
    <xf numFmtId="0" fontId="0" fillId="0" borderId="56"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211" fontId="0" fillId="0" borderId="39" xfId="0" applyNumberFormat="1" applyFont="1" applyBorder="1" applyAlignment="1">
      <alignment horizontal="right" vertical="center"/>
    </xf>
    <xf numFmtId="211" fontId="0" fillId="0" borderId="35" xfId="0" applyNumberFormat="1" applyFont="1" applyBorder="1" applyAlignment="1">
      <alignment horizontal="right" vertical="center"/>
    </xf>
    <xf numFmtId="207" fontId="0" fillId="0" borderId="32" xfId="0" applyNumberFormat="1" applyFont="1" applyBorder="1" applyAlignment="1">
      <alignment horizontal="right" vertical="center"/>
    </xf>
    <xf numFmtId="211" fontId="0" fillId="0" borderId="64" xfId="0" applyNumberFormat="1" applyFont="1" applyBorder="1" applyAlignment="1">
      <alignment horizontal="right" vertical="center"/>
    </xf>
    <xf numFmtId="211" fontId="0" fillId="0" borderId="32" xfId="0" applyNumberFormat="1" applyFont="1" applyBorder="1" applyAlignment="1">
      <alignment horizontal="right" vertical="center"/>
    </xf>
    <xf numFmtId="0" fontId="0" fillId="0" borderId="41" xfId="0" applyFont="1" applyBorder="1" applyAlignment="1">
      <alignment horizontal="center" vertical="center"/>
    </xf>
    <xf numFmtId="0" fontId="0" fillId="0" borderId="6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6" xfId="0" applyFont="1" applyBorder="1" applyAlignment="1">
      <alignment horizontal="center" vertical="center" wrapText="1"/>
    </xf>
    <xf numFmtId="0" fontId="18" fillId="0" borderId="0" xfId="0" applyFont="1" applyBorder="1" applyAlignment="1">
      <alignment horizontal="center"/>
    </xf>
    <xf numFmtId="0" fontId="0" fillId="0" borderId="36" xfId="0" applyFont="1" applyBorder="1" applyAlignment="1">
      <alignment horizontal="right" vertical="center"/>
    </xf>
    <xf numFmtId="0" fontId="0" fillId="0" borderId="13" xfId="0" applyFont="1" applyBorder="1" applyAlignment="1">
      <alignment horizontal="right" vertical="center" shrinkToFit="1"/>
    </xf>
    <xf numFmtId="0" fontId="0" fillId="0" borderId="13" xfId="0" applyFont="1" applyBorder="1" applyAlignment="1">
      <alignment horizontal="right" vertical="center"/>
    </xf>
    <xf numFmtId="0" fontId="0" fillId="0" borderId="38" xfId="0" applyFont="1" applyBorder="1" applyAlignment="1">
      <alignment horizontal="right" vertical="center"/>
    </xf>
    <xf numFmtId="0" fontId="0" fillId="0" borderId="0" xfId="0" applyFont="1" applyBorder="1" applyAlignment="1">
      <alignment horizontal="center"/>
    </xf>
    <xf numFmtId="0" fontId="0" fillId="0" borderId="14" xfId="0" applyFont="1" applyBorder="1" applyAlignment="1">
      <alignment horizontal="right" vertical="center" shrinkToFit="1"/>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207" fontId="0" fillId="0" borderId="22" xfId="0" applyNumberFormat="1" applyFont="1" applyBorder="1" applyAlignment="1">
      <alignment horizontal="right"/>
    </xf>
    <xf numFmtId="207" fontId="18" fillId="0" borderId="22" xfId="0" applyNumberFormat="1" applyFont="1" applyBorder="1" applyAlignment="1">
      <alignment horizontal="right"/>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19" xfId="0" applyFont="1" applyBorder="1" applyAlignment="1">
      <alignment horizontal="center" vertical="center"/>
    </xf>
    <xf numFmtId="0" fontId="0" fillId="0" borderId="44" xfId="0" applyFont="1" applyBorder="1" applyAlignment="1">
      <alignment horizontal="center" vertical="center"/>
    </xf>
    <xf numFmtId="0" fontId="0" fillId="0" borderId="18" xfId="0" applyFont="1" applyBorder="1" applyAlignment="1">
      <alignment horizontal="center"/>
    </xf>
    <xf numFmtId="0" fontId="0" fillId="0" borderId="26" xfId="0" applyFont="1" applyBorder="1" applyAlignment="1">
      <alignment horizontal="center"/>
    </xf>
    <xf numFmtId="207" fontId="0" fillId="0" borderId="46" xfId="0" applyNumberFormat="1" applyFont="1" applyBorder="1" applyAlignment="1">
      <alignment horizontal="right" wrapText="1"/>
    </xf>
    <xf numFmtId="207" fontId="0" fillId="0" borderId="16" xfId="0" applyNumberFormat="1" applyFont="1" applyBorder="1" applyAlignment="1">
      <alignment horizontal="right" wrapText="1"/>
    </xf>
    <xf numFmtId="211" fontId="18" fillId="0" borderId="0" xfId="0" applyNumberFormat="1" applyFont="1" applyBorder="1" applyAlignment="1">
      <alignment horizontal="right"/>
    </xf>
    <xf numFmtId="215" fontId="18" fillId="0" borderId="10" xfId="0" applyNumberFormat="1" applyFont="1" applyBorder="1" applyAlignment="1">
      <alignment horizontal="right"/>
    </xf>
    <xf numFmtId="0" fontId="0" fillId="0" borderId="74" xfId="0" applyFont="1" applyBorder="1" applyAlignment="1">
      <alignment horizontal="center" vertical="center"/>
    </xf>
    <xf numFmtId="0" fontId="0" fillId="0" borderId="75" xfId="0" applyFont="1" applyBorder="1" applyAlignment="1">
      <alignment horizontal="center" vertical="center"/>
    </xf>
    <xf numFmtId="212" fontId="0" fillId="0" borderId="39" xfId="0" applyNumberFormat="1" applyFont="1" applyBorder="1" applyAlignment="1">
      <alignment horizontal="right" vertical="center"/>
    </xf>
    <xf numFmtId="212" fontId="0" fillId="0" borderId="12" xfId="0" applyNumberFormat="1" applyFont="1" applyBorder="1" applyAlignment="1">
      <alignment horizontal="right" vertical="center"/>
    </xf>
    <xf numFmtId="212" fontId="0" fillId="0" borderId="28" xfId="0" applyNumberFormat="1" applyFont="1" applyBorder="1" applyAlignment="1">
      <alignment horizontal="right" vertical="center"/>
    </xf>
    <xf numFmtId="212" fontId="0" fillId="0" borderId="31" xfId="0" applyNumberFormat="1" applyFont="1" applyBorder="1" applyAlignment="1">
      <alignment horizontal="right" vertical="center"/>
    </xf>
    <xf numFmtId="212" fontId="0" fillId="0" borderId="0" xfId="0" applyNumberFormat="1" applyFont="1" applyBorder="1" applyAlignment="1">
      <alignment horizontal="right" vertical="center"/>
    </xf>
    <xf numFmtId="212" fontId="0" fillId="0" borderId="32" xfId="0" applyNumberFormat="1" applyFont="1" applyBorder="1" applyAlignment="1">
      <alignment horizontal="right" vertical="center"/>
    </xf>
    <xf numFmtId="0" fontId="0" fillId="0" borderId="14" xfId="0" applyFont="1" applyBorder="1" applyAlignment="1">
      <alignment horizontal="center" shrinkToFit="1"/>
    </xf>
    <xf numFmtId="0" fontId="0" fillId="0" borderId="46" xfId="0" applyFont="1" applyBorder="1" applyAlignment="1">
      <alignment horizontal="center" shrinkToFit="1"/>
    </xf>
    <xf numFmtId="212" fontId="0" fillId="0" borderId="46" xfId="0" applyNumberFormat="1" applyFont="1" applyBorder="1" applyAlignment="1">
      <alignment horizontal="right" vertical="center"/>
    </xf>
    <xf numFmtId="212" fontId="0" fillId="0" borderId="16" xfId="0" applyNumberFormat="1" applyFont="1" applyBorder="1" applyAlignment="1">
      <alignment horizontal="right" vertical="center"/>
    </xf>
    <xf numFmtId="212" fontId="0" fillId="0" borderId="64" xfId="0" applyNumberFormat="1" applyFont="1" applyBorder="1" applyAlignment="1">
      <alignment horizontal="right" vertical="center"/>
    </xf>
    <xf numFmtId="0" fontId="0" fillId="0" borderId="46" xfId="0" applyFont="1" applyBorder="1" applyAlignment="1">
      <alignment horizontal="center" wrapText="1"/>
    </xf>
    <xf numFmtId="0" fontId="0" fillId="0" borderId="16" xfId="0" applyFont="1" applyBorder="1" applyAlignment="1">
      <alignment horizontal="center" wrapText="1"/>
    </xf>
    <xf numFmtId="0" fontId="0" fillId="0" borderId="37" xfId="0" applyFont="1" applyBorder="1" applyAlignment="1">
      <alignment horizontal="center" wrapText="1"/>
    </xf>
    <xf numFmtId="0" fontId="0" fillId="0" borderId="33" xfId="0" applyFont="1" applyBorder="1" applyAlignment="1">
      <alignment horizontal="center" wrapText="1"/>
    </xf>
    <xf numFmtId="0" fontId="0" fillId="0" borderId="4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212" fontId="0" fillId="0" borderId="71" xfId="0" applyNumberFormat="1" applyFont="1" applyBorder="1" applyAlignment="1">
      <alignment horizontal="center" shrinkToFit="1"/>
    </xf>
    <xf numFmtId="0" fontId="0" fillId="0" borderId="65" xfId="0" applyFont="1" applyBorder="1" applyAlignment="1">
      <alignment horizontal="center" shrinkToFit="1"/>
    </xf>
    <xf numFmtId="0" fontId="0" fillId="0" borderId="71" xfId="0" applyFont="1" applyBorder="1" applyAlignment="1">
      <alignment horizontal="center" shrinkToFit="1"/>
    </xf>
    <xf numFmtId="0" fontId="0" fillId="0" borderId="66" xfId="0" applyFont="1" applyBorder="1" applyAlignment="1">
      <alignment horizontal="center" shrinkToFit="1"/>
    </xf>
    <xf numFmtId="207" fontId="0" fillId="0" borderId="31" xfId="0" applyNumberFormat="1" applyFont="1" applyBorder="1" applyAlignment="1">
      <alignment horizontal="right" vertical="center"/>
    </xf>
    <xf numFmtId="207" fontId="0" fillId="0" borderId="12" xfId="0" applyNumberFormat="1" applyFont="1" applyBorder="1" applyAlignment="1">
      <alignment horizontal="right" vertical="center"/>
    </xf>
    <xf numFmtId="207" fontId="0" fillId="0" borderId="28" xfId="0" applyNumberFormat="1" applyFont="1" applyBorder="1" applyAlignment="1">
      <alignment horizontal="right" vertical="center"/>
    </xf>
    <xf numFmtId="207" fontId="0" fillId="0" borderId="39" xfId="0" applyNumberFormat="1" applyFont="1" applyBorder="1" applyAlignment="1">
      <alignment horizontal="right" vertical="center"/>
    </xf>
    <xf numFmtId="207" fontId="0" fillId="0" borderId="16" xfId="0" applyNumberFormat="1" applyFont="1" applyBorder="1" applyAlignment="1">
      <alignment horizontal="right" vertical="center"/>
    </xf>
    <xf numFmtId="207" fontId="0" fillId="0" borderId="64" xfId="0" applyNumberFormat="1" applyFont="1" applyBorder="1" applyAlignment="1">
      <alignment horizontal="right" vertical="center"/>
    </xf>
    <xf numFmtId="0" fontId="0" fillId="0" borderId="0" xfId="0" applyFont="1" applyBorder="1" applyAlignment="1">
      <alignment horizontal="right"/>
    </xf>
    <xf numFmtId="0" fontId="0" fillId="0" borderId="32" xfId="0" applyFont="1" applyBorder="1" applyAlignment="1">
      <alignment horizontal="right"/>
    </xf>
    <xf numFmtId="0" fontId="0" fillId="0" borderId="12" xfId="0" applyFont="1" applyBorder="1" applyAlignment="1">
      <alignment horizontal="right"/>
    </xf>
    <xf numFmtId="0" fontId="0" fillId="0" borderId="28" xfId="0" applyFont="1" applyBorder="1" applyAlignment="1">
      <alignment horizontal="right"/>
    </xf>
    <xf numFmtId="0" fontId="0" fillId="0" borderId="16" xfId="0" applyFont="1" applyBorder="1" applyAlignment="1">
      <alignment horizontal="right"/>
    </xf>
    <xf numFmtId="0" fontId="0" fillId="0" borderId="64" xfId="0" applyFont="1" applyBorder="1" applyAlignment="1">
      <alignment horizontal="right"/>
    </xf>
    <xf numFmtId="0" fontId="44" fillId="0" borderId="0" xfId="0" applyFont="1" applyAlignment="1">
      <alignment horizontal="center" vertical="top" wrapText="1"/>
    </xf>
    <xf numFmtId="0" fontId="12" fillId="0" borderId="0" xfId="0" applyFont="1" applyBorder="1" applyAlignment="1">
      <alignment horizontal="left" vertical="top" wrapText="1"/>
    </xf>
    <xf numFmtId="207" fontId="0" fillId="0" borderId="46" xfId="0" applyNumberFormat="1" applyFont="1" applyBorder="1" applyAlignment="1">
      <alignment horizontal="right" vertical="center"/>
    </xf>
    <xf numFmtId="211" fontId="12" fillId="0" borderId="31" xfId="0" applyNumberFormat="1" applyFont="1" applyBorder="1" applyAlignment="1">
      <alignment/>
    </xf>
    <xf numFmtId="211" fontId="12" fillId="0" borderId="0" xfId="0" applyNumberFormat="1" applyFont="1" applyBorder="1" applyAlignment="1">
      <alignment/>
    </xf>
    <xf numFmtId="211" fontId="12" fillId="0" borderId="37" xfId="0" applyNumberFormat="1" applyFont="1" applyBorder="1" applyAlignment="1">
      <alignment/>
    </xf>
    <xf numFmtId="211" fontId="12" fillId="0" borderId="33" xfId="0" applyNumberFormat="1" applyFont="1" applyBorder="1" applyAlignment="1">
      <alignment/>
    </xf>
    <xf numFmtId="207" fontId="0" fillId="0" borderId="31" xfId="0" applyNumberFormat="1" applyFont="1" applyBorder="1" applyAlignment="1">
      <alignment wrapText="1"/>
    </xf>
    <xf numFmtId="207" fontId="0" fillId="0" borderId="0" xfId="0" applyNumberFormat="1" applyFont="1" applyBorder="1" applyAlignment="1">
      <alignment wrapText="1"/>
    </xf>
    <xf numFmtId="211" fontId="12" fillId="0" borderId="46" xfId="0" applyNumberFormat="1" applyFont="1" applyBorder="1" applyAlignment="1">
      <alignment/>
    </xf>
    <xf numFmtId="211" fontId="12" fillId="0" borderId="16" xfId="0" applyNumberFormat="1" applyFont="1" applyBorder="1" applyAlignment="1">
      <alignment/>
    </xf>
    <xf numFmtId="211" fontId="12" fillId="0" borderId="39" xfId="0" applyNumberFormat="1" applyFont="1" applyBorder="1" applyAlignment="1">
      <alignment/>
    </xf>
    <xf numFmtId="211" fontId="12" fillId="0" borderId="12" xfId="0" applyNumberFormat="1" applyFont="1" applyBorder="1" applyAlignment="1">
      <alignment/>
    </xf>
    <xf numFmtId="212" fontId="0" fillId="0" borderId="0" xfId="0" applyNumberFormat="1" applyFont="1" applyBorder="1" applyAlignment="1">
      <alignment horizontal="right" wrapText="1"/>
    </xf>
    <xf numFmtId="207" fontId="0" fillId="0" borderId="12" xfId="0" applyNumberFormat="1" applyFont="1" applyBorder="1" applyAlignment="1">
      <alignment horizontal="right" wrapText="1"/>
    </xf>
    <xf numFmtId="212" fontId="0" fillId="0" borderId="12" xfId="0" applyNumberFormat="1" applyFont="1" applyBorder="1" applyAlignment="1">
      <alignment horizontal="right" wrapText="1"/>
    </xf>
    <xf numFmtId="0" fontId="44" fillId="0" borderId="12" xfId="0" applyFont="1" applyBorder="1" applyAlignment="1">
      <alignment horizontal="center"/>
    </xf>
    <xf numFmtId="0" fontId="10" fillId="0" borderId="57"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0" fillId="0" borderId="33" xfId="0" applyFont="1" applyBorder="1" applyAlignment="1">
      <alignment horizontal="center" vertical="center"/>
    </xf>
    <xf numFmtId="0" fontId="10" fillId="0" borderId="4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76" xfId="0" applyFont="1" applyBorder="1" applyAlignment="1">
      <alignment horizontal="center" vertical="center"/>
    </xf>
    <xf numFmtId="0" fontId="10" fillId="0" borderId="71" xfId="0" applyFont="1" applyBorder="1" applyAlignment="1">
      <alignment horizontal="center" vertical="center"/>
    </xf>
    <xf numFmtId="0" fontId="10" fillId="0" borderId="65" xfId="0" applyFont="1" applyBorder="1" applyAlignment="1">
      <alignment horizontal="center" vertical="center" wrapText="1"/>
    </xf>
    <xf numFmtId="0" fontId="0" fillId="0" borderId="14" xfId="0" applyFont="1" applyBorder="1" applyAlignment="1">
      <alignment horizontal="center" wrapText="1"/>
    </xf>
    <xf numFmtId="0" fontId="0" fillId="0" borderId="13" xfId="0" applyFont="1" applyBorder="1" applyAlignment="1">
      <alignment horizontal="center" wrapText="1"/>
    </xf>
    <xf numFmtId="0" fontId="0" fillId="0" borderId="36" xfId="0" applyFont="1" applyBorder="1" applyAlignment="1">
      <alignment horizontal="center" wrapText="1"/>
    </xf>
    <xf numFmtId="0" fontId="0" fillId="0" borderId="46" xfId="0" applyFont="1" applyBorder="1" applyAlignment="1">
      <alignment horizontal="center" vertical="center" wrapText="1"/>
    </xf>
    <xf numFmtId="0" fontId="0" fillId="0" borderId="31" xfId="0" applyFont="1" applyBorder="1" applyAlignment="1">
      <alignment horizontal="center" vertical="center" wrapText="1"/>
    </xf>
    <xf numFmtId="0" fontId="1" fillId="0" borderId="65" xfId="0" applyFont="1" applyBorder="1" applyAlignment="1">
      <alignment horizontal="center" vertical="center" wrapText="1"/>
    </xf>
    <xf numFmtId="0" fontId="44" fillId="0" borderId="0" xfId="0" applyFont="1" applyBorder="1" applyAlignment="1">
      <alignment horizontal="center"/>
    </xf>
    <xf numFmtId="0" fontId="0" fillId="0" borderId="0" xfId="0" applyFont="1" applyBorder="1" applyAlignment="1">
      <alignment horizontal="center" vertical="center" wrapText="1"/>
    </xf>
    <xf numFmtId="0" fontId="10" fillId="0" borderId="67" xfId="0" applyFont="1" applyBorder="1" applyAlignment="1">
      <alignment horizontal="center" vertical="center"/>
    </xf>
    <xf numFmtId="0" fontId="10" fillId="0" borderId="66"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64" xfId="0" applyFont="1" applyBorder="1" applyAlignment="1">
      <alignment horizontal="center" vertical="center" wrapText="1"/>
    </xf>
    <xf numFmtId="0" fontId="0" fillId="0" borderId="65" xfId="0" applyFont="1" applyBorder="1" applyAlignment="1">
      <alignment horizontal="center" vertical="center" shrinkToFit="1"/>
    </xf>
    <xf numFmtId="176" fontId="0" fillId="0" borderId="5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77" xfId="0" applyFont="1" applyBorder="1" applyAlignment="1">
      <alignment horizontal="distributed" vertical="center"/>
    </xf>
    <xf numFmtId="0" fontId="0" fillId="0" borderId="67" xfId="0" applyFont="1" applyBorder="1" applyAlignment="1">
      <alignment horizontal="distributed" vertical="center"/>
    </xf>
    <xf numFmtId="0" fontId="0" fillId="0" borderId="78" xfId="0" applyFont="1" applyBorder="1" applyAlignment="1">
      <alignment horizontal="distributed" vertical="center"/>
    </xf>
    <xf numFmtId="176" fontId="0" fillId="0" borderId="64"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38" xfId="0" applyNumberFormat="1" applyFont="1" applyBorder="1" applyAlignment="1">
      <alignment horizontal="center" vertical="center"/>
    </xf>
    <xf numFmtId="0" fontId="0" fillId="0" borderId="67"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81" fontId="10" fillId="0" borderId="67" xfId="0" applyNumberFormat="1" applyFont="1" applyBorder="1" applyAlignment="1">
      <alignment horizontal="distributed" vertical="center"/>
    </xf>
    <xf numFmtId="0" fontId="10" fillId="0" borderId="12" xfId="0" applyFont="1" applyBorder="1" applyAlignment="1">
      <alignment horizontal="center" vertical="center"/>
    </xf>
    <xf numFmtId="181" fontId="10" fillId="0" borderId="77" xfId="0" applyNumberFormat="1" applyFont="1" applyBorder="1" applyAlignment="1">
      <alignment horizontal="distributed" vertical="center"/>
    </xf>
    <xf numFmtId="181" fontId="10" fillId="0" borderId="78" xfId="0" applyNumberFormat="1" applyFont="1" applyBorder="1" applyAlignment="1">
      <alignment horizontal="distributed" vertical="center"/>
    </xf>
    <xf numFmtId="181" fontId="0" fillId="0" borderId="77" xfId="0" applyNumberFormat="1" applyFont="1" applyBorder="1" applyAlignment="1">
      <alignment horizontal="distributed" vertical="center"/>
    </xf>
    <xf numFmtId="181" fontId="0" fillId="0" borderId="67" xfId="0" applyNumberFormat="1" applyFont="1" applyBorder="1" applyAlignment="1">
      <alignment horizontal="distributed" vertical="center"/>
    </xf>
    <xf numFmtId="181" fontId="0" fillId="0" borderId="78" xfId="0" applyNumberFormat="1" applyFont="1" applyBorder="1" applyAlignment="1">
      <alignment horizontal="distributed"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181" fontId="10" fillId="0" borderId="17" xfId="0" applyNumberFormat="1" applyFont="1" applyBorder="1" applyAlignment="1">
      <alignment horizontal="center" vertical="center"/>
    </xf>
    <xf numFmtId="181" fontId="10" fillId="0" borderId="11" xfId="0" applyNumberFormat="1" applyFont="1" applyBorder="1" applyAlignment="1">
      <alignment horizontal="center" vertical="center"/>
    </xf>
    <xf numFmtId="181" fontId="10" fillId="0" borderId="77" xfId="0" applyNumberFormat="1" applyFont="1" applyBorder="1" applyAlignment="1">
      <alignment horizontal="center" vertical="center"/>
    </xf>
    <xf numFmtId="181" fontId="10" fillId="0" borderId="67" xfId="0" applyNumberFormat="1" applyFont="1" applyBorder="1" applyAlignment="1">
      <alignment horizontal="center" vertical="center"/>
    </xf>
    <xf numFmtId="181" fontId="10" fillId="0" borderId="78" xfId="0" applyNumberFormat="1" applyFont="1" applyBorder="1" applyAlignment="1">
      <alignment horizontal="center" vertical="center"/>
    </xf>
    <xf numFmtId="181" fontId="0" fillId="0" borderId="67" xfId="0" applyNumberFormat="1" applyFont="1" applyBorder="1" applyAlignment="1">
      <alignment horizontal="center" vertical="center"/>
    </xf>
    <xf numFmtId="0" fontId="13" fillId="0" borderId="12" xfId="0" applyFont="1" applyBorder="1" applyAlignment="1">
      <alignment vertical="center"/>
    </xf>
    <xf numFmtId="181" fontId="0" fillId="0" borderId="47" xfId="0" applyNumberFormat="1" applyFont="1" applyBorder="1" applyAlignment="1">
      <alignment horizontal="center" vertical="center"/>
    </xf>
    <xf numFmtId="181" fontId="0" fillId="0" borderId="40" xfId="0" applyNumberFormat="1" applyFont="1" applyBorder="1" applyAlignment="1">
      <alignment horizontal="center" vertical="center"/>
    </xf>
    <xf numFmtId="181" fontId="0" fillId="0" borderId="77" xfId="0" applyNumberFormat="1" applyFont="1" applyBorder="1" applyAlignment="1">
      <alignment horizontal="center" vertical="center"/>
    </xf>
    <xf numFmtId="181" fontId="0" fillId="0" borderId="78" xfId="0" applyNumberFormat="1" applyFont="1" applyBorder="1" applyAlignment="1">
      <alignment horizontal="center" vertical="center"/>
    </xf>
    <xf numFmtId="179" fontId="0" fillId="0" borderId="56" xfId="0" applyNumberFormat="1" applyFont="1" applyBorder="1" applyAlignment="1">
      <alignment horizontal="center" vertical="center"/>
    </xf>
    <xf numFmtId="179" fontId="0" fillId="0" borderId="38" xfId="0" applyNumberFormat="1" applyFont="1" applyBorder="1" applyAlignment="1">
      <alignment horizontal="center" vertical="center"/>
    </xf>
    <xf numFmtId="179" fontId="0" fillId="0" borderId="57" xfId="0" applyNumberFormat="1" applyFont="1" applyBorder="1" applyAlignment="1">
      <alignment horizontal="center" vertical="center"/>
    </xf>
    <xf numFmtId="179" fontId="0" fillId="0" borderId="39" xfId="0" applyNumberFormat="1" applyFont="1" applyBorder="1" applyAlignment="1">
      <alignment horizontal="center" vertical="center"/>
    </xf>
    <xf numFmtId="179" fontId="0" fillId="0" borderId="56" xfId="0" applyNumberFormat="1" applyFont="1" applyBorder="1" applyAlignment="1">
      <alignment horizontal="center" vertical="center"/>
    </xf>
    <xf numFmtId="179" fontId="0" fillId="0" borderId="38" xfId="0" applyNumberFormat="1" applyFont="1" applyBorder="1" applyAlignment="1">
      <alignment horizontal="center" vertical="center"/>
    </xf>
    <xf numFmtId="179" fontId="0" fillId="0" borderId="56" xfId="0" applyNumberFormat="1" applyFont="1" applyBorder="1" applyAlignment="1">
      <alignment horizontal="center" vertical="center" wrapText="1"/>
    </xf>
    <xf numFmtId="179" fontId="0" fillId="0" borderId="38" xfId="0" applyNumberFormat="1" applyFont="1" applyBorder="1" applyAlignment="1">
      <alignment horizontal="center" vertical="center" wrapText="1"/>
    </xf>
    <xf numFmtId="179" fontId="0" fillId="0" borderId="55" xfId="0" applyNumberFormat="1" applyFont="1" applyBorder="1" applyAlignment="1">
      <alignment horizontal="center" vertical="center"/>
    </xf>
    <xf numFmtId="179" fontId="0" fillId="0" borderId="30" xfId="0" applyNumberFormat="1" applyFont="1" applyBorder="1" applyAlignment="1">
      <alignment horizontal="center" vertical="center"/>
    </xf>
    <xf numFmtId="183" fontId="0" fillId="0" borderId="77" xfId="0" applyNumberFormat="1" applyFont="1" applyBorder="1" applyAlignment="1">
      <alignment horizontal="distributed" vertical="center"/>
    </xf>
    <xf numFmtId="183" fontId="0" fillId="0" borderId="67" xfId="0" applyNumberFormat="1" applyFont="1" applyBorder="1" applyAlignment="1">
      <alignment horizontal="distributed" vertical="center"/>
    </xf>
    <xf numFmtId="183" fontId="0" fillId="0" borderId="78" xfId="0" applyNumberFormat="1" applyFont="1" applyBorder="1" applyAlignment="1">
      <alignment horizontal="distributed" vertical="center"/>
    </xf>
    <xf numFmtId="183" fontId="0" fillId="0" borderId="55" xfId="0" applyNumberFormat="1" applyFont="1" applyBorder="1" applyAlignment="1">
      <alignment horizontal="center" vertical="center" wrapText="1"/>
    </xf>
    <xf numFmtId="183" fontId="0" fillId="0" borderId="29" xfId="0" applyNumberFormat="1" applyFont="1" applyBorder="1" applyAlignment="1">
      <alignment horizontal="center" vertical="center" wrapText="1"/>
    </xf>
    <xf numFmtId="183" fontId="0" fillId="0" borderId="30" xfId="0" applyNumberFormat="1" applyFont="1" applyBorder="1" applyAlignment="1">
      <alignment horizontal="center" vertical="center" wrapText="1"/>
    </xf>
    <xf numFmtId="183" fontId="0" fillId="0" borderId="58"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76" xfId="0" applyNumberFormat="1" applyFont="1" applyBorder="1" applyAlignment="1">
      <alignment horizontal="distributed" vertical="center"/>
    </xf>
    <xf numFmtId="183" fontId="0" fillId="0" borderId="79" xfId="0" applyNumberFormat="1" applyFont="1" applyBorder="1" applyAlignment="1">
      <alignment horizontal="distributed" vertical="center"/>
    </xf>
    <xf numFmtId="0" fontId="10" fillId="0" borderId="27" xfId="0" applyFont="1" applyBorder="1" applyAlignment="1">
      <alignment horizontal="distributed" vertical="center"/>
    </xf>
    <xf numFmtId="0" fontId="10" fillId="0" borderId="12" xfId="0" applyFont="1" applyBorder="1" applyAlignment="1">
      <alignment horizontal="distributed" vertical="center"/>
    </xf>
    <xf numFmtId="185" fontId="10" fillId="0" borderId="55" xfId="0" applyNumberFormat="1" applyFont="1" applyBorder="1" applyAlignment="1">
      <alignment horizontal="center" vertical="center"/>
    </xf>
    <xf numFmtId="185" fontId="10" fillId="0" borderId="30" xfId="0" applyNumberFormat="1" applyFont="1" applyBorder="1" applyAlignment="1">
      <alignment horizontal="center" vertical="center"/>
    </xf>
    <xf numFmtId="185" fontId="10" fillId="0" borderId="67" xfId="0" applyNumberFormat="1" applyFont="1" applyBorder="1" applyAlignment="1">
      <alignment horizontal="distributed" vertical="center"/>
    </xf>
    <xf numFmtId="0" fontId="8"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13" fillId="0" borderId="12" xfId="0" applyFont="1" applyBorder="1" applyAlignment="1">
      <alignment vertical="center"/>
    </xf>
    <xf numFmtId="185" fontId="10" fillId="0" borderId="70" xfId="0" applyNumberFormat="1" applyFont="1" applyBorder="1" applyAlignment="1">
      <alignment horizontal="distributed" vertical="center"/>
    </xf>
    <xf numFmtId="0" fontId="4" fillId="0" borderId="14"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38" xfId="0" applyFont="1" applyBorder="1" applyAlignment="1">
      <alignment horizontal="distributed" vertical="center"/>
    </xf>
    <xf numFmtId="0" fontId="4" fillId="0" borderId="14" xfId="0" applyFont="1" applyBorder="1" applyAlignment="1">
      <alignment horizontal="distributed" vertical="center"/>
    </xf>
    <xf numFmtId="0" fontId="4" fillId="0" borderId="64" xfId="0" applyFont="1" applyBorder="1" applyAlignment="1">
      <alignment horizontal="distributed" vertical="center"/>
    </xf>
    <xf numFmtId="0" fontId="4" fillId="0" borderId="32" xfId="0" applyFont="1" applyBorder="1" applyAlignment="1">
      <alignment horizontal="distributed" vertical="center"/>
    </xf>
    <xf numFmtId="0" fontId="4" fillId="0" borderId="28" xfId="0" applyFont="1" applyBorder="1" applyAlignment="1">
      <alignment horizontal="distributed" vertical="center"/>
    </xf>
    <xf numFmtId="0" fontId="4" fillId="0" borderId="5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6" xfId="0" applyFont="1" applyBorder="1" applyAlignment="1">
      <alignment horizontal="distributed" vertical="center" wrapText="1"/>
    </xf>
    <xf numFmtId="0" fontId="4" fillId="0" borderId="31" xfId="0" applyFont="1" applyBorder="1" applyAlignment="1">
      <alignment horizontal="distributed" vertical="center"/>
    </xf>
    <xf numFmtId="0" fontId="4" fillId="0" borderId="39" xfId="0" applyFont="1" applyBorder="1" applyAlignment="1">
      <alignment horizontal="distributed" vertical="center"/>
    </xf>
    <xf numFmtId="0" fontId="4" fillId="0" borderId="66" xfId="0" applyFont="1" applyBorder="1" applyAlignment="1">
      <alignment horizontal="distributed" vertical="center"/>
    </xf>
    <xf numFmtId="0" fontId="4" fillId="0" borderId="76" xfId="0" applyFont="1" applyBorder="1" applyAlignment="1">
      <alignment horizontal="distributed" vertical="center"/>
    </xf>
    <xf numFmtId="0" fontId="4" fillId="0" borderId="71" xfId="0" applyFont="1" applyBorder="1" applyAlignment="1">
      <alignment horizontal="distributed"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4" fillId="0" borderId="5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wrapText="1"/>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4" fillId="0" borderId="77" xfId="0" applyFont="1" applyBorder="1" applyAlignment="1">
      <alignment horizontal="distributed" vertical="center"/>
    </xf>
    <xf numFmtId="0" fontId="4" fillId="0" borderId="5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81" fontId="4" fillId="0" borderId="14" xfId="0" applyNumberFormat="1" applyFont="1" applyBorder="1" applyAlignment="1">
      <alignment horizontal="center" vertical="center" wrapText="1"/>
    </xf>
    <xf numFmtId="181" fontId="4" fillId="0" borderId="13" xfId="0" applyNumberFormat="1" applyFont="1" applyBorder="1" applyAlignment="1">
      <alignment horizontal="center" vertical="center"/>
    </xf>
    <xf numFmtId="181" fontId="4" fillId="0" borderId="38" xfId="0" applyNumberFormat="1" applyFont="1" applyBorder="1" applyAlignment="1">
      <alignment horizontal="center" vertical="center"/>
    </xf>
    <xf numFmtId="181" fontId="4" fillId="0" borderId="46" xfId="0" applyNumberFormat="1" applyFont="1" applyBorder="1" applyAlignment="1">
      <alignment horizontal="center" vertical="center" wrapText="1"/>
    </xf>
    <xf numFmtId="181" fontId="4" fillId="0" borderId="31" xfId="0" applyNumberFormat="1" applyFont="1" applyBorder="1" applyAlignment="1">
      <alignment horizontal="center" vertical="center"/>
    </xf>
    <xf numFmtId="181" fontId="4" fillId="0" borderId="39" xfId="0" applyNumberFormat="1" applyFont="1" applyBorder="1" applyAlignment="1">
      <alignment horizontal="center" vertical="center"/>
    </xf>
    <xf numFmtId="181" fontId="4" fillId="0" borderId="67" xfId="0" applyNumberFormat="1" applyFont="1" applyBorder="1" applyAlignment="1">
      <alignment horizontal="distributed" vertical="center"/>
    </xf>
    <xf numFmtId="181" fontId="4" fillId="0" borderId="68" xfId="0" applyNumberFormat="1" applyFont="1" applyBorder="1" applyAlignment="1">
      <alignment horizontal="distributed" vertical="center"/>
    </xf>
    <xf numFmtId="181" fontId="4" fillId="0" borderId="56" xfId="0" applyNumberFormat="1" applyFont="1" applyBorder="1" applyAlignment="1">
      <alignment horizontal="center" vertical="center" wrapText="1"/>
    </xf>
    <xf numFmtId="181" fontId="4" fillId="0" borderId="13" xfId="0" applyNumberFormat="1" applyFont="1" applyBorder="1" applyAlignment="1">
      <alignment horizontal="center" vertical="center" wrapText="1"/>
    </xf>
    <xf numFmtId="181" fontId="4" fillId="0" borderId="38" xfId="0" applyNumberFormat="1" applyFont="1" applyBorder="1" applyAlignment="1">
      <alignment horizontal="center" vertical="center" wrapText="1"/>
    </xf>
    <xf numFmtId="181" fontId="4" fillId="0" borderId="17" xfId="0" applyNumberFormat="1" applyFont="1" applyBorder="1" applyAlignment="1">
      <alignment horizontal="center" vertical="center" wrapText="1"/>
    </xf>
    <xf numFmtId="181" fontId="4" fillId="0" borderId="10" xfId="0" applyNumberFormat="1" applyFont="1" applyBorder="1" applyAlignment="1">
      <alignment horizontal="center" vertical="center" wrapText="1"/>
    </xf>
    <xf numFmtId="181" fontId="4" fillId="0" borderId="11" xfId="0" applyNumberFormat="1" applyFont="1" applyBorder="1" applyAlignment="1">
      <alignment horizontal="center" vertical="center" wrapText="1"/>
    </xf>
    <xf numFmtId="181" fontId="4" fillId="0" borderId="64" xfId="0" applyNumberFormat="1" applyFont="1" applyBorder="1" applyAlignment="1">
      <alignment horizontal="center" vertical="center" wrapText="1"/>
    </xf>
    <xf numFmtId="181" fontId="4" fillId="0" borderId="32" xfId="0" applyNumberFormat="1" applyFont="1" applyBorder="1" applyAlignment="1">
      <alignment horizontal="center" vertical="center" wrapText="1"/>
    </xf>
    <xf numFmtId="181" fontId="4" fillId="0" borderId="28" xfId="0" applyNumberFormat="1" applyFont="1" applyBorder="1" applyAlignment="1">
      <alignment horizontal="center" vertical="center" wrapText="1"/>
    </xf>
    <xf numFmtId="181" fontId="4" fillId="0" borderId="64" xfId="0" applyNumberFormat="1" applyFont="1" applyBorder="1" applyAlignment="1">
      <alignment horizontal="center" vertical="center"/>
    </xf>
    <xf numFmtId="181" fontId="4" fillId="0" borderId="32"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1" fontId="4" fillId="0" borderId="33" xfId="0" applyNumberFormat="1" applyFont="1" applyBorder="1" applyAlignment="1">
      <alignment horizontal="center" vertical="center" wrapText="1"/>
    </xf>
    <xf numFmtId="181" fontId="4" fillId="0" borderId="66" xfId="0" applyNumberFormat="1" applyFont="1" applyBorder="1" applyAlignment="1">
      <alignment horizontal="distributed" vertical="center"/>
    </xf>
    <xf numFmtId="181" fontId="4" fillId="0" borderId="76" xfId="0" applyNumberFormat="1" applyFont="1" applyBorder="1" applyAlignment="1">
      <alignment horizontal="distributed" vertical="center"/>
    </xf>
    <xf numFmtId="181" fontId="4" fillId="0" borderId="71" xfId="0" applyNumberFormat="1" applyFont="1" applyBorder="1" applyAlignment="1">
      <alignment horizontal="distributed" vertical="center"/>
    </xf>
    <xf numFmtId="181" fontId="4" fillId="0" borderId="31" xfId="0" applyNumberFormat="1" applyFont="1" applyBorder="1" applyAlignment="1">
      <alignment horizontal="center" vertical="center" wrapText="1"/>
    </xf>
    <xf numFmtId="181" fontId="4" fillId="0" borderId="39" xfId="0" applyNumberFormat="1" applyFont="1" applyBorder="1" applyAlignment="1">
      <alignment horizontal="center" vertical="center" wrapText="1"/>
    </xf>
    <xf numFmtId="0" fontId="4" fillId="0" borderId="27" xfId="0" applyFont="1" applyBorder="1" applyAlignment="1">
      <alignment horizontal="center" vertical="center" wrapText="1"/>
    </xf>
    <xf numFmtId="181" fontId="4" fillId="0" borderId="47" xfId="0" applyNumberFormat="1" applyFont="1" applyBorder="1" applyAlignment="1">
      <alignment horizontal="center" vertical="center" wrapText="1"/>
    </xf>
    <xf numFmtId="181" fontId="4" fillId="0" borderId="24" xfId="0" applyNumberFormat="1" applyFont="1" applyBorder="1" applyAlignment="1">
      <alignment horizontal="center" vertical="center"/>
    </xf>
    <xf numFmtId="181" fontId="4" fillId="0" borderId="40" xfId="0" applyNumberFormat="1" applyFont="1" applyBorder="1" applyAlignment="1">
      <alignment horizontal="center" vertical="center"/>
    </xf>
    <xf numFmtId="181" fontId="4" fillId="0" borderId="77" xfId="0" applyNumberFormat="1" applyFont="1" applyBorder="1" applyAlignment="1">
      <alignment horizontal="distributed" vertical="center"/>
    </xf>
    <xf numFmtId="181" fontId="4" fillId="0" borderId="58"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14" xfId="0" applyNumberFormat="1" applyFont="1" applyBorder="1" applyAlignment="1">
      <alignment horizontal="center" vertical="center"/>
    </xf>
    <xf numFmtId="189" fontId="4" fillId="0" borderId="55" xfId="0" applyNumberFormat="1" applyFont="1" applyBorder="1" applyAlignment="1">
      <alignment horizontal="center" vertical="center"/>
    </xf>
    <xf numFmtId="189" fontId="4" fillId="0" borderId="30" xfId="0" applyNumberFormat="1" applyFont="1" applyBorder="1" applyAlignment="1">
      <alignment horizontal="center" vertical="center"/>
    </xf>
    <xf numFmtId="0" fontId="0" fillId="0" borderId="55" xfId="0" applyFont="1" applyBorder="1" applyAlignment="1">
      <alignment horizontal="distributed" vertical="center"/>
    </xf>
    <xf numFmtId="0" fontId="0" fillId="0" borderId="30" xfId="0" applyFont="1" applyBorder="1" applyAlignment="1">
      <alignment/>
    </xf>
    <xf numFmtId="0" fontId="0" fillId="0" borderId="57" xfId="0" applyFont="1" applyBorder="1" applyAlignment="1">
      <alignment horizontal="distributed" vertical="center"/>
    </xf>
    <xf numFmtId="0" fontId="0" fillId="0" borderId="39" xfId="0" applyFont="1" applyBorder="1" applyAlignment="1">
      <alignment horizontal="distributed" vertical="center"/>
    </xf>
    <xf numFmtId="0" fontId="10" fillId="0" borderId="27"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1" xfId="0" applyFont="1" applyBorder="1" applyAlignment="1">
      <alignment horizontal="distributed" vertical="center" wrapText="1"/>
    </xf>
    <xf numFmtId="190" fontId="10" fillId="0" borderId="55" xfId="0" applyNumberFormat="1" applyFont="1" applyBorder="1" applyAlignment="1">
      <alignment horizontal="center" vertical="center"/>
    </xf>
    <xf numFmtId="190" fontId="10" fillId="0" borderId="29" xfId="0" applyNumberFormat="1" applyFont="1" applyBorder="1" applyAlignment="1">
      <alignment horizontal="center" vertical="center"/>
    </xf>
    <xf numFmtId="190" fontId="10" fillId="0" borderId="30" xfId="0" applyNumberFormat="1" applyFont="1" applyBorder="1" applyAlignment="1">
      <alignment horizontal="center" vertical="center"/>
    </xf>
    <xf numFmtId="189" fontId="10" fillId="0" borderId="56" xfId="0" applyNumberFormat="1" applyFont="1" applyBorder="1" applyAlignment="1">
      <alignment horizontal="center" vertical="center"/>
    </xf>
    <xf numFmtId="189" fontId="10" fillId="0" borderId="13" xfId="0" applyNumberFormat="1" applyFont="1" applyBorder="1" applyAlignment="1">
      <alignment horizontal="center" vertical="center"/>
    </xf>
    <xf numFmtId="189" fontId="10" fillId="0" borderId="38" xfId="0" applyNumberFormat="1" applyFont="1" applyBorder="1" applyAlignment="1">
      <alignment horizontal="center" vertical="center"/>
    </xf>
    <xf numFmtId="191" fontId="10" fillId="0" borderId="57" xfId="0" applyNumberFormat="1" applyFont="1" applyBorder="1" applyAlignment="1">
      <alignment horizontal="center" vertical="center" wrapText="1"/>
    </xf>
    <xf numFmtId="191" fontId="10" fillId="0" borderId="31" xfId="0" applyNumberFormat="1" applyFont="1" applyBorder="1" applyAlignment="1">
      <alignment horizontal="center" vertical="center" wrapText="1"/>
    </xf>
    <xf numFmtId="191" fontId="10" fillId="0" borderId="39" xfId="0" applyNumberFormat="1" applyFont="1" applyBorder="1" applyAlignment="1">
      <alignment horizontal="center" vertical="center" wrapText="1"/>
    </xf>
    <xf numFmtId="0" fontId="8" fillId="0" borderId="0" xfId="0" applyFont="1" applyFill="1" applyAlignment="1">
      <alignment vertical="center" wrapText="1"/>
    </xf>
    <xf numFmtId="0" fontId="10" fillId="33" borderId="27" xfId="0" applyFont="1" applyFill="1" applyBorder="1" applyAlignment="1">
      <alignment horizontal="center" vertical="center" wrapText="1"/>
    </xf>
    <xf numFmtId="0" fontId="10" fillId="33" borderId="2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193" fontId="10" fillId="0" borderId="55" xfId="0" applyNumberFormat="1" applyFont="1" applyBorder="1" applyAlignment="1">
      <alignment horizontal="center" vertical="center" wrapText="1"/>
    </xf>
    <xf numFmtId="193" fontId="10" fillId="0" borderId="29" xfId="0" applyNumberFormat="1" applyFont="1" applyBorder="1" applyAlignment="1">
      <alignment horizontal="center" vertical="center"/>
    </xf>
    <xf numFmtId="193" fontId="10" fillId="0" borderId="30" xfId="0" applyNumberFormat="1" applyFont="1" applyBorder="1" applyAlignment="1">
      <alignment horizontal="center" vertical="center"/>
    </xf>
    <xf numFmtId="193" fontId="10" fillId="0" borderId="67" xfId="0" applyNumberFormat="1" applyFont="1" applyBorder="1" applyAlignment="1">
      <alignment horizontal="distributed" vertical="center"/>
    </xf>
    <xf numFmtId="193" fontId="10" fillId="33" borderId="27" xfId="0" applyNumberFormat="1" applyFont="1" applyFill="1" applyBorder="1" applyAlignment="1">
      <alignment horizontal="center" vertical="center" wrapText="1"/>
    </xf>
    <xf numFmtId="193" fontId="10" fillId="33" borderId="27" xfId="0" applyNumberFormat="1" applyFont="1" applyFill="1" applyBorder="1" applyAlignment="1">
      <alignment horizontal="center" vertical="center"/>
    </xf>
    <xf numFmtId="193" fontId="10" fillId="33" borderId="0" xfId="0" applyNumberFormat="1" applyFont="1" applyFill="1" applyBorder="1" applyAlignment="1">
      <alignment horizontal="center" vertical="center"/>
    </xf>
    <xf numFmtId="193" fontId="10" fillId="33" borderId="12" xfId="0" applyNumberFormat="1" applyFont="1" applyFill="1" applyBorder="1" applyAlignment="1">
      <alignment horizontal="center" vertical="center"/>
    </xf>
    <xf numFmtId="193" fontId="10" fillId="0" borderId="32" xfId="0" applyNumberFormat="1" applyFont="1" applyBorder="1" applyAlignment="1">
      <alignment horizontal="center" vertical="center"/>
    </xf>
    <xf numFmtId="193" fontId="10" fillId="0" borderId="28" xfId="0" applyNumberFormat="1" applyFont="1" applyBorder="1" applyAlignment="1">
      <alignment horizontal="center" vertical="center"/>
    </xf>
    <xf numFmtId="193" fontId="10" fillId="0" borderId="66" xfId="0" applyNumberFormat="1" applyFont="1" applyBorder="1" applyAlignment="1">
      <alignment horizontal="distributed" vertical="center"/>
    </xf>
    <xf numFmtId="193" fontId="10" fillId="0" borderId="76" xfId="0" applyNumberFormat="1" applyFont="1" applyBorder="1" applyAlignment="1">
      <alignment horizontal="distributed" vertical="center"/>
    </xf>
    <xf numFmtId="193" fontId="10" fillId="0" borderId="71" xfId="0" applyNumberFormat="1" applyFont="1" applyBorder="1" applyAlignment="1">
      <alignment horizontal="distributed" vertical="center"/>
    </xf>
    <xf numFmtId="193" fontId="10" fillId="0" borderId="14" xfId="0" applyNumberFormat="1" applyFont="1" applyBorder="1" applyAlignment="1">
      <alignment horizontal="distributed" vertical="center"/>
    </xf>
    <xf numFmtId="193" fontId="10" fillId="0" borderId="13" xfId="0" applyNumberFormat="1" applyFont="1" applyBorder="1" applyAlignment="1">
      <alignment horizontal="distributed" vertical="center"/>
    </xf>
    <xf numFmtId="193" fontId="10" fillId="0" borderId="38" xfId="0" applyNumberFormat="1" applyFont="1" applyBorder="1" applyAlignment="1">
      <alignment horizontal="distributed" vertical="center"/>
    </xf>
    <xf numFmtId="193" fontId="10" fillId="0" borderId="68" xfId="0" applyNumberFormat="1" applyFont="1" applyBorder="1" applyAlignment="1">
      <alignment horizontal="distributed" vertical="center"/>
    </xf>
    <xf numFmtId="193" fontId="10" fillId="0" borderId="56" xfId="0" applyNumberFormat="1" applyFont="1" applyBorder="1" applyAlignment="1">
      <alignment horizontal="center" vertical="center" wrapText="1"/>
    </xf>
    <xf numFmtId="193" fontId="10" fillId="0" borderId="13" xfId="0" applyNumberFormat="1" applyFont="1" applyBorder="1" applyAlignment="1">
      <alignment horizontal="center" vertical="center" wrapText="1"/>
    </xf>
    <xf numFmtId="193" fontId="10" fillId="0" borderId="32" xfId="0" applyNumberFormat="1" applyFont="1" applyBorder="1" applyAlignment="1">
      <alignment horizontal="center" vertical="center" wrapText="1"/>
    </xf>
    <xf numFmtId="193" fontId="10" fillId="0" borderId="28" xfId="0" applyNumberFormat="1" applyFont="1" applyBorder="1" applyAlignment="1">
      <alignment horizontal="center" vertical="center" wrapText="1"/>
    </xf>
    <xf numFmtId="193" fontId="10" fillId="0" borderId="80" xfId="0" applyNumberFormat="1" applyFont="1" applyBorder="1" applyAlignment="1">
      <alignment horizontal="center" vertical="center" wrapText="1"/>
    </xf>
    <xf numFmtId="193" fontId="10" fillId="0" borderId="42" xfId="0" applyNumberFormat="1" applyFont="1" applyBorder="1" applyAlignment="1">
      <alignment horizontal="center" vertical="center" wrapText="1"/>
    </xf>
    <xf numFmtId="193" fontId="10" fillId="0" borderId="43" xfId="0" applyNumberFormat="1" applyFont="1" applyBorder="1" applyAlignment="1">
      <alignment horizontal="center" vertical="center" wrapText="1"/>
    </xf>
    <xf numFmtId="193" fontId="10" fillId="0" borderId="27" xfId="0" applyNumberFormat="1" applyFont="1" applyBorder="1" applyAlignment="1">
      <alignment horizontal="center" vertical="center" wrapText="1"/>
    </xf>
    <xf numFmtId="193" fontId="10" fillId="0" borderId="0" xfId="0" applyNumberFormat="1" applyFont="1" applyBorder="1" applyAlignment="1">
      <alignment horizontal="center" vertical="center" wrapText="1"/>
    </xf>
    <xf numFmtId="193" fontId="10" fillId="0" borderId="12" xfId="0" applyNumberFormat="1" applyFont="1" applyBorder="1" applyAlignment="1">
      <alignment horizontal="center" vertical="center" wrapText="1"/>
    </xf>
    <xf numFmtId="193" fontId="10" fillId="0" borderId="64" xfId="0" applyNumberFormat="1" applyFont="1" applyBorder="1" applyAlignment="1">
      <alignment horizontal="distributed" vertical="center" wrapText="1"/>
    </xf>
    <xf numFmtId="193" fontId="10" fillId="0" borderId="32" xfId="0" applyNumberFormat="1" applyFont="1" applyBorder="1" applyAlignment="1">
      <alignment horizontal="distributed" vertical="center"/>
    </xf>
    <xf numFmtId="193" fontId="10" fillId="0" borderId="28" xfId="0" applyNumberFormat="1" applyFont="1" applyBorder="1" applyAlignment="1">
      <alignment horizontal="distributed" vertical="center"/>
    </xf>
    <xf numFmtId="193" fontId="10" fillId="0" borderId="46" xfId="0" applyNumberFormat="1" applyFont="1" applyBorder="1" applyAlignment="1">
      <alignment horizontal="distributed" vertical="center"/>
    </xf>
    <xf numFmtId="193" fontId="10" fillId="0" borderId="31" xfId="0" applyNumberFormat="1" applyFont="1" applyBorder="1" applyAlignment="1">
      <alignment horizontal="distributed" vertical="center"/>
    </xf>
    <xf numFmtId="193" fontId="10" fillId="0" borderId="39" xfId="0" applyNumberFormat="1" applyFont="1" applyBorder="1" applyAlignment="1">
      <alignment horizontal="distributed" vertical="center"/>
    </xf>
    <xf numFmtId="0" fontId="8" fillId="0" borderId="0" xfId="0" applyFont="1" applyAlignment="1">
      <alignment horizontal="left" vertical="center" wrapText="1"/>
    </xf>
    <xf numFmtId="186" fontId="10" fillId="0" borderId="55" xfId="0" applyNumberFormat="1" applyFont="1" applyBorder="1" applyAlignment="1">
      <alignment horizontal="center" vertical="center" wrapText="1"/>
    </xf>
    <xf numFmtId="186" fontId="10" fillId="0" borderId="29" xfId="0" applyNumberFormat="1" applyFont="1" applyBorder="1" applyAlignment="1">
      <alignment horizontal="center" vertical="center"/>
    </xf>
    <xf numFmtId="186" fontId="10" fillId="0" borderId="30" xfId="0" applyNumberFormat="1" applyFont="1" applyBorder="1" applyAlignment="1">
      <alignment horizontal="center" vertical="center"/>
    </xf>
    <xf numFmtId="186" fontId="10" fillId="0" borderId="56" xfId="0" applyNumberFormat="1" applyFont="1" applyBorder="1" applyAlignment="1">
      <alignment horizontal="center" vertical="center"/>
    </xf>
    <xf numFmtId="186" fontId="10" fillId="0" borderId="13" xfId="0" applyNumberFormat="1" applyFont="1" applyBorder="1" applyAlignment="1">
      <alignment horizontal="center" vertical="center"/>
    </xf>
    <xf numFmtId="186" fontId="10" fillId="0" borderId="38" xfId="0" applyNumberFormat="1" applyFont="1" applyBorder="1" applyAlignment="1">
      <alignment horizontal="center" vertical="center"/>
    </xf>
    <xf numFmtId="186" fontId="10" fillId="0" borderId="70" xfId="0" applyNumberFormat="1" applyFont="1" applyBorder="1" applyAlignment="1">
      <alignment horizontal="distributed" vertical="center"/>
    </xf>
    <xf numFmtId="186" fontId="10" fillId="0" borderId="67" xfId="0" applyNumberFormat="1" applyFont="1" applyBorder="1" applyAlignment="1">
      <alignment horizontal="distributed" vertical="center"/>
    </xf>
    <xf numFmtId="186" fontId="10" fillId="0" borderId="14" xfId="0" applyNumberFormat="1" applyFont="1" applyBorder="1" applyAlignment="1">
      <alignment horizontal="center" vertical="center"/>
    </xf>
    <xf numFmtId="186" fontId="10" fillId="0" borderId="37" xfId="0" applyNumberFormat="1" applyFont="1" applyBorder="1" applyAlignment="1">
      <alignment horizontal="center" vertical="center"/>
    </xf>
    <xf numFmtId="186" fontId="10" fillId="0" borderId="33" xfId="0" applyNumberFormat="1" applyFont="1" applyBorder="1" applyAlignment="1">
      <alignment horizontal="center" vertical="center"/>
    </xf>
    <xf numFmtId="186" fontId="10" fillId="0" borderId="35" xfId="0" applyNumberFormat="1" applyFont="1" applyBorder="1" applyAlignment="1">
      <alignment horizontal="center" vertical="center"/>
    </xf>
    <xf numFmtId="186" fontId="10" fillId="0" borderId="46" xfId="0" applyNumberFormat="1" applyFont="1" applyBorder="1" applyAlignment="1">
      <alignment horizontal="center" vertical="center"/>
    </xf>
    <xf numFmtId="186" fontId="10" fillId="0" borderId="39" xfId="0" applyNumberFormat="1" applyFont="1" applyBorder="1" applyAlignment="1">
      <alignment horizontal="center" vertical="center"/>
    </xf>
    <xf numFmtId="193" fontId="10" fillId="0" borderId="14" xfId="0" applyNumberFormat="1" applyFont="1" applyBorder="1" applyAlignment="1">
      <alignment horizontal="center" vertical="center" wrapText="1"/>
    </xf>
    <xf numFmtId="193" fontId="10" fillId="0" borderId="38" xfId="0" applyNumberFormat="1" applyFont="1" applyBorder="1" applyAlignment="1">
      <alignment horizontal="center" vertical="center"/>
    </xf>
    <xf numFmtId="193" fontId="10" fillId="0" borderId="14" xfId="0" applyNumberFormat="1" applyFont="1" applyBorder="1" applyAlignment="1">
      <alignment horizontal="center" vertical="center"/>
    </xf>
    <xf numFmtId="0" fontId="8"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93" fontId="10" fillId="0" borderId="70" xfId="0" applyNumberFormat="1" applyFont="1" applyBorder="1" applyAlignment="1">
      <alignment horizontal="distributed" vertical="center"/>
    </xf>
    <xf numFmtId="193" fontId="10" fillId="0" borderId="57" xfId="0" applyNumberFormat="1" applyFont="1" applyBorder="1" applyAlignment="1">
      <alignment horizontal="center" vertical="center"/>
    </xf>
    <xf numFmtId="193" fontId="10" fillId="0" borderId="31" xfId="0" applyNumberFormat="1" applyFont="1" applyBorder="1" applyAlignment="1">
      <alignment horizontal="center" vertical="center"/>
    </xf>
    <xf numFmtId="193" fontId="10" fillId="0" borderId="39" xfId="0" applyNumberFormat="1" applyFont="1" applyBorder="1" applyAlignment="1">
      <alignment horizontal="center" vertical="center"/>
    </xf>
    <xf numFmtId="193" fontId="10" fillId="0" borderId="55" xfId="0" applyNumberFormat="1" applyFont="1" applyBorder="1" applyAlignment="1">
      <alignment horizontal="center" vertical="center"/>
    </xf>
    <xf numFmtId="193" fontId="10" fillId="0" borderId="56" xfId="0" applyNumberFormat="1" applyFont="1" applyBorder="1" applyAlignment="1">
      <alignment horizontal="center" vertical="center"/>
    </xf>
    <xf numFmtId="193" fontId="4" fillId="0" borderId="67" xfId="0" applyNumberFormat="1" applyFont="1" applyBorder="1" applyAlignment="1">
      <alignment horizontal="distributed" vertical="center"/>
    </xf>
    <xf numFmtId="193" fontId="4" fillId="0" borderId="14" xfId="0" applyNumberFormat="1" applyFont="1" applyBorder="1" applyAlignment="1">
      <alignment horizontal="distributed" vertical="center" wrapText="1"/>
    </xf>
    <xf numFmtId="193" fontId="4" fillId="0" borderId="13" xfId="0" applyNumberFormat="1" applyFont="1" applyBorder="1" applyAlignment="1">
      <alignment horizontal="distributed" vertical="center"/>
    </xf>
    <xf numFmtId="193" fontId="4" fillId="0" borderId="38" xfId="0" applyNumberFormat="1" applyFont="1" applyBorder="1" applyAlignment="1">
      <alignment horizontal="distributed" vertical="center"/>
    </xf>
    <xf numFmtId="193" fontId="4" fillId="0" borderId="14" xfId="0" applyNumberFormat="1" applyFont="1" applyBorder="1" applyAlignment="1">
      <alignment horizontal="distributed" vertical="center"/>
    </xf>
    <xf numFmtId="193" fontId="4" fillId="0" borderId="46" xfId="0" applyNumberFormat="1" applyFont="1" applyBorder="1" applyAlignment="1">
      <alignment horizontal="distributed" vertical="center" wrapText="1"/>
    </xf>
    <xf numFmtId="193" fontId="4" fillId="0" borderId="31" xfId="0" applyNumberFormat="1" applyFont="1" applyBorder="1" applyAlignment="1">
      <alignment horizontal="distributed" vertical="center"/>
    </xf>
    <xf numFmtId="193" fontId="4" fillId="0" borderId="39" xfId="0" applyNumberFormat="1" applyFont="1" applyBorder="1" applyAlignment="1">
      <alignment horizontal="distributed" vertical="center"/>
    </xf>
    <xf numFmtId="193" fontId="4" fillId="0" borderId="27" xfId="0" applyNumberFormat="1" applyFont="1" applyBorder="1" applyAlignment="1">
      <alignment horizontal="center" vertical="center" wrapText="1"/>
    </xf>
    <xf numFmtId="193" fontId="4" fillId="0" borderId="0" xfId="0" applyNumberFormat="1" applyFont="1" applyBorder="1" applyAlignment="1">
      <alignment horizontal="center" vertical="center" wrapText="1"/>
    </xf>
    <xf numFmtId="193" fontId="4" fillId="0" borderId="12" xfId="0" applyNumberFormat="1" applyFont="1" applyBorder="1" applyAlignment="1">
      <alignment horizontal="center" vertical="center" wrapText="1"/>
    </xf>
    <xf numFmtId="193" fontId="4" fillId="0" borderId="64" xfId="0" applyNumberFormat="1" applyFont="1" applyBorder="1" applyAlignment="1">
      <alignment horizontal="distributed" vertical="center"/>
    </xf>
    <xf numFmtId="193" fontId="4" fillId="0" borderId="32" xfId="0" applyNumberFormat="1" applyFont="1" applyBorder="1" applyAlignment="1">
      <alignment horizontal="distributed" vertical="center"/>
    </xf>
    <xf numFmtId="193" fontId="4" fillId="0" borderId="28" xfId="0" applyNumberFormat="1" applyFont="1" applyBorder="1" applyAlignment="1">
      <alignment horizontal="distributed" vertical="center"/>
    </xf>
    <xf numFmtId="193" fontId="4" fillId="0" borderId="76" xfId="0" applyNumberFormat="1" applyFont="1" applyBorder="1" applyAlignment="1">
      <alignment horizontal="distributed" vertical="center"/>
    </xf>
    <xf numFmtId="193" fontId="4" fillId="0" borderId="71" xfId="0" applyNumberFormat="1" applyFont="1" applyBorder="1" applyAlignment="1">
      <alignment horizontal="distributed" vertical="center"/>
    </xf>
    <xf numFmtId="193" fontId="4" fillId="0" borderId="66" xfId="0" applyNumberFormat="1" applyFont="1" applyBorder="1" applyAlignment="1">
      <alignment horizontal="distributed" vertical="center"/>
    </xf>
    <xf numFmtId="193" fontId="4" fillId="0" borderId="64" xfId="0" applyNumberFormat="1" applyFont="1" applyBorder="1" applyAlignment="1">
      <alignment horizontal="distributed" vertical="center"/>
    </xf>
    <xf numFmtId="193" fontId="4" fillId="0" borderId="32" xfId="0" applyNumberFormat="1" applyFont="1" applyBorder="1" applyAlignment="1">
      <alignment horizontal="distributed" vertical="center"/>
    </xf>
    <xf numFmtId="193" fontId="4" fillId="0" borderId="28" xfId="0" applyNumberFormat="1" applyFont="1" applyBorder="1" applyAlignment="1">
      <alignment horizontal="distributed" vertical="center"/>
    </xf>
    <xf numFmtId="193" fontId="4" fillId="0" borderId="56" xfId="0" applyNumberFormat="1" applyFont="1" applyBorder="1" applyAlignment="1">
      <alignment horizontal="center" vertical="center" wrapText="1"/>
    </xf>
    <xf numFmtId="193" fontId="4" fillId="0" borderId="13" xfId="0" applyNumberFormat="1" applyFont="1" applyBorder="1" applyAlignment="1">
      <alignment horizontal="center" vertical="center" wrapText="1"/>
    </xf>
    <xf numFmtId="193" fontId="4" fillId="0" borderId="38" xfId="0" applyNumberFormat="1" applyFont="1" applyBorder="1" applyAlignment="1">
      <alignment horizontal="center" vertical="center" wrapText="1"/>
    </xf>
    <xf numFmtId="193" fontId="4" fillId="0" borderId="80" xfId="0" applyNumberFormat="1" applyFont="1" applyBorder="1" applyAlignment="1">
      <alignment horizontal="center" vertical="center" wrapText="1"/>
    </xf>
    <xf numFmtId="193" fontId="4" fillId="0" borderId="42" xfId="0" applyNumberFormat="1" applyFont="1" applyBorder="1" applyAlignment="1">
      <alignment horizontal="center" vertical="center" wrapText="1"/>
    </xf>
    <xf numFmtId="193" fontId="4" fillId="0" borderId="43" xfId="0" applyNumberFormat="1" applyFont="1" applyBorder="1" applyAlignment="1">
      <alignment horizontal="center" vertical="center" wrapText="1"/>
    </xf>
    <xf numFmtId="193" fontId="4" fillId="0" borderId="68" xfId="0" applyNumberFormat="1" applyFont="1" applyBorder="1" applyAlignment="1">
      <alignment horizontal="distributed"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186" fontId="0" fillId="0" borderId="55" xfId="0" applyNumberFormat="1" applyFont="1" applyBorder="1" applyAlignment="1">
      <alignment horizontal="center" vertical="center"/>
    </xf>
    <xf numFmtId="186" fontId="0" fillId="0" borderId="30" xfId="0" applyNumberFormat="1" applyFont="1" applyBorder="1" applyAlignment="1">
      <alignment horizontal="center" vertical="center"/>
    </xf>
    <xf numFmtId="186" fontId="0" fillId="0" borderId="70" xfId="0" applyNumberFormat="1" applyFont="1" applyBorder="1" applyAlignment="1">
      <alignment horizontal="distributed" vertical="center"/>
    </xf>
    <xf numFmtId="186" fontId="0" fillId="0" borderId="67" xfId="0" applyNumberFormat="1" applyFont="1" applyBorder="1" applyAlignment="1">
      <alignment horizontal="distributed" vertical="center"/>
    </xf>
    <xf numFmtId="186" fontId="0" fillId="0" borderId="70" xfId="0" applyNumberFormat="1" applyFont="1" applyBorder="1" applyAlignment="1">
      <alignment horizontal="distributed" vertical="center"/>
    </xf>
    <xf numFmtId="181" fontId="26" fillId="0" borderId="13" xfId="63" applyNumberFormat="1" applyFont="1" applyFill="1" applyBorder="1" applyAlignment="1">
      <alignment horizontal="center" vertical="center" wrapText="1"/>
      <protection/>
    </xf>
    <xf numFmtId="181" fontId="26" fillId="0" borderId="38" xfId="63" applyNumberFormat="1" applyFont="1" applyFill="1" applyBorder="1" applyAlignment="1">
      <alignment horizontal="center" vertical="center" wrapText="1"/>
      <protection/>
    </xf>
    <xf numFmtId="181" fontId="26" fillId="0" borderId="14" xfId="63" applyNumberFormat="1" applyFont="1" applyFill="1" applyBorder="1" applyAlignment="1">
      <alignment horizontal="center" vertical="center" wrapText="1"/>
      <protection/>
    </xf>
    <xf numFmtId="181" fontId="26" fillId="0" borderId="32" xfId="63" applyNumberFormat="1" applyFont="1" applyFill="1" applyBorder="1" applyAlignment="1">
      <alignment horizontal="center" vertical="center" wrapText="1"/>
      <protection/>
    </xf>
    <xf numFmtId="181" fontId="26" fillId="0" borderId="28" xfId="63" applyNumberFormat="1" applyFont="1" applyFill="1" applyBorder="1" applyAlignment="1">
      <alignment horizontal="center" vertical="center" wrapText="1"/>
      <protection/>
    </xf>
    <xf numFmtId="181" fontId="26" fillId="0" borderId="31" xfId="63" applyNumberFormat="1" applyFont="1" applyFill="1" applyBorder="1" applyAlignment="1">
      <alignment horizontal="center" vertical="center" wrapText="1"/>
      <protection/>
    </xf>
    <xf numFmtId="181" fontId="26" fillId="0" borderId="39" xfId="63" applyNumberFormat="1" applyFont="1" applyFill="1" applyBorder="1" applyAlignment="1">
      <alignment horizontal="center" vertical="center" wrapText="1"/>
      <protection/>
    </xf>
    <xf numFmtId="181" fontId="26" fillId="0" borderId="29" xfId="63" applyNumberFormat="1" applyFont="1" applyFill="1" applyBorder="1" applyAlignment="1">
      <alignment horizontal="center" vertical="center" wrapText="1"/>
      <protection/>
    </xf>
    <xf numFmtId="181" fontId="26" fillId="0" borderId="30" xfId="63" applyNumberFormat="1" applyFont="1" applyFill="1" applyBorder="1" applyAlignment="1">
      <alignment horizontal="center" vertical="center" wrapText="1"/>
      <protection/>
    </xf>
    <xf numFmtId="181" fontId="26" fillId="0" borderId="0" xfId="63" applyNumberFormat="1" applyFont="1" applyFill="1" applyBorder="1" applyAlignment="1">
      <alignment horizontal="center" vertical="distributed" textRotation="255"/>
      <protection/>
    </xf>
    <xf numFmtId="181" fontId="26" fillId="0" borderId="12" xfId="63" applyNumberFormat="1" applyFont="1" applyFill="1" applyBorder="1" applyAlignment="1">
      <alignment horizontal="center" vertical="distributed" textRotation="255"/>
      <protection/>
    </xf>
    <xf numFmtId="181" fontId="26" fillId="0" borderId="66" xfId="63" applyNumberFormat="1" applyFont="1" applyFill="1" applyBorder="1" applyAlignment="1">
      <alignment vertical="center" wrapText="1"/>
      <protection/>
    </xf>
    <xf numFmtId="181" fontId="26" fillId="0" borderId="76" xfId="63" applyNumberFormat="1" applyFont="1" applyFill="1" applyBorder="1" applyAlignment="1">
      <alignment vertical="center" wrapText="1"/>
      <protection/>
    </xf>
    <xf numFmtId="181" fontId="26" fillId="0" borderId="71" xfId="63" applyNumberFormat="1" applyFont="1" applyFill="1" applyBorder="1" applyAlignment="1">
      <alignment vertical="center" wrapText="1"/>
      <protection/>
    </xf>
    <xf numFmtId="181" fontId="26" fillId="0" borderId="17" xfId="63" applyNumberFormat="1" applyFont="1" applyFill="1" applyBorder="1" applyAlignment="1">
      <alignment horizontal="center" vertical="distributed" textRotation="255"/>
      <protection/>
    </xf>
    <xf numFmtId="181" fontId="26" fillId="0" borderId="10" xfId="63" applyNumberFormat="1" applyFont="1" applyFill="1" applyBorder="1" applyAlignment="1">
      <alignment horizontal="center" vertical="distributed" textRotation="255"/>
      <protection/>
    </xf>
    <xf numFmtId="181" fontId="26" fillId="0" borderId="11" xfId="63" applyNumberFormat="1" applyFont="1" applyFill="1" applyBorder="1" applyAlignment="1">
      <alignment horizontal="center" vertical="distributed" textRotation="255"/>
      <protection/>
    </xf>
    <xf numFmtId="181" fontId="26" fillId="0" borderId="14" xfId="63" applyNumberFormat="1" applyFont="1" applyFill="1" applyBorder="1" applyAlignment="1">
      <alignment horizontal="center" vertical="center"/>
      <protection/>
    </xf>
    <xf numFmtId="181" fontId="26" fillId="0" borderId="13" xfId="63" applyNumberFormat="1" applyFont="1" applyFill="1" applyBorder="1" applyAlignment="1">
      <alignment horizontal="center" vertical="center"/>
      <protection/>
    </xf>
    <xf numFmtId="181" fontId="26" fillId="0" borderId="38" xfId="63" applyNumberFormat="1" applyFont="1" applyFill="1" applyBorder="1" applyAlignment="1">
      <alignment horizontal="center" vertical="center"/>
      <protection/>
    </xf>
    <xf numFmtId="181" fontId="26" fillId="0" borderId="76" xfId="63" applyNumberFormat="1" applyFont="1" applyFill="1" applyBorder="1" applyAlignment="1">
      <alignment horizontal="distributed" vertical="center"/>
      <protection/>
    </xf>
    <xf numFmtId="181" fontId="26" fillId="0" borderId="71" xfId="63" applyNumberFormat="1" applyFont="1" applyFill="1" applyBorder="1" applyAlignment="1">
      <alignment horizontal="distributed" vertical="center"/>
      <protection/>
    </xf>
    <xf numFmtId="181" fontId="26" fillId="0" borderId="33" xfId="63" applyNumberFormat="1" applyFont="1" applyFill="1" applyBorder="1" applyAlignment="1">
      <alignment horizontal="distributed" vertical="center"/>
      <protection/>
    </xf>
    <xf numFmtId="181" fontId="26" fillId="0" borderId="81" xfId="63" applyNumberFormat="1" applyFont="1" applyFill="1" applyBorder="1" applyAlignment="1">
      <alignment horizontal="distributed" vertical="center"/>
      <protection/>
    </xf>
    <xf numFmtId="181" fontId="26" fillId="0" borderId="81" xfId="63" applyNumberFormat="1" applyFont="1" applyFill="1" applyBorder="1" applyAlignment="1">
      <alignment vertical="center" wrapText="1"/>
      <protection/>
    </xf>
    <xf numFmtId="181" fontId="26" fillId="0" borderId="64" xfId="63" applyNumberFormat="1" applyFont="1" applyFill="1" applyBorder="1" applyAlignment="1">
      <alignment horizontal="center" vertical="center" wrapText="1"/>
      <protection/>
    </xf>
    <xf numFmtId="181" fontId="26" fillId="0" borderId="55" xfId="63" applyNumberFormat="1" applyFont="1" applyFill="1" applyBorder="1" applyAlignment="1">
      <alignment horizontal="center" vertical="center" wrapText="1"/>
      <protection/>
    </xf>
    <xf numFmtId="181" fontId="26" fillId="0" borderId="29" xfId="63" applyNumberFormat="1" applyFont="1" applyFill="1" applyBorder="1" applyAlignment="1">
      <alignment horizontal="center" vertical="center"/>
      <protection/>
    </xf>
    <xf numFmtId="181" fontId="26" fillId="0" borderId="30" xfId="63" applyNumberFormat="1" applyFont="1" applyFill="1" applyBorder="1" applyAlignment="1">
      <alignment horizontal="center" vertical="center"/>
      <protection/>
    </xf>
    <xf numFmtId="181" fontId="26" fillId="0" borderId="70" xfId="63" applyNumberFormat="1" applyFont="1" applyFill="1" applyBorder="1" applyAlignment="1">
      <alignment horizontal="distributed" vertical="center"/>
      <protection/>
    </xf>
    <xf numFmtId="181" fontId="26" fillId="0" borderId="67" xfId="63" applyNumberFormat="1" applyFont="1" applyFill="1" applyBorder="1" applyAlignment="1">
      <alignment horizontal="distributed" vertical="center"/>
      <protection/>
    </xf>
    <xf numFmtId="181" fontId="26" fillId="0" borderId="77" xfId="63" applyNumberFormat="1" applyFont="1" applyFill="1" applyBorder="1" applyAlignment="1">
      <alignment horizontal="distributed" vertical="center"/>
      <protection/>
    </xf>
    <xf numFmtId="181" fontId="26" fillId="0" borderId="68" xfId="63" applyNumberFormat="1" applyFont="1" applyFill="1" applyBorder="1" applyAlignment="1">
      <alignment horizontal="distributed" vertical="center"/>
      <protection/>
    </xf>
    <xf numFmtId="181" fontId="26" fillId="0" borderId="56" xfId="63" applyNumberFormat="1" applyFont="1" applyFill="1" applyBorder="1" applyAlignment="1">
      <alignment horizontal="center" vertical="distributed" textRotation="255"/>
      <protection/>
    </xf>
    <xf numFmtId="181" fontId="26" fillId="0" borderId="13" xfId="63" applyNumberFormat="1" applyFont="1" applyFill="1" applyBorder="1" applyAlignment="1">
      <alignment horizontal="center" vertical="distributed" textRotation="255"/>
      <protection/>
    </xf>
    <xf numFmtId="181" fontId="26" fillId="0" borderId="38" xfId="63" applyNumberFormat="1" applyFont="1" applyFill="1" applyBorder="1" applyAlignment="1">
      <alignment horizontal="center" vertical="distributed" textRotation="255"/>
      <protection/>
    </xf>
    <xf numFmtId="186" fontId="0" fillId="0" borderId="48" xfId="0" applyNumberFormat="1" applyFont="1" applyBorder="1" applyAlignment="1">
      <alignment horizontal="center" vertical="center"/>
    </xf>
    <xf numFmtId="186" fontId="0" fillId="0" borderId="27" xfId="0" applyNumberFormat="1" applyFont="1" applyBorder="1" applyAlignment="1">
      <alignment horizontal="center" vertical="center"/>
    </xf>
    <xf numFmtId="186" fontId="0" fillId="0" borderId="41" xfId="0" applyNumberFormat="1" applyFont="1" applyBorder="1" applyAlignment="1">
      <alignment horizontal="center" vertical="center"/>
    </xf>
    <xf numFmtId="196" fontId="10" fillId="0" borderId="57" xfId="0" applyNumberFormat="1" applyFont="1" applyBorder="1" applyAlignment="1">
      <alignment horizontal="center" vertical="center" wrapText="1"/>
    </xf>
    <xf numFmtId="196" fontId="10" fillId="0" borderId="39" xfId="0" applyNumberFormat="1" applyFont="1" applyBorder="1" applyAlignment="1">
      <alignment horizontal="center" vertical="center" wrapText="1"/>
    </xf>
    <xf numFmtId="193" fontId="10" fillId="0" borderId="38"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86" fontId="0" fillId="0" borderId="55" xfId="0" applyNumberFormat="1" applyFont="1" applyBorder="1" applyAlignment="1">
      <alignment horizontal="center" vertical="center"/>
    </xf>
    <xf numFmtId="186" fontId="0" fillId="0" borderId="30" xfId="0" applyNumberFormat="1" applyFont="1" applyBorder="1" applyAlignment="1">
      <alignment horizontal="center" vertical="center"/>
    </xf>
    <xf numFmtId="186" fontId="0" fillId="0" borderId="67" xfId="0" applyNumberFormat="1" applyFont="1" applyBorder="1" applyAlignment="1">
      <alignment horizontal="distributed" vertical="center"/>
    </xf>
    <xf numFmtId="189" fontId="10" fillId="0" borderId="57" xfId="0" applyNumberFormat="1" applyFont="1" applyBorder="1" applyAlignment="1">
      <alignment horizontal="center" vertical="center"/>
    </xf>
    <xf numFmtId="189" fontId="10" fillId="0" borderId="39" xfId="0" applyNumberFormat="1" applyFont="1" applyBorder="1" applyAlignment="1">
      <alignment horizontal="center" vertical="center"/>
    </xf>
    <xf numFmtId="186" fontId="10" fillId="0" borderId="55" xfId="0" applyNumberFormat="1" applyFont="1" applyBorder="1" applyAlignment="1">
      <alignment horizontal="center" vertical="center"/>
    </xf>
    <xf numFmtId="189" fontId="10" fillId="0" borderId="70" xfId="0" applyNumberFormat="1" applyFont="1" applyBorder="1" applyAlignment="1">
      <alignment horizontal="distributed" vertical="center"/>
    </xf>
    <xf numFmtId="189" fontId="10" fillId="0" borderId="67" xfId="0" applyNumberFormat="1" applyFont="1" applyBorder="1" applyAlignment="1">
      <alignment horizontal="distributed" vertical="center"/>
    </xf>
    <xf numFmtId="189" fontId="10" fillId="0" borderId="68" xfId="0" applyNumberFormat="1" applyFont="1" applyBorder="1" applyAlignment="1">
      <alignment horizontal="distributed" vertical="center"/>
    </xf>
    <xf numFmtId="0" fontId="8" fillId="0" borderId="0" xfId="0" applyFont="1" applyAlignment="1">
      <alignment horizontal="center" vertical="center"/>
    </xf>
    <xf numFmtId="0" fontId="10" fillId="0" borderId="5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6" xfId="0" applyFont="1" applyBorder="1" applyAlignment="1">
      <alignment horizontal="center" vertical="center"/>
    </xf>
    <xf numFmtId="0" fontId="10" fillId="0" borderId="13" xfId="0" applyFont="1" applyBorder="1" applyAlignment="1">
      <alignment horizontal="center" vertical="center"/>
    </xf>
    <xf numFmtId="0" fontId="10" fillId="0" borderId="38" xfId="0" applyFont="1" applyBorder="1" applyAlignment="1">
      <alignment horizontal="center" vertical="center"/>
    </xf>
    <xf numFmtId="0" fontId="10" fillId="0" borderId="5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9" xfId="0" applyFont="1" applyBorder="1" applyAlignment="1">
      <alignment horizontal="center" vertical="center" wrapText="1"/>
    </xf>
    <xf numFmtId="189" fontId="10" fillId="0" borderId="47" xfId="0" applyNumberFormat="1" applyFont="1" applyBorder="1" applyAlignment="1">
      <alignment horizontal="center" vertical="center" wrapText="1"/>
    </xf>
    <xf numFmtId="189" fontId="10" fillId="0" borderId="24" xfId="0" applyNumberFormat="1" applyFont="1" applyBorder="1" applyAlignment="1">
      <alignment horizontal="center" vertical="center" wrapText="1"/>
    </xf>
    <xf numFmtId="189" fontId="10" fillId="0" borderId="40" xfId="0" applyNumberFormat="1" applyFont="1" applyBorder="1" applyAlignment="1">
      <alignment horizontal="center" vertical="center" wrapText="1"/>
    </xf>
    <xf numFmtId="189" fontId="10" fillId="0" borderId="0" xfId="0" applyNumberFormat="1" applyFont="1" applyBorder="1" applyAlignment="1">
      <alignment horizontal="center" vertical="center"/>
    </xf>
    <xf numFmtId="189" fontId="10" fillId="0" borderId="12" xfId="0" applyNumberFormat="1" applyFont="1" applyBorder="1" applyAlignment="1">
      <alignment horizontal="center" vertical="center"/>
    </xf>
    <xf numFmtId="0" fontId="10" fillId="0" borderId="48" xfId="0" applyFont="1" applyBorder="1" applyAlignment="1">
      <alignment vertical="center" wrapText="1"/>
    </xf>
    <xf numFmtId="0" fontId="10" fillId="0" borderId="22" xfId="0" applyFont="1" applyBorder="1" applyAlignment="1">
      <alignment vertical="center" wrapText="1"/>
    </xf>
    <xf numFmtId="0" fontId="10" fillId="0" borderId="53" xfId="0" applyFont="1" applyBorder="1" applyAlignment="1">
      <alignment vertical="center" wrapText="1"/>
    </xf>
    <xf numFmtId="0" fontId="10" fillId="0" borderId="56" xfId="0" applyFont="1" applyBorder="1" applyAlignment="1">
      <alignment vertical="center" wrapText="1"/>
    </xf>
    <xf numFmtId="0" fontId="10" fillId="0" borderId="13" xfId="0" applyFont="1" applyBorder="1" applyAlignment="1">
      <alignment vertical="center" wrapText="1"/>
    </xf>
    <xf numFmtId="0" fontId="10" fillId="0" borderId="36" xfId="0" applyFont="1" applyBorder="1" applyAlignment="1">
      <alignment vertical="center" wrapText="1"/>
    </xf>
    <xf numFmtId="0" fontId="10" fillId="0" borderId="27" xfId="0" applyFont="1" applyBorder="1" applyAlignment="1">
      <alignment vertical="center" wrapText="1"/>
    </xf>
    <xf numFmtId="0" fontId="10" fillId="0" borderId="0" xfId="0" applyFont="1" applyBorder="1" applyAlignment="1">
      <alignment vertical="center" wrapText="1"/>
    </xf>
    <xf numFmtId="0" fontId="10" fillId="0" borderId="33" xfId="0" applyFont="1" applyBorder="1" applyAlignment="1">
      <alignment vertical="center" wrapText="1"/>
    </xf>
    <xf numFmtId="189" fontId="10" fillId="0" borderId="32" xfId="0" applyNumberFormat="1" applyFont="1" applyBorder="1" applyAlignment="1">
      <alignment horizontal="center" vertical="center"/>
    </xf>
    <xf numFmtId="189" fontId="10" fillId="0" borderId="28" xfId="0" applyNumberFormat="1" applyFont="1" applyBorder="1" applyAlignment="1">
      <alignment horizontal="center" vertical="center"/>
    </xf>
    <xf numFmtId="199" fontId="10" fillId="0" borderId="29" xfId="0" applyNumberFormat="1" applyFont="1" applyFill="1" applyBorder="1" applyAlignment="1">
      <alignment horizontal="distributed" vertical="center"/>
    </xf>
    <xf numFmtId="0" fontId="10"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198" fontId="10" fillId="0" borderId="27" xfId="0" applyNumberFormat="1" applyFont="1" applyFill="1" applyBorder="1" applyAlignment="1">
      <alignment horizontal="distributed" vertical="center"/>
    </xf>
    <xf numFmtId="198" fontId="10" fillId="0" borderId="0" xfId="0" applyNumberFormat="1" applyFont="1" applyFill="1" applyBorder="1" applyAlignment="1">
      <alignment horizontal="distributed" vertical="center"/>
    </xf>
    <xf numFmtId="0" fontId="10" fillId="0" borderId="77" xfId="0" applyFont="1" applyFill="1" applyBorder="1" applyAlignment="1">
      <alignment horizontal="distributed" vertical="center"/>
    </xf>
    <xf numFmtId="0" fontId="10" fillId="0" borderId="67" xfId="0" applyFont="1" applyFill="1" applyBorder="1" applyAlignment="1">
      <alignment horizontal="distributed" vertical="center"/>
    </xf>
    <xf numFmtId="0" fontId="10" fillId="0" borderId="78" xfId="0" applyFont="1" applyFill="1" applyBorder="1" applyAlignment="1">
      <alignment horizontal="distributed" vertical="center"/>
    </xf>
    <xf numFmtId="199" fontId="10" fillId="0" borderId="58" xfId="0" applyNumberFormat="1" applyFont="1" applyFill="1" applyBorder="1" applyAlignment="1">
      <alignment horizontal="distributed" vertical="center"/>
    </xf>
    <xf numFmtId="199" fontId="10" fillId="0" borderId="14" xfId="0" applyNumberFormat="1" applyFont="1" applyFill="1" applyBorder="1" applyAlignment="1">
      <alignment horizontal="distributed" vertical="center"/>
    </xf>
    <xf numFmtId="199" fontId="10" fillId="0" borderId="13" xfId="0" applyNumberFormat="1" applyFont="1" applyFill="1" applyBorder="1" applyAlignment="1">
      <alignment horizontal="distributed" vertical="center"/>
    </xf>
    <xf numFmtId="198" fontId="10" fillId="0" borderId="45" xfId="0" applyNumberFormat="1" applyFont="1" applyFill="1" applyBorder="1" applyAlignment="1">
      <alignment horizontal="distributed" vertical="center"/>
    </xf>
    <xf numFmtId="198" fontId="10" fillId="0" borderId="42" xfId="0" applyNumberFormat="1" applyFont="1" applyFill="1" applyBorder="1" applyAlignment="1">
      <alignment horizontal="distributed" vertical="center"/>
    </xf>
    <xf numFmtId="0" fontId="0" fillId="0" borderId="67" xfId="0" applyFont="1" applyFill="1" applyBorder="1" applyAlignment="1">
      <alignment horizontal="distributed"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0" xfId="0" applyFont="1" applyFill="1" applyBorder="1" applyAlignment="1">
      <alignment horizontal="distributed" vertical="center"/>
    </xf>
    <xf numFmtId="0" fontId="0" fillId="0" borderId="68" xfId="0" applyFont="1" applyFill="1" applyBorder="1" applyAlignment="1">
      <alignment horizontal="distributed" vertical="center"/>
    </xf>
    <xf numFmtId="181" fontId="0" fillId="0" borderId="77" xfId="0" applyNumberFormat="1" applyFont="1" applyBorder="1" applyAlignment="1">
      <alignment horizontal="center" vertical="center"/>
    </xf>
    <xf numFmtId="181" fontId="0" fillId="0" borderId="67" xfId="0" applyNumberFormat="1" applyFont="1" applyBorder="1" applyAlignment="1">
      <alignment horizontal="center" vertical="center"/>
    </xf>
    <xf numFmtId="181" fontId="0" fillId="0" borderId="78" xfId="0" applyNumberFormat="1" applyFont="1" applyBorder="1" applyAlignment="1">
      <alignment horizontal="center" vertical="center"/>
    </xf>
    <xf numFmtId="181" fontId="4" fillId="0" borderId="57" xfId="0" applyNumberFormat="1" applyFont="1" applyFill="1" applyBorder="1" applyAlignment="1">
      <alignment horizontal="center" vertical="center" wrapText="1"/>
    </xf>
    <xf numFmtId="181" fontId="4" fillId="0" borderId="31" xfId="0" applyNumberFormat="1" applyFont="1" applyFill="1" applyBorder="1" applyAlignment="1">
      <alignment horizontal="center" vertical="center" wrapText="1"/>
    </xf>
    <xf numFmtId="181" fontId="4" fillId="0" borderId="39" xfId="0" applyNumberFormat="1" applyFont="1" applyFill="1" applyBorder="1" applyAlignment="1">
      <alignment horizontal="center" vertical="center" wrapText="1"/>
    </xf>
    <xf numFmtId="181" fontId="0" fillId="0" borderId="58"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76" xfId="0" applyNumberFormat="1" applyFont="1" applyFill="1" applyBorder="1" applyAlignment="1">
      <alignment horizontal="distributed" vertical="center"/>
    </xf>
    <xf numFmtId="181" fontId="0" fillId="0" borderId="71" xfId="0" applyNumberFormat="1" applyFont="1" applyFill="1" applyBorder="1" applyAlignment="1">
      <alignment horizontal="distributed" vertical="center"/>
    </xf>
    <xf numFmtId="0" fontId="0" fillId="0" borderId="10" xfId="0" applyFont="1" applyFill="1" applyBorder="1" applyAlignment="1">
      <alignment horizontal="center" vertical="center"/>
    </xf>
    <xf numFmtId="181" fontId="0" fillId="0" borderId="77" xfId="0" applyNumberFormat="1" applyFont="1" applyFill="1" applyBorder="1" applyAlignment="1">
      <alignment horizontal="distributed" vertical="center"/>
    </xf>
    <xf numFmtId="181" fontId="0" fillId="0" borderId="67" xfId="0" applyNumberFormat="1" applyFont="1" applyFill="1" applyBorder="1" applyAlignment="1">
      <alignment horizontal="distributed" vertical="center"/>
    </xf>
    <xf numFmtId="181" fontId="0" fillId="0" borderId="68" xfId="0" applyNumberFormat="1" applyFont="1" applyFill="1" applyBorder="1" applyAlignment="1">
      <alignment horizontal="distributed" vertical="center"/>
    </xf>
    <xf numFmtId="181" fontId="0" fillId="0" borderId="56"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wrapText="1"/>
    </xf>
    <xf numFmtId="181" fontId="0" fillId="0" borderId="38" xfId="0" applyNumberFormat="1" applyFont="1" applyFill="1" applyBorder="1" applyAlignment="1">
      <alignment horizontal="center" vertical="center" wrapText="1"/>
    </xf>
    <xf numFmtId="181" fontId="4" fillId="0" borderId="55" xfId="0" applyNumberFormat="1" applyFont="1" applyFill="1" applyBorder="1" applyAlignment="1">
      <alignment horizontal="center" vertical="center" wrapText="1"/>
    </xf>
    <xf numFmtId="181" fontId="4" fillId="0" borderId="29" xfId="0" applyNumberFormat="1" applyFont="1" applyFill="1" applyBorder="1" applyAlignment="1">
      <alignment horizontal="center" vertical="center" wrapText="1"/>
    </xf>
    <xf numFmtId="181" fontId="4" fillId="0" borderId="30" xfId="0" applyNumberFormat="1" applyFont="1" applyFill="1" applyBorder="1" applyAlignment="1">
      <alignment horizontal="center" vertical="center" wrapText="1"/>
    </xf>
    <xf numFmtId="0" fontId="0" fillId="0" borderId="27"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190" fontId="0" fillId="0" borderId="55" xfId="0" applyNumberFormat="1" applyFont="1" applyBorder="1" applyAlignment="1">
      <alignment horizontal="center" vertical="center"/>
    </xf>
    <xf numFmtId="190" fontId="0" fillId="0" borderId="29" xfId="0" applyNumberFormat="1" applyFont="1" applyBorder="1" applyAlignment="1">
      <alignment horizontal="center" vertical="center"/>
    </xf>
    <xf numFmtId="190" fontId="0" fillId="0" borderId="30" xfId="0" applyNumberFormat="1" applyFont="1" applyBorder="1" applyAlignment="1">
      <alignment horizontal="center" vertical="center"/>
    </xf>
    <xf numFmtId="189" fontId="0" fillId="0" borderId="56" xfId="0" applyNumberFormat="1" applyFont="1" applyBorder="1" applyAlignment="1">
      <alignment horizontal="center" vertical="center"/>
    </xf>
    <xf numFmtId="189" fontId="0" fillId="0" borderId="13" xfId="0" applyNumberFormat="1" applyFont="1" applyBorder="1" applyAlignment="1">
      <alignment horizontal="center" vertical="center"/>
    </xf>
    <xf numFmtId="189" fontId="0" fillId="0" borderId="38" xfId="0" applyNumberFormat="1" applyFont="1" applyBorder="1" applyAlignment="1">
      <alignment horizontal="center" vertical="center"/>
    </xf>
    <xf numFmtId="191" fontId="0" fillId="0" borderId="57" xfId="0" applyNumberFormat="1" applyFont="1" applyBorder="1" applyAlignment="1">
      <alignment horizontal="center" vertical="center" wrapText="1"/>
    </xf>
    <xf numFmtId="191" fontId="0" fillId="0" borderId="31" xfId="0" applyNumberFormat="1" applyFont="1" applyBorder="1" applyAlignment="1">
      <alignment horizontal="center" vertical="center" wrapText="1"/>
    </xf>
    <xf numFmtId="191" fontId="0" fillId="0" borderId="39" xfId="0" applyNumberFormat="1" applyFont="1" applyBorder="1" applyAlignment="1">
      <alignment horizontal="center" vertical="center" wrapText="1"/>
    </xf>
    <xf numFmtId="0" fontId="3" fillId="0" borderId="0" xfId="0" applyFont="1" applyAlignment="1">
      <alignment vertical="center"/>
    </xf>
    <xf numFmtId="206" fontId="10" fillId="0" borderId="17" xfId="0" applyNumberFormat="1" applyFont="1" applyBorder="1" applyAlignment="1">
      <alignment horizontal="center" vertical="center" wrapText="1"/>
    </xf>
    <xf numFmtId="206" fontId="10" fillId="0" borderId="10" xfId="0" applyNumberFormat="1" applyFont="1" applyBorder="1" applyAlignment="1">
      <alignment horizontal="center" vertical="center" wrapText="1"/>
    </xf>
    <xf numFmtId="206" fontId="10" fillId="0" borderId="11" xfId="0" applyNumberFormat="1" applyFont="1" applyBorder="1" applyAlignment="1">
      <alignment horizontal="center" vertical="center" wrapText="1"/>
    </xf>
    <xf numFmtId="204" fontId="10" fillId="0" borderId="14" xfId="0" applyNumberFormat="1" applyFont="1" applyBorder="1" applyAlignment="1">
      <alignment horizontal="center" vertical="center"/>
    </xf>
    <xf numFmtId="204" fontId="10" fillId="0" borderId="38"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041-2" xfId="61"/>
    <cellStyle name="標準_Book2" xfId="62"/>
    <cellStyle name="標準_JB16" xfId="63"/>
    <cellStyle name="標準_第7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図－３　人口及び世帯の増減率の推移</a:t>
            </a:r>
          </a:p>
        </c:rich>
      </c:tx>
      <c:layout>
        <c:manualLayout>
          <c:xMode val="factor"/>
          <c:yMode val="factor"/>
          <c:x val="-0.00275"/>
          <c:y val="-0.0095"/>
        </c:manualLayout>
      </c:layout>
      <c:spPr>
        <a:noFill/>
        <a:ln w="3175">
          <a:noFill/>
        </a:ln>
      </c:spPr>
    </c:title>
    <c:plotArea>
      <c:layout>
        <c:manualLayout>
          <c:xMode val="edge"/>
          <c:yMode val="edge"/>
          <c:x val="-0.002"/>
          <c:y val="0.098"/>
          <c:w val="0.966"/>
          <c:h val="0.864"/>
        </c:manualLayout>
      </c:layout>
      <c:lineChart>
        <c:grouping val="standard"/>
        <c:varyColors val="0"/>
        <c:ser>
          <c:idx val="0"/>
          <c:order val="0"/>
          <c:tx>
            <c:strRef>
              <c:f>'第１表'!$D$3</c:f>
              <c:strCache>
                <c:ptCount val="1"/>
                <c:pt idx="0">
                  <c:v>人口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'第１表'!$B$9:$B$26</c:f>
              <c:numCache>
                <c:ptCount val="18"/>
                <c:pt idx="0">
                  <c:v>14</c:v>
                </c:pt>
                <c:pt idx="1">
                  <c:v>5</c:v>
                </c:pt>
                <c:pt idx="2">
                  <c:v>10</c:v>
                </c:pt>
                <c:pt idx="3">
                  <c:v>15</c:v>
                </c:pt>
                <c:pt idx="4">
                  <c:v>22</c:v>
                </c:pt>
                <c:pt idx="5">
                  <c:v>25</c:v>
                </c:pt>
                <c:pt idx="6">
                  <c:v>30</c:v>
                </c:pt>
                <c:pt idx="7">
                  <c:v>35</c:v>
                </c:pt>
                <c:pt idx="8">
                  <c:v>40</c:v>
                </c:pt>
                <c:pt idx="9">
                  <c:v>45</c:v>
                </c:pt>
                <c:pt idx="10">
                  <c:v>50</c:v>
                </c:pt>
                <c:pt idx="11">
                  <c:v>55</c:v>
                </c:pt>
                <c:pt idx="12">
                  <c:v>60</c:v>
                </c:pt>
                <c:pt idx="13">
                  <c:v>2</c:v>
                </c:pt>
                <c:pt idx="14">
                  <c:v>7</c:v>
                </c:pt>
                <c:pt idx="15">
                  <c:v>12</c:v>
                </c:pt>
                <c:pt idx="16">
                  <c:v>17</c:v>
                </c:pt>
                <c:pt idx="17">
                  <c:v>22</c:v>
                </c:pt>
              </c:numCache>
            </c:numRef>
          </c:cat>
          <c:val>
            <c:numRef>
              <c:f>'第１表'!$F$9:$F$26</c:f>
              <c:numCache>
                <c:ptCount val="18"/>
                <c:pt idx="0">
                  <c:v>4.336661634572911</c:v>
                </c:pt>
                <c:pt idx="1">
                  <c:v>4.232710693433204</c:v>
                </c:pt>
                <c:pt idx="2">
                  <c:v>3.1917980030619124</c:v>
                </c:pt>
                <c:pt idx="3">
                  <c:v>-0.0891026583734872</c:v>
                </c:pt>
                <c:pt idx="4">
                  <c:v>15.416818189689508</c:v>
                </c:pt>
                <c:pt idx="5">
                  <c:v>6.53565842332492</c:v>
                </c:pt>
                <c:pt idx="6">
                  <c:v>5.593209000679522</c:v>
                </c:pt>
                <c:pt idx="7">
                  <c:v>4.402335375063769</c:v>
                </c:pt>
                <c:pt idx="8">
                  <c:v>7.254911980377629</c:v>
                </c:pt>
                <c:pt idx="9">
                  <c:v>7.608359040937623</c:v>
                </c:pt>
                <c:pt idx="10">
                  <c:v>9.3776893510691</c:v>
                </c:pt>
                <c:pt idx="11">
                  <c:v>5.6710889826649264</c:v>
                </c:pt>
                <c:pt idx="12">
                  <c:v>3.06379942731826</c:v>
                </c:pt>
                <c:pt idx="13">
                  <c:v>2.8774789131227627</c:v>
                </c:pt>
                <c:pt idx="14">
                  <c:v>2.5079707723294526</c:v>
                </c:pt>
                <c:pt idx="15">
                  <c:v>0.5425408888154634</c:v>
                </c:pt>
                <c:pt idx="16">
                  <c:v>-0.40114977280594516</c:v>
                </c:pt>
                <c:pt idx="17">
                  <c:v>1.705649055117937</c:v>
                </c:pt>
              </c:numCache>
            </c:numRef>
          </c:val>
          <c:smooth val="0"/>
        </c:ser>
        <c:ser>
          <c:idx val="7"/>
          <c:order val="1"/>
          <c:tx>
            <c:strRef>
              <c:f>'第１表'!$K$3</c:f>
              <c:strCache>
                <c:ptCount val="1"/>
                <c:pt idx="0">
                  <c:v>世帯</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FF8080"/>
                </a:solidFill>
              </a:ln>
            </c:spPr>
          </c:marker>
          <c:cat>
            <c:numRef>
              <c:f>'第１表'!$B$9:$B$26</c:f>
              <c:numCache>
                <c:ptCount val="18"/>
                <c:pt idx="0">
                  <c:v>14</c:v>
                </c:pt>
                <c:pt idx="1">
                  <c:v>5</c:v>
                </c:pt>
                <c:pt idx="2">
                  <c:v>10</c:v>
                </c:pt>
                <c:pt idx="3">
                  <c:v>15</c:v>
                </c:pt>
                <c:pt idx="4">
                  <c:v>22</c:v>
                </c:pt>
                <c:pt idx="5">
                  <c:v>25</c:v>
                </c:pt>
                <c:pt idx="6">
                  <c:v>30</c:v>
                </c:pt>
                <c:pt idx="7">
                  <c:v>35</c:v>
                </c:pt>
                <c:pt idx="8">
                  <c:v>40</c:v>
                </c:pt>
                <c:pt idx="9">
                  <c:v>45</c:v>
                </c:pt>
                <c:pt idx="10">
                  <c:v>50</c:v>
                </c:pt>
                <c:pt idx="11">
                  <c:v>55</c:v>
                </c:pt>
                <c:pt idx="12">
                  <c:v>60</c:v>
                </c:pt>
                <c:pt idx="13">
                  <c:v>2</c:v>
                </c:pt>
                <c:pt idx="14">
                  <c:v>7</c:v>
                </c:pt>
                <c:pt idx="15">
                  <c:v>12</c:v>
                </c:pt>
                <c:pt idx="16">
                  <c:v>17</c:v>
                </c:pt>
                <c:pt idx="17">
                  <c:v>22</c:v>
                </c:pt>
              </c:numCache>
            </c:numRef>
          </c:cat>
          <c:val>
            <c:numRef>
              <c:f>'第１表'!$M$9:$M$26</c:f>
              <c:numCache>
                <c:ptCount val="18"/>
                <c:pt idx="0">
                  <c:v>5.5217452366462245</c:v>
                </c:pt>
                <c:pt idx="1">
                  <c:v>2.8881346908897316</c:v>
                </c:pt>
                <c:pt idx="2">
                  <c:v>3.9777504689218035</c:v>
                </c:pt>
                <c:pt idx="3">
                  <c:v>3.628597495230986</c:v>
                </c:pt>
                <c:pt idx="4">
                  <c:v>24.370723118172</c:v>
                </c:pt>
                <c:pt idx="5">
                  <c:v>0.5115994723124939</c:v>
                </c:pt>
                <c:pt idx="6">
                  <c:v>4.492925283308791</c:v>
                </c:pt>
                <c:pt idx="7">
                  <c:v>12.78433895501126</c:v>
                </c:pt>
                <c:pt idx="8">
                  <c:v>15.571310217441498</c:v>
                </c:pt>
                <c:pt idx="9">
                  <c:v>17.31496932803723</c:v>
                </c:pt>
                <c:pt idx="10">
                  <c:v>18.890491645630483</c:v>
                </c:pt>
                <c:pt idx="11">
                  <c:v>13.127917361778138</c:v>
                </c:pt>
                <c:pt idx="12">
                  <c:v>5.086879128899879</c:v>
                </c:pt>
                <c:pt idx="13">
                  <c:v>9.326916943662871</c:v>
                </c:pt>
                <c:pt idx="14">
                  <c:v>9.655315480010632</c:v>
                </c:pt>
                <c:pt idx="15">
                  <c:v>5.045787491649473</c:v>
                </c:pt>
                <c:pt idx="16">
                  <c:v>2.1414180070461373</c:v>
                </c:pt>
                <c:pt idx="17">
                  <c:v>5.380432087541531</c:v>
                </c:pt>
              </c:numCache>
            </c:numRef>
          </c:val>
          <c:smooth val="0"/>
        </c:ser>
        <c:marker val="1"/>
        <c:axId val="36087939"/>
        <c:axId val="3210492"/>
      </c:lineChart>
      <c:catAx>
        <c:axId val="36087939"/>
        <c:scaling>
          <c:orientation val="minMax"/>
        </c:scaling>
        <c:axPos val="b"/>
        <c:delete val="0"/>
        <c:numFmt formatCode="General" sourceLinked="1"/>
        <c:majorTickMark val="out"/>
        <c:minorTickMark val="none"/>
        <c:tickLblPos val="low"/>
        <c:spPr>
          <a:ln w="3175">
            <a:solidFill>
              <a:srgbClr val="808080"/>
            </a:solidFill>
          </a:ln>
        </c:spPr>
        <c:crossAx val="3210492"/>
        <c:crosses val="autoZero"/>
        <c:auto val="1"/>
        <c:lblOffset val="100"/>
        <c:tickLblSkip val="1"/>
        <c:noMultiLvlLbl val="0"/>
      </c:catAx>
      <c:valAx>
        <c:axId val="3210492"/>
        <c:scaling>
          <c:orientation val="minMax"/>
        </c:scaling>
        <c:axPos val="l"/>
        <c:majorGridlines>
          <c:spPr>
            <a:ln w="3175">
              <a:solidFill>
                <a:srgbClr val="808080"/>
              </a:solidFill>
            </a:ln>
          </c:spPr>
        </c:majorGridlines>
        <c:delete val="0"/>
        <c:numFmt formatCode="#,##0.0;&quot;△ &quot;#,##0.0" sourceLinked="0"/>
        <c:majorTickMark val="out"/>
        <c:minorTickMark val="none"/>
        <c:tickLblPos val="nextTo"/>
        <c:spPr>
          <a:ln w="3175">
            <a:solidFill>
              <a:srgbClr val="808080"/>
            </a:solidFill>
          </a:ln>
        </c:spPr>
        <c:crossAx val="36087939"/>
        <c:crossesAt val="1"/>
        <c:crossBetween val="between"/>
        <c:dispUnits/>
      </c:valAx>
      <c:spPr>
        <a:solidFill>
          <a:srgbClr val="FFFFFF"/>
        </a:solidFill>
        <a:ln w="3175">
          <a:noFill/>
        </a:ln>
      </c:spPr>
    </c:plotArea>
    <c:legend>
      <c:legendPos val="tr"/>
      <c:layout>
        <c:manualLayout>
          <c:xMode val="edge"/>
          <c:yMode val="edge"/>
          <c:x val="0.72225"/>
          <c:y val="0.02525"/>
          <c:w val="0.2695"/>
          <c:h val="0.129"/>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図－１　人口の推移</a:t>
            </a:r>
          </a:p>
        </c:rich>
      </c:tx>
      <c:layout>
        <c:manualLayout>
          <c:xMode val="factor"/>
          <c:yMode val="factor"/>
          <c:x val="-0.00125"/>
          <c:y val="-0.01"/>
        </c:manualLayout>
      </c:layout>
      <c:spPr>
        <a:noFill/>
        <a:ln w="3175">
          <a:noFill/>
        </a:ln>
      </c:spPr>
    </c:title>
    <c:plotArea>
      <c:layout>
        <c:manualLayout>
          <c:xMode val="edge"/>
          <c:yMode val="edge"/>
          <c:x val="0.005"/>
          <c:y val="0.10225"/>
          <c:w val="0.99025"/>
          <c:h val="0.898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'第１表'!$B$8:$B$26</c:f>
              <c:numCache>
                <c:ptCount val="19"/>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17</c:v>
                </c:pt>
                <c:pt idx="18">
                  <c:v>22</c:v>
                </c:pt>
              </c:numCache>
            </c:numRef>
          </c:cat>
          <c:val>
            <c:numRef>
              <c:f>'第１表'!$D$8:$D$26</c:f>
              <c:numCache>
                <c:ptCount val="19"/>
                <c:pt idx="0">
                  <c:v>206011</c:v>
                </c:pt>
                <c:pt idx="1">
                  <c:v>214945</c:v>
                </c:pt>
                <c:pt idx="2">
                  <c:v>224043</c:v>
                </c:pt>
                <c:pt idx="3">
                  <c:v>231194</c:v>
                </c:pt>
                <c:pt idx="4">
                  <c:v>230988</c:v>
                </c:pt>
                <c:pt idx="5">
                  <c:v>266599</c:v>
                </c:pt>
                <c:pt idx="6">
                  <c:v>284023</c:v>
                </c:pt>
                <c:pt idx="7">
                  <c:v>299909</c:v>
                </c:pt>
                <c:pt idx="8">
                  <c:v>313112</c:v>
                </c:pt>
                <c:pt idx="9">
                  <c:v>335828</c:v>
                </c:pt>
                <c:pt idx="10">
                  <c:v>361379</c:v>
                </c:pt>
                <c:pt idx="11">
                  <c:v>395268</c:v>
                </c:pt>
                <c:pt idx="12">
                  <c:v>417684</c:v>
                </c:pt>
                <c:pt idx="13">
                  <c:v>430481</c:v>
                </c:pt>
                <c:pt idx="14">
                  <c:v>442868</c:v>
                </c:pt>
                <c:pt idx="15">
                  <c:v>453975</c:v>
                </c:pt>
                <c:pt idx="16">
                  <c:v>456438</c:v>
                </c:pt>
                <c:pt idx="17">
                  <c:v>454607</c:v>
                </c:pt>
                <c:pt idx="18">
                  <c:v>462361</c:v>
                </c:pt>
              </c:numCache>
            </c:numRef>
          </c:val>
        </c:ser>
        <c:axId val="64521309"/>
        <c:axId val="28127974"/>
      </c:barChart>
      <c:catAx>
        <c:axId val="64521309"/>
        <c:scaling>
          <c:orientation val="minMax"/>
        </c:scaling>
        <c:axPos val="b"/>
        <c:delete val="0"/>
        <c:numFmt formatCode="General" sourceLinked="1"/>
        <c:majorTickMark val="out"/>
        <c:minorTickMark val="none"/>
        <c:tickLblPos val="nextTo"/>
        <c:spPr>
          <a:ln w="3175">
            <a:solidFill>
              <a:srgbClr val="808080"/>
            </a:solidFill>
          </a:ln>
        </c:spPr>
        <c:crossAx val="28127974"/>
        <c:crosses val="autoZero"/>
        <c:auto val="1"/>
        <c:lblOffset val="100"/>
        <c:tickLblSkip val="1"/>
        <c:noMultiLvlLbl val="0"/>
      </c:catAx>
      <c:valAx>
        <c:axId val="28127974"/>
        <c:scaling>
          <c:orientation val="minMax"/>
        </c:scaling>
        <c:axPos val="l"/>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crossAx val="64521309"/>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図－２　世帯数の推移</a:t>
            </a:r>
          </a:p>
        </c:rich>
      </c:tx>
      <c:layout>
        <c:manualLayout>
          <c:xMode val="factor"/>
          <c:yMode val="factor"/>
          <c:x val="-0.00125"/>
          <c:y val="-0.00975"/>
        </c:manualLayout>
      </c:layout>
      <c:spPr>
        <a:noFill/>
        <a:ln w="3175">
          <a:noFill/>
        </a:ln>
      </c:spPr>
    </c:title>
    <c:plotArea>
      <c:layout>
        <c:manualLayout>
          <c:xMode val="edge"/>
          <c:yMode val="edge"/>
          <c:x val="0.00425"/>
          <c:y val="0.07225"/>
          <c:w val="0.9785"/>
          <c:h val="0.90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'第１表'!$B$8:$B$26</c:f>
              <c:numCache>
                <c:ptCount val="19"/>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17</c:v>
                </c:pt>
                <c:pt idx="18">
                  <c:v>22</c:v>
                </c:pt>
              </c:numCache>
            </c:numRef>
          </c:cat>
          <c:val>
            <c:numRef>
              <c:f>'第１表'!$K$8:$K$26</c:f>
              <c:numCache>
                <c:ptCount val="19"/>
                <c:pt idx="0">
                  <c:v>42722</c:v>
                </c:pt>
                <c:pt idx="1">
                  <c:v>45081</c:v>
                </c:pt>
                <c:pt idx="2">
                  <c:v>46383</c:v>
                </c:pt>
                <c:pt idx="3">
                  <c:v>48228</c:v>
                </c:pt>
                <c:pt idx="4">
                  <c:v>49978</c:v>
                </c:pt>
                <c:pt idx="5">
                  <c:v>62158</c:v>
                </c:pt>
                <c:pt idx="6">
                  <c:v>62476</c:v>
                </c:pt>
                <c:pt idx="7">
                  <c:v>65283</c:v>
                </c:pt>
                <c:pt idx="8">
                  <c:v>73629</c:v>
                </c:pt>
                <c:pt idx="9">
                  <c:v>85094</c:v>
                </c:pt>
                <c:pt idx="10">
                  <c:v>99828</c:v>
                </c:pt>
                <c:pt idx="11">
                  <c:v>118686</c:v>
                </c:pt>
                <c:pt idx="12">
                  <c:v>134267</c:v>
                </c:pt>
                <c:pt idx="13">
                  <c:v>141097</c:v>
                </c:pt>
                <c:pt idx="14">
                  <c:v>154257</c:v>
                </c:pt>
                <c:pt idx="15">
                  <c:v>169151</c:v>
                </c:pt>
                <c:pt idx="16">
                  <c:v>177686</c:v>
                </c:pt>
                <c:pt idx="17">
                  <c:v>181491</c:v>
                </c:pt>
                <c:pt idx="18">
                  <c:v>191256</c:v>
                </c:pt>
              </c:numCache>
            </c:numRef>
          </c:val>
        </c:ser>
        <c:axId val="12396247"/>
        <c:axId val="38484080"/>
      </c:barChart>
      <c:catAx>
        <c:axId val="12396247"/>
        <c:scaling>
          <c:orientation val="minMax"/>
        </c:scaling>
        <c:axPos val="b"/>
        <c:delete val="0"/>
        <c:numFmt formatCode="General" sourceLinked="1"/>
        <c:majorTickMark val="out"/>
        <c:minorTickMark val="none"/>
        <c:tickLblPos val="nextTo"/>
        <c:spPr>
          <a:ln w="3175">
            <a:solidFill>
              <a:srgbClr val="808080"/>
            </a:solidFill>
          </a:ln>
        </c:spPr>
        <c:crossAx val="38484080"/>
        <c:crosses val="autoZero"/>
        <c:auto val="1"/>
        <c:lblOffset val="100"/>
        <c:tickLblSkip val="1"/>
        <c:noMultiLvlLbl val="0"/>
      </c:catAx>
      <c:valAx>
        <c:axId val="38484080"/>
        <c:scaling>
          <c:orientation val="minMax"/>
        </c:scaling>
        <c:axPos val="l"/>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crossAx val="1239624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図－４　年齢（３区分）別人口の推移</a:t>
            </a:r>
          </a:p>
        </c:rich>
      </c:tx>
      <c:layout>
        <c:manualLayout>
          <c:xMode val="factor"/>
          <c:yMode val="factor"/>
          <c:x val="-0.0025"/>
          <c:y val="-0.014"/>
        </c:manualLayout>
      </c:layout>
      <c:spPr>
        <a:noFill/>
        <a:ln w="3175">
          <a:noFill/>
        </a:ln>
      </c:spPr>
    </c:title>
    <c:plotArea>
      <c:layout>
        <c:manualLayout>
          <c:xMode val="edge"/>
          <c:yMode val="edge"/>
          <c:x val="0.00075"/>
          <c:y val="0.06525"/>
          <c:w val="0.874"/>
          <c:h val="0.92725"/>
        </c:manualLayout>
      </c:layout>
      <c:barChart>
        <c:barDir val="col"/>
        <c:grouping val="stacked"/>
        <c:varyColors val="0"/>
        <c:ser>
          <c:idx val="0"/>
          <c:order val="0"/>
          <c:tx>
            <c:strRef>
              <c:f>'調査結果の概要'!$L$128</c:f>
              <c:strCache>
                <c:ptCount val="1"/>
                <c:pt idx="0">
                  <c:v>0～14歳</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'調査結果の概要'!$A$129:$F$133</c:f>
              <c:multiLvlStrCache/>
            </c:multiLvlStrRef>
          </c:cat>
          <c:val>
            <c:numRef>
              <c:f>'調査結果の概要'!$L$129:$L$133</c:f>
              <c:numCache/>
            </c:numRef>
          </c:val>
        </c:ser>
        <c:ser>
          <c:idx val="5"/>
          <c:order val="1"/>
          <c:tx>
            <c:strRef>
              <c:f>'調査結果の概要'!$Q$128</c:f>
              <c:strCache>
                <c:ptCount val="1"/>
                <c:pt idx="0">
                  <c:v>15～64歳</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'調査結果の概要'!$A$129:$F$133</c:f>
              <c:multiLvlStrCache/>
            </c:multiLvlStrRef>
          </c:cat>
          <c:val>
            <c:numRef>
              <c:f>'調査結果の概要'!$Q$129:$Q$133</c:f>
              <c:numCache/>
            </c:numRef>
          </c:val>
        </c:ser>
        <c:ser>
          <c:idx val="10"/>
          <c:order val="2"/>
          <c:tx>
            <c:strRef>
              <c:f>'調査結果の概要'!$V$128</c:f>
              <c:strCache>
                <c:ptCount val="1"/>
                <c:pt idx="0">
                  <c:v>65歳以上</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'調査結果の概要'!$A$129:$F$133</c:f>
              <c:multiLvlStrCache/>
            </c:multiLvlStrRef>
          </c:cat>
          <c:val>
            <c:numRef>
              <c:f>'調査結果の概要'!$V$129:$V$133</c:f>
              <c:numCache/>
            </c:numRef>
          </c:val>
        </c:ser>
        <c:overlap val="100"/>
        <c:serLines>
          <c:spPr>
            <a:ln w="3175">
              <a:solidFill>
                <a:srgbClr val="000000"/>
              </a:solidFill>
            </a:ln>
          </c:spPr>
        </c:serLines>
        <c:axId val="34343409"/>
        <c:axId val="65902490"/>
      </c:barChart>
      <c:catAx>
        <c:axId val="34343409"/>
        <c:scaling>
          <c:orientation val="minMax"/>
        </c:scaling>
        <c:axPos val="b"/>
        <c:delete val="0"/>
        <c:numFmt formatCode="General" sourceLinked="1"/>
        <c:majorTickMark val="out"/>
        <c:minorTickMark val="none"/>
        <c:tickLblPos val="nextTo"/>
        <c:spPr>
          <a:ln w="3175">
            <a:solidFill>
              <a:srgbClr val="808080"/>
            </a:solidFill>
          </a:ln>
        </c:spPr>
        <c:crossAx val="65902490"/>
        <c:crosses val="autoZero"/>
        <c:auto val="1"/>
        <c:lblOffset val="100"/>
        <c:tickLblSkip val="1"/>
        <c:noMultiLvlLbl val="0"/>
      </c:catAx>
      <c:valAx>
        <c:axId val="659024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43409"/>
        <c:crossesAt val="1"/>
        <c:crossBetween val="between"/>
        <c:dispUnits/>
      </c:valAx>
      <c:spPr>
        <a:solidFill>
          <a:srgbClr val="FFFFFF"/>
        </a:solidFill>
        <a:ln w="3175">
          <a:noFill/>
        </a:ln>
      </c:spPr>
    </c:plotArea>
    <c:legend>
      <c:legendPos val="r"/>
      <c:layout>
        <c:manualLayout>
          <c:xMode val="edge"/>
          <c:yMode val="edge"/>
          <c:x val="0.89275"/>
          <c:y val="0.45875"/>
          <c:w val="0.0995"/>
          <c:h val="0.14275"/>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図－７　住宅に住む一般世帯の所有関係別構成</a:t>
            </a:r>
          </a:p>
        </c:rich>
      </c:tx>
      <c:layout>
        <c:manualLayout>
          <c:xMode val="factor"/>
          <c:yMode val="factor"/>
          <c:x val="-0.00125"/>
          <c:y val="-0.01075"/>
        </c:manualLayout>
      </c:layout>
      <c:spPr>
        <a:noFill/>
        <a:ln w="3175">
          <a:noFill/>
        </a:ln>
      </c:spPr>
    </c:title>
    <c:plotArea>
      <c:layout>
        <c:manualLayout>
          <c:xMode val="edge"/>
          <c:yMode val="edge"/>
          <c:x val="0.3495"/>
          <c:y val="0.15275"/>
          <c:w val="0.29725"/>
          <c:h val="0.80875"/>
        </c:manualLayout>
      </c:layout>
      <c:pieChart>
        <c:varyColors val="1"/>
        <c:ser>
          <c:idx val="0"/>
          <c:order val="0"/>
          <c:spPr>
            <a:solidFill>
              <a:srgbClr val="93CDDD"/>
            </a:solidFill>
            <a:ln w="12700">
              <a:solidFill>
                <a:srgbClr val="000000"/>
              </a:solidFill>
            </a:ln>
          </c:spPr>
          <c:explosion val="27"/>
          <c:extLst>
            <c:ext xmlns:c14="http://schemas.microsoft.com/office/drawing/2007/8/2/chart" uri="{6F2FDCE9-48DA-4B69-8628-5D25D57E5C99}">
              <c14:invertSolidFillFmt>
                <c14:spPr>
                  <a:solidFill>
                    <a:srgbClr val="FFFFFF"/>
                  </a:solidFill>
                </c14:spPr>
              </c14:invertSolidFillFmt>
            </c:ext>
          </c:extLst>
          <c:dPt>
            <c:idx val="0"/>
            <c:spPr>
              <a:solidFill>
                <a:srgbClr val="FD8073"/>
              </a:solidFill>
              <a:ln w="12700">
                <a:solidFill>
                  <a:srgbClr val="000000"/>
                </a:solidFill>
              </a:ln>
            </c:spPr>
          </c:dPt>
          <c:dPt>
            <c:idx val="1"/>
            <c:spPr>
              <a:solidFill>
                <a:srgbClr val="93CDDD"/>
              </a:solidFill>
              <a:ln w="12700">
                <a:solidFill>
                  <a:srgbClr val="000000"/>
                </a:solidFill>
              </a:ln>
            </c:spPr>
          </c:dPt>
          <c:dPt>
            <c:idx val="2"/>
            <c:spPr>
              <a:solidFill>
                <a:srgbClr val="93CDDD"/>
              </a:solidFill>
              <a:ln w="12700">
                <a:solidFill>
                  <a:srgbClr val="000000"/>
                </a:solidFill>
              </a:ln>
            </c:spPr>
          </c:dPt>
          <c:dPt>
            <c:idx val="3"/>
            <c:spPr>
              <a:solidFill>
                <a:srgbClr val="93CDDD"/>
              </a:solidFill>
              <a:ln w="12700">
                <a:solidFill>
                  <a:srgbClr val="000000"/>
                </a:solidFill>
              </a:ln>
            </c:spPr>
          </c:dPt>
          <c:dPt>
            <c:idx val="4"/>
            <c:spPr>
              <a:solidFill>
                <a:srgbClr val="93CDDD"/>
              </a:solidFill>
              <a:ln w="12700">
                <a:solidFill>
                  <a:srgbClr val="000000"/>
                </a:solidFill>
              </a:ln>
            </c:spPr>
          </c:dPt>
          <c:dPt>
            <c:idx val="5"/>
            <c:spPr>
              <a:solidFill>
                <a:srgbClr val="93CDDD"/>
              </a:solidFill>
              <a:ln w="12700">
                <a:solidFill>
                  <a:srgbClr val="000000"/>
                </a:solidFill>
              </a:ln>
            </c:spPr>
          </c:dPt>
          <c:dPt>
            <c:idx val="6"/>
            <c:spPr>
              <a:solidFill>
                <a:srgbClr val="00B050"/>
              </a:solidFill>
              <a:ln w="12700">
                <a:solidFill>
                  <a:srgbClr val="000000"/>
                </a:solidFill>
              </a:ln>
            </c:spPr>
          </c:dPt>
          <c:dPt>
            <c:idx val="7"/>
            <c:spPr>
              <a:solidFill>
                <a:srgbClr val="93CDDD"/>
              </a:solidFill>
              <a:ln w="12700">
                <a:solidFill>
                  <a:srgbClr val="000000"/>
                </a:solidFill>
              </a:ln>
            </c:spPr>
          </c:dPt>
          <c:dPt>
            <c:idx val="8"/>
            <c:spPr>
              <a:solidFill>
                <a:srgbClr val="93CDDD"/>
              </a:solidFill>
              <a:ln w="12700">
                <a:solidFill>
                  <a:srgbClr val="000000"/>
                </a:solidFill>
              </a:ln>
            </c:spPr>
          </c:dPt>
          <c:dPt>
            <c:idx val="9"/>
            <c:spPr>
              <a:solidFill>
                <a:srgbClr val="93CDDD"/>
              </a:solidFill>
              <a:ln w="12700">
                <a:solidFill>
                  <a:srgbClr val="000000"/>
                </a:solidFill>
              </a:ln>
            </c:spPr>
          </c:dPt>
          <c:dPt>
            <c:idx val="10"/>
            <c:spPr>
              <a:solidFill>
                <a:srgbClr val="93CDDD"/>
              </a:solidFill>
              <a:ln w="12700">
                <a:solidFill>
                  <a:srgbClr val="000000"/>
                </a:solidFill>
              </a:ln>
            </c:spPr>
          </c:dPt>
          <c:dPt>
            <c:idx val="11"/>
            <c:spPr>
              <a:solidFill>
                <a:srgbClr val="93CDDD"/>
              </a:solidFill>
              <a:ln w="12700">
                <a:solidFill>
                  <a:srgbClr val="000000"/>
                </a:solidFill>
              </a:ln>
            </c:spPr>
          </c:dPt>
          <c:dPt>
            <c:idx val="12"/>
            <c:spPr>
              <a:solidFill>
                <a:srgbClr val="FFFFFF"/>
              </a:solidFill>
              <a:ln w="12700">
                <a:solidFill>
                  <a:srgbClr val="000000"/>
                </a:solidFill>
              </a:ln>
            </c:spPr>
          </c:dPt>
          <c:dPt>
            <c:idx val="13"/>
            <c:spPr>
              <a:solidFill>
                <a:srgbClr val="93CDDD"/>
              </a:solidFill>
              <a:ln w="12700">
                <a:solidFill>
                  <a:srgbClr val="000000"/>
                </a:solidFill>
              </a:ln>
            </c:spPr>
          </c:dPt>
          <c:dPt>
            <c:idx val="14"/>
            <c:spPr>
              <a:solidFill>
                <a:srgbClr val="93CDDD"/>
              </a:solidFill>
              <a:ln w="12700">
                <a:solidFill>
                  <a:srgbClr val="000000"/>
                </a:solidFill>
              </a:ln>
            </c:spPr>
          </c:dPt>
          <c:dPt>
            <c:idx val="15"/>
            <c:spPr>
              <a:solidFill>
                <a:srgbClr val="93CDDD"/>
              </a:solidFill>
              <a:ln w="12700">
                <a:solidFill>
                  <a:srgbClr val="000000"/>
                </a:solidFill>
              </a:ln>
            </c:spPr>
          </c:dPt>
          <c:dPt>
            <c:idx val="16"/>
            <c:spPr>
              <a:solidFill>
                <a:srgbClr val="93CDDD"/>
              </a:solidFill>
              <a:ln w="12700">
                <a:solidFill>
                  <a:srgbClr val="000000"/>
                </a:solidFill>
              </a:ln>
            </c:spPr>
          </c:dPt>
          <c:dPt>
            <c:idx val="17"/>
            <c:spPr>
              <a:solidFill>
                <a:srgbClr val="93CDDD"/>
              </a:solidFill>
              <a:ln w="12700">
                <a:solidFill>
                  <a:srgbClr val="000000"/>
                </a:solidFill>
              </a:ln>
            </c:spPr>
          </c:dPt>
          <c:dPt>
            <c:idx val="18"/>
            <c:spPr>
              <a:solidFill>
                <a:srgbClr val="376092"/>
              </a:solidFill>
              <a:ln w="12700">
                <a:solidFill>
                  <a:srgbClr val="000000"/>
                </a:solidFill>
              </a:ln>
            </c:spPr>
          </c:dPt>
          <c:dPt>
            <c:idx val="19"/>
            <c:spPr>
              <a:solidFill>
                <a:srgbClr val="93CDDD"/>
              </a:solidFill>
              <a:ln w="12700">
                <a:solidFill>
                  <a:srgbClr val="000000"/>
                </a:solidFill>
              </a:ln>
            </c:spPr>
          </c:dPt>
          <c:dPt>
            <c:idx val="20"/>
            <c:spPr>
              <a:solidFill>
                <a:srgbClr val="93CDDD"/>
              </a:solidFill>
              <a:ln w="12700">
                <a:solidFill>
                  <a:srgbClr val="000000"/>
                </a:solidFill>
              </a:ln>
            </c:spPr>
          </c:dPt>
          <c:dPt>
            <c:idx val="21"/>
            <c:spPr>
              <a:solidFill>
                <a:srgbClr val="93CDDD"/>
              </a:solidFill>
              <a:ln w="12700">
                <a:solidFill>
                  <a:srgbClr val="000000"/>
                </a:solidFill>
              </a:ln>
            </c:spPr>
          </c:dPt>
          <c:dPt>
            <c:idx val="22"/>
            <c:spPr>
              <a:solidFill>
                <a:srgbClr val="93CDDD"/>
              </a:solidFill>
              <a:ln w="12700">
                <a:solidFill>
                  <a:srgbClr val="000000"/>
                </a:solidFill>
              </a:ln>
            </c:spPr>
          </c:dPt>
          <c:dPt>
            <c:idx val="23"/>
            <c:spPr>
              <a:solidFill>
                <a:srgbClr val="93CDDD"/>
              </a:solidFill>
              <a:ln w="12700">
                <a:solidFill>
                  <a:srgbClr val="000000"/>
                </a:solidFill>
              </a:ln>
            </c:spPr>
          </c:dPt>
          <c:dPt>
            <c:idx val="24"/>
            <c:spPr>
              <a:solidFill>
                <a:srgbClr val="93CDDD"/>
              </a:solidFill>
              <a:ln w="12700">
                <a:solidFill>
                  <a:srgbClr val="000000"/>
                </a:solidFill>
              </a:ln>
            </c:spPr>
          </c:dPt>
          <c:dPt>
            <c:idx val="25"/>
            <c:spPr>
              <a:solidFill>
                <a:srgbClr val="93CDDD"/>
              </a:solidFill>
              <a:ln w="12700">
                <a:solidFill>
                  <a:srgbClr val="000000"/>
                </a:solidFill>
              </a:ln>
            </c:spPr>
          </c:dPt>
          <c:dPt>
            <c:idx val="26"/>
            <c:spPr>
              <a:solidFill>
                <a:srgbClr val="93CDDD"/>
              </a:solidFill>
              <a:ln w="12700">
                <a:solidFill>
                  <a:srgbClr val="000000"/>
                </a:solidFill>
              </a:ln>
            </c:spPr>
          </c:dPt>
          <c:dPt>
            <c:idx val="27"/>
            <c:spPr>
              <a:solidFill>
                <a:srgbClr val="93CDDD"/>
              </a:solidFill>
              <a:ln w="12700">
                <a:solidFill>
                  <a:srgbClr val="000000"/>
                </a:solidFill>
              </a:ln>
            </c:spPr>
          </c:dPt>
          <c:dPt>
            <c:idx val="28"/>
            <c:spPr>
              <a:solidFill>
                <a:srgbClr val="93CDDD"/>
              </a:solidFill>
              <a:ln w="12700">
                <a:solidFill>
                  <a:srgbClr val="000000"/>
                </a:solidFill>
              </a:ln>
            </c:spPr>
          </c:dPt>
          <c:dPt>
            <c:idx val="29"/>
            <c:spPr>
              <a:solidFill>
                <a:srgbClr val="93CDDD"/>
              </a:solidFill>
              <a:ln w="12700">
                <a:solidFill>
                  <a:srgbClr val="000000"/>
                </a:solidFill>
              </a:ln>
            </c:spPr>
          </c:dPt>
          <c:val>
            <c:numRef>
              <c:f>'調査結果の概要'!$AA$360:$BD$360</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図－８　住宅に住む一般世帯の住宅の建て方別構成</a:t>
            </a:r>
          </a:p>
        </c:rich>
      </c:tx>
      <c:layout>
        <c:manualLayout>
          <c:xMode val="factor"/>
          <c:yMode val="factor"/>
          <c:x val="-0.00125"/>
          <c:y val="-0.0105"/>
        </c:manualLayout>
      </c:layout>
      <c:spPr>
        <a:noFill/>
        <a:ln w="3175">
          <a:noFill/>
        </a:ln>
      </c:spPr>
    </c:title>
    <c:plotArea>
      <c:layout>
        <c:manualLayout>
          <c:xMode val="edge"/>
          <c:yMode val="edge"/>
          <c:x val="0.34625"/>
          <c:y val="0.1485"/>
          <c:w val="0.303"/>
          <c:h val="0.814"/>
        </c:manualLayout>
      </c:layout>
      <c:pieChart>
        <c:varyColors val="1"/>
        <c:ser>
          <c:idx val="0"/>
          <c:order val="0"/>
          <c:spPr>
            <a:solidFill>
              <a:srgbClr val="4F81BD"/>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val>
            <c:numRef>
              <c:f>('調査結果の概要'!$U$395,'調査結果の概要'!$AA$395,'調査結果の概要'!$AG$395,'調査結果の概要'!$BE$395)</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image" Target="../media/image6.png" /><Relationship Id="rId6" Type="http://schemas.openxmlformats.org/officeDocument/2006/relationships/chart" Target="/xl/charts/chart4.xml" /><Relationship Id="rId7" Type="http://schemas.openxmlformats.org/officeDocument/2006/relationships/image" Target="../media/image5.png" /><Relationship Id="rId8" Type="http://schemas.openxmlformats.org/officeDocument/2006/relationships/chart" Target="/xl/charts/chart5.xml" /><Relationship Id="rId9"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48</xdr:row>
      <xdr:rowOff>57150</xdr:rowOff>
    </xdr:from>
    <xdr:to>
      <xdr:col>10</xdr:col>
      <xdr:colOff>685800</xdr:colOff>
      <xdr:row>106</xdr:row>
      <xdr:rowOff>19050</xdr:rowOff>
    </xdr:to>
    <xdr:pic>
      <xdr:nvPicPr>
        <xdr:cNvPr id="1" name="図 335"/>
        <xdr:cNvPicPr preferRelativeResize="1">
          <a:picLocks noChangeAspect="1"/>
        </xdr:cNvPicPr>
      </xdr:nvPicPr>
      <xdr:blipFill>
        <a:blip r:embed="rId1"/>
        <a:stretch>
          <a:fillRect/>
        </a:stretch>
      </xdr:blipFill>
      <xdr:spPr>
        <a:xfrm>
          <a:off x="28575" y="10525125"/>
          <a:ext cx="7591425" cy="10439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15</xdr:row>
      <xdr:rowOff>57150</xdr:rowOff>
    </xdr:from>
    <xdr:to>
      <xdr:col>64</xdr:col>
      <xdr:colOff>9525</xdr:colOff>
      <xdr:row>54</xdr:row>
      <xdr:rowOff>161925</xdr:rowOff>
    </xdr:to>
    <xdr:pic>
      <xdr:nvPicPr>
        <xdr:cNvPr id="1" name="図 17"/>
        <xdr:cNvPicPr preferRelativeResize="1">
          <a:picLocks noChangeAspect="1"/>
        </xdr:cNvPicPr>
      </xdr:nvPicPr>
      <xdr:blipFill>
        <a:blip r:embed="rId1"/>
        <a:stretch>
          <a:fillRect/>
        </a:stretch>
      </xdr:blipFill>
      <xdr:spPr>
        <a:xfrm>
          <a:off x="47625" y="2762250"/>
          <a:ext cx="8496300" cy="7162800"/>
        </a:xfrm>
        <a:prstGeom prst="rect">
          <a:avLst/>
        </a:prstGeom>
        <a:noFill/>
        <a:ln w="9525" cmpd="sng">
          <a:noFill/>
        </a:ln>
      </xdr:spPr>
    </xdr:pic>
    <xdr:clientData/>
  </xdr:twoCellAnchor>
  <xdr:twoCellAnchor>
    <xdr:from>
      <xdr:col>0</xdr:col>
      <xdr:colOff>57150</xdr:colOff>
      <xdr:row>95</xdr:row>
      <xdr:rowOff>104775</xdr:rowOff>
    </xdr:from>
    <xdr:to>
      <xdr:col>63</xdr:col>
      <xdr:colOff>0</xdr:colOff>
      <xdr:row>113</xdr:row>
      <xdr:rowOff>133350</xdr:rowOff>
    </xdr:to>
    <xdr:grpSp>
      <xdr:nvGrpSpPr>
        <xdr:cNvPr id="2" name="グループ化 8"/>
        <xdr:cNvGrpSpPr>
          <a:grpSpLocks/>
        </xdr:cNvGrpSpPr>
      </xdr:nvGrpSpPr>
      <xdr:grpSpPr>
        <a:xfrm>
          <a:off x="57150" y="16525875"/>
          <a:ext cx="8343900" cy="3286125"/>
          <a:chOff x="173197" y="3257281"/>
          <a:chExt cx="6797387" cy="3056659"/>
        </a:xfrm>
        <a:solidFill>
          <a:srgbClr val="FFFFFF"/>
        </a:solidFill>
      </xdr:grpSpPr>
      <xdr:grpSp>
        <xdr:nvGrpSpPr>
          <xdr:cNvPr id="3" name="グループ化 4"/>
          <xdr:cNvGrpSpPr>
            <a:grpSpLocks/>
          </xdr:cNvGrpSpPr>
        </xdr:nvGrpSpPr>
        <xdr:grpSpPr>
          <a:xfrm>
            <a:off x="173197" y="3257281"/>
            <a:ext cx="6797387" cy="3056659"/>
            <a:chOff x="173197" y="3160840"/>
            <a:chExt cx="6797387" cy="3541567"/>
          </a:xfrm>
          <a:solidFill>
            <a:srgbClr val="FFFFFF"/>
          </a:solidFill>
        </xdr:grpSpPr>
        <xdr:graphicFrame>
          <xdr:nvGraphicFramePr>
            <xdr:cNvPr id="4" name="グラフ 2"/>
            <xdr:cNvGraphicFramePr/>
          </xdr:nvGraphicFramePr>
          <xdr:xfrm>
            <a:off x="173197" y="3160840"/>
            <a:ext cx="6797387" cy="3541567"/>
          </xdr:xfrm>
          <a:graphic>
            <a:graphicData uri="http://schemas.openxmlformats.org/drawingml/2006/chart">
              <c:chart xmlns:c="http://schemas.openxmlformats.org/drawingml/2006/chart" r:id="rId2"/>
            </a:graphicData>
          </a:graphic>
        </xdr:graphicFrame>
        <xdr:sp>
          <xdr:nvSpPr>
            <xdr:cNvPr id="5" name="テキスト ボックス 3"/>
            <xdr:cNvSpPr txBox="1">
              <a:spLocks noChangeArrowheads="1"/>
            </xdr:cNvSpPr>
          </xdr:nvSpPr>
          <xdr:spPr>
            <a:xfrm>
              <a:off x="635419" y="6236691"/>
              <a:ext cx="407843" cy="140777"/>
            </a:xfrm>
            <a:prstGeom prst="rect">
              <a:avLst/>
            </a:prstGeom>
            <a:noFill/>
            <a:ln w="9525" cmpd="sng">
              <a:noFill/>
            </a:ln>
          </xdr:spPr>
          <xdr:txBody>
            <a:bodyPr vertOverflow="clip" wrap="square"/>
            <a:p>
              <a:pPr algn="l">
                <a:defRPr/>
              </a:pPr>
              <a:r>
                <a:rPr lang="en-US" cap="none" sz="600" b="0" i="0" u="none" baseline="0">
                  <a:solidFill>
                    <a:srgbClr val="000000"/>
                  </a:solidFill>
                </a:rPr>
                <a:t>大正</a:t>
              </a:r>
            </a:p>
          </xdr:txBody>
        </xdr:sp>
        <xdr:sp>
          <xdr:nvSpPr>
            <xdr:cNvPr id="6" name="テキスト ボックス 5"/>
            <xdr:cNvSpPr txBox="1">
              <a:spLocks noChangeArrowheads="1"/>
            </xdr:cNvSpPr>
          </xdr:nvSpPr>
          <xdr:spPr>
            <a:xfrm>
              <a:off x="978687" y="6226066"/>
              <a:ext cx="397647" cy="140777"/>
            </a:xfrm>
            <a:prstGeom prst="rect">
              <a:avLst/>
            </a:prstGeom>
            <a:noFill/>
            <a:ln w="9525" cmpd="sng">
              <a:noFill/>
            </a:ln>
          </xdr:spPr>
          <xdr:txBody>
            <a:bodyPr vertOverflow="clip" wrap="square"/>
            <a:p>
              <a:pPr algn="l">
                <a:defRPr/>
              </a:pPr>
              <a:r>
                <a:rPr lang="en-US" cap="none" sz="600" b="0" i="0" u="none" baseline="0">
                  <a:solidFill>
                    <a:srgbClr val="000000"/>
                  </a:solidFill>
                </a:rPr>
                <a:t>昭和</a:t>
              </a:r>
            </a:p>
          </xdr:txBody>
        </xdr:sp>
        <xdr:sp>
          <xdr:nvSpPr>
            <xdr:cNvPr id="7" name="テキスト ボックス 6"/>
            <xdr:cNvSpPr txBox="1">
              <a:spLocks noChangeArrowheads="1"/>
            </xdr:cNvSpPr>
          </xdr:nvSpPr>
          <xdr:spPr>
            <a:xfrm>
              <a:off x="5016335" y="6247316"/>
              <a:ext cx="407843" cy="140777"/>
            </a:xfrm>
            <a:prstGeom prst="rect">
              <a:avLst/>
            </a:prstGeom>
            <a:noFill/>
            <a:ln w="9525" cmpd="sng">
              <a:noFill/>
            </a:ln>
          </xdr:spPr>
          <xdr:txBody>
            <a:bodyPr vertOverflow="clip" wrap="square"/>
            <a:p>
              <a:pPr algn="l">
                <a:defRPr/>
              </a:pPr>
              <a:r>
                <a:rPr lang="en-US" cap="none" sz="600" b="0" i="0" u="none" baseline="0">
                  <a:solidFill>
                    <a:srgbClr val="000000"/>
                  </a:solidFill>
                </a:rPr>
                <a:t>平成</a:t>
              </a:r>
            </a:p>
          </xdr:txBody>
        </xdr:sp>
      </xdr:grpSp>
      <xdr:sp>
        <xdr:nvSpPr>
          <xdr:cNvPr id="8" name="テキスト ボックス 7"/>
          <xdr:cNvSpPr txBox="1">
            <a:spLocks noChangeArrowheads="1"/>
          </xdr:cNvSpPr>
        </xdr:nvSpPr>
        <xdr:spPr>
          <a:xfrm>
            <a:off x="208883" y="3387953"/>
            <a:ext cx="489412" cy="243004"/>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grpSp>
    <xdr:clientData/>
  </xdr:twoCellAnchor>
  <xdr:twoCellAnchor>
    <xdr:from>
      <xdr:col>0</xdr:col>
      <xdr:colOff>38100</xdr:colOff>
      <xdr:row>59</xdr:row>
      <xdr:rowOff>57150</xdr:rowOff>
    </xdr:from>
    <xdr:to>
      <xdr:col>62</xdr:col>
      <xdr:colOff>66675</xdr:colOff>
      <xdr:row>76</xdr:row>
      <xdr:rowOff>95250</xdr:rowOff>
    </xdr:to>
    <xdr:graphicFrame>
      <xdr:nvGraphicFramePr>
        <xdr:cNvPr id="9" name="グラフ 9"/>
        <xdr:cNvGraphicFramePr/>
      </xdr:nvGraphicFramePr>
      <xdr:xfrm>
        <a:off x="38100" y="10648950"/>
        <a:ext cx="8296275" cy="2828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47625</xdr:rowOff>
    </xdr:from>
    <xdr:to>
      <xdr:col>5</xdr:col>
      <xdr:colOff>19050</xdr:colOff>
      <xdr:row>61</xdr:row>
      <xdr:rowOff>66675</xdr:rowOff>
    </xdr:to>
    <xdr:sp>
      <xdr:nvSpPr>
        <xdr:cNvPr id="10" name="テキスト ボックス 11"/>
        <xdr:cNvSpPr txBox="1">
          <a:spLocks noChangeArrowheads="1"/>
        </xdr:cNvSpPr>
      </xdr:nvSpPr>
      <xdr:spPr>
        <a:xfrm>
          <a:off x="0" y="10820400"/>
          <a:ext cx="685800" cy="200025"/>
        </a:xfrm>
        <a:prstGeom prst="rect">
          <a:avLst/>
        </a:prstGeom>
        <a:noFill/>
        <a:ln w="9525" cmpd="sng">
          <a:noFill/>
        </a:ln>
      </xdr:spPr>
      <xdr:txBody>
        <a:bodyPr vertOverflow="clip" wrap="square"/>
        <a:p>
          <a:pPr algn="l">
            <a:defRPr/>
          </a:pPr>
          <a:r>
            <a:rPr lang="en-US" cap="none" sz="900" b="0" i="0" u="none" baseline="0">
              <a:solidFill>
                <a:srgbClr val="000000"/>
              </a:solidFill>
            </a:rPr>
            <a:t>万人</a:t>
          </a:r>
        </a:p>
      </xdr:txBody>
    </xdr:sp>
    <xdr:clientData/>
  </xdr:twoCellAnchor>
  <xdr:twoCellAnchor>
    <xdr:from>
      <xdr:col>3</xdr:col>
      <xdr:colOff>66675</xdr:colOff>
      <xdr:row>74</xdr:row>
      <xdr:rowOff>114300</xdr:rowOff>
    </xdr:from>
    <xdr:to>
      <xdr:col>7</xdr:col>
      <xdr:colOff>9525</xdr:colOff>
      <xdr:row>75</xdr:row>
      <xdr:rowOff>85725</xdr:rowOff>
    </xdr:to>
    <xdr:sp>
      <xdr:nvSpPr>
        <xdr:cNvPr id="11" name="テキスト ボックス 12"/>
        <xdr:cNvSpPr txBox="1">
          <a:spLocks noChangeArrowheads="1"/>
        </xdr:cNvSpPr>
      </xdr:nvSpPr>
      <xdr:spPr>
        <a:xfrm>
          <a:off x="466725" y="13211175"/>
          <a:ext cx="476250" cy="152400"/>
        </a:xfrm>
        <a:prstGeom prst="rect">
          <a:avLst/>
        </a:prstGeom>
        <a:noFill/>
        <a:ln w="9525" cmpd="sng">
          <a:noFill/>
        </a:ln>
      </xdr:spPr>
      <xdr:txBody>
        <a:bodyPr vertOverflow="clip" wrap="square"/>
        <a:p>
          <a:pPr algn="l">
            <a:defRPr/>
          </a:pPr>
          <a:r>
            <a:rPr lang="en-US" cap="none" sz="600" b="0" i="0" u="none" baseline="0">
              <a:solidFill>
                <a:srgbClr val="000000"/>
              </a:solidFill>
            </a:rPr>
            <a:t>大正</a:t>
          </a:r>
        </a:p>
      </xdr:txBody>
    </xdr:sp>
    <xdr:clientData/>
  </xdr:twoCellAnchor>
  <xdr:twoCellAnchor>
    <xdr:from>
      <xdr:col>9</xdr:col>
      <xdr:colOff>76200</xdr:colOff>
      <xdr:row>74</xdr:row>
      <xdr:rowOff>114300</xdr:rowOff>
    </xdr:from>
    <xdr:to>
      <xdr:col>13</xdr:col>
      <xdr:colOff>19050</xdr:colOff>
      <xdr:row>75</xdr:row>
      <xdr:rowOff>76200</xdr:rowOff>
    </xdr:to>
    <xdr:sp>
      <xdr:nvSpPr>
        <xdr:cNvPr id="12" name="テキスト ボックス 13"/>
        <xdr:cNvSpPr txBox="1">
          <a:spLocks noChangeArrowheads="1"/>
        </xdr:cNvSpPr>
      </xdr:nvSpPr>
      <xdr:spPr>
        <a:xfrm>
          <a:off x="1276350" y="13192125"/>
          <a:ext cx="476250" cy="142875"/>
        </a:xfrm>
        <a:prstGeom prst="rect">
          <a:avLst/>
        </a:prstGeom>
        <a:noFill/>
        <a:ln w="9525" cmpd="sng">
          <a:noFill/>
        </a:ln>
      </xdr:spPr>
      <xdr:txBody>
        <a:bodyPr vertOverflow="clip" wrap="square"/>
        <a:p>
          <a:pPr algn="l">
            <a:defRPr/>
          </a:pPr>
          <a:r>
            <a:rPr lang="en-US" cap="none" sz="600" b="0" i="0" u="none" baseline="0">
              <a:solidFill>
                <a:srgbClr val="000000"/>
              </a:solidFill>
            </a:rPr>
            <a:t>昭和</a:t>
          </a:r>
        </a:p>
      </xdr:txBody>
    </xdr:sp>
    <xdr:clientData/>
  </xdr:twoCellAnchor>
  <xdr:twoCellAnchor>
    <xdr:from>
      <xdr:col>46</xdr:col>
      <xdr:colOff>57150</xdr:colOff>
      <xdr:row>74</xdr:row>
      <xdr:rowOff>123825</xdr:rowOff>
    </xdr:from>
    <xdr:to>
      <xdr:col>50</xdr:col>
      <xdr:colOff>0</xdr:colOff>
      <xdr:row>75</xdr:row>
      <xdr:rowOff>95250</xdr:rowOff>
    </xdr:to>
    <xdr:sp>
      <xdr:nvSpPr>
        <xdr:cNvPr id="13" name="テキスト ボックス 14"/>
        <xdr:cNvSpPr txBox="1">
          <a:spLocks noChangeArrowheads="1"/>
        </xdr:cNvSpPr>
      </xdr:nvSpPr>
      <xdr:spPr>
        <a:xfrm>
          <a:off x="6191250" y="13201650"/>
          <a:ext cx="476250" cy="152400"/>
        </a:xfrm>
        <a:prstGeom prst="rect">
          <a:avLst/>
        </a:prstGeom>
        <a:noFill/>
        <a:ln w="9525" cmpd="sng">
          <a:noFill/>
        </a:ln>
      </xdr:spPr>
      <xdr:txBody>
        <a:bodyPr vertOverflow="clip" wrap="square"/>
        <a:p>
          <a:pPr algn="l">
            <a:defRPr/>
          </a:pPr>
          <a:r>
            <a:rPr lang="en-US" cap="none" sz="600" b="0" i="0" u="none" baseline="0">
              <a:solidFill>
                <a:srgbClr val="000000"/>
              </a:solidFill>
            </a:rPr>
            <a:t>平成</a:t>
          </a:r>
        </a:p>
      </xdr:txBody>
    </xdr:sp>
    <xdr:clientData/>
  </xdr:twoCellAnchor>
  <xdr:twoCellAnchor>
    <xdr:from>
      <xdr:col>0</xdr:col>
      <xdr:colOff>76200</xdr:colOff>
      <xdr:row>77</xdr:row>
      <xdr:rowOff>47625</xdr:rowOff>
    </xdr:from>
    <xdr:to>
      <xdr:col>64</xdr:col>
      <xdr:colOff>38100</xdr:colOff>
      <xdr:row>94</xdr:row>
      <xdr:rowOff>123825</xdr:rowOff>
    </xdr:to>
    <xdr:graphicFrame>
      <xdr:nvGraphicFramePr>
        <xdr:cNvPr id="14" name="グラフ 10"/>
        <xdr:cNvGraphicFramePr/>
      </xdr:nvGraphicFramePr>
      <xdr:xfrm>
        <a:off x="76200" y="13668375"/>
        <a:ext cx="8496300" cy="28670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77</xdr:row>
      <xdr:rowOff>95250</xdr:rowOff>
    </xdr:from>
    <xdr:to>
      <xdr:col>7</xdr:col>
      <xdr:colOff>9525</xdr:colOff>
      <xdr:row>78</xdr:row>
      <xdr:rowOff>123825</xdr:rowOff>
    </xdr:to>
    <xdr:sp>
      <xdr:nvSpPr>
        <xdr:cNvPr id="15" name="テキスト ボックス 16"/>
        <xdr:cNvSpPr txBox="1">
          <a:spLocks noChangeArrowheads="1"/>
        </xdr:cNvSpPr>
      </xdr:nvSpPr>
      <xdr:spPr>
        <a:xfrm>
          <a:off x="0" y="13716000"/>
          <a:ext cx="942975" cy="228600"/>
        </a:xfrm>
        <a:prstGeom prst="rect">
          <a:avLst/>
        </a:prstGeom>
        <a:noFill/>
        <a:ln w="9525" cmpd="sng">
          <a:noFill/>
        </a:ln>
      </xdr:spPr>
      <xdr:txBody>
        <a:bodyPr vertOverflow="clip" wrap="square"/>
        <a:p>
          <a:pPr algn="l">
            <a:defRPr/>
          </a:pPr>
          <a:r>
            <a:rPr lang="en-US" cap="none" sz="900" b="0" i="0" u="none" baseline="0">
              <a:solidFill>
                <a:srgbClr val="000000"/>
              </a:solidFill>
            </a:rPr>
            <a:t>万世帯</a:t>
          </a:r>
        </a:p>
      </xdr:txBody>
    </xdr:sp>
    <xdr:clientData/>
  </xdr:twoCellAnchor>
  <xdr:twoCellAnchor>
    <xdr:from>
      <xdr:col>3</xdr:col>
      <xdr:colOff>114300</xdr:colOff>
      <xdr:row>92</xdr:row>
      <xdr:rowOff>76200</xdr:rowOff>
    </xdr:from>
    <xdr:to>
      <xdr:col>7</xdr:col>
      <xdr:colOff>57150</xdr:colOff>
      <xdr:row>93</xdr:row>
      <xdr:rowOff>57150</xdr:rowOff>
    </xdr:to>
    <xdr:sp>
      <xdr:nvSpPr>
        <xdr:cNvPr id="16" name="テキスト ボックス 17"/>
        <xdr:cNvSpPr txBox="1">
          <a:spLocks noChangeArrowheads="1"/>
        </xdr:cNvSpPr>
      </xdr:nvSpPr>
      <xdr:spPr>
        <a:xfrm>
          <a:off x="514350" y="16163925"/>
          <a:ext cx="476250" cy="161925"/>
        </a:xfrm>
        <a:prstGeom prst="rect">
          <a:avLst/>
        </a:prstGeom>
        <a:noFill/>
        <a:ln w="9525" cmpd="sng">
          <a:noFill/>
        </a:ln>
      </xdr:spPr>
      <xdr:txBody>
        <a:bodyPr vertOverflow="clip" wrap="square"/>
        <a:p>
          <a:pPr algn="l">
            <a:defRPr/>
          </a:pPr>
          <a:r>
            <a:rPr lang="en-US" cap="none" sz="600" b="0" i="0" u="none" baseline="0">
              <a:solidFill>
                <a:srgbClr val="000000"/>
              </a:solidFill>
            </a:rPr>
            <a:t>大正</a:t>
          </a:r>
        </a:p>
      </xdr:txBody>
    </xdr:sp>
    <xdr:clientData/>
  </xdr:twoCellAnchor>
  <xdr:twoCellAnchor>
    <xdr:from>
      <xdr:col>9</xdr:col>
      <xdr:colOff>133350</xdr:colOff>
      <xdr:row>92</xdr:row>
      <xdr:rowOff>95250</xdr:rowOff>
    </xdr:from>
    <xdr:to>
      <xdr:col>13</xdr:col>
      <xdr:colOff>66675</xdr:colOff>
      <xdr:row>93</xdr:row>
      <xdr:rowOff>66675</xdr:rowOff>
    </xdr:to>
    <xdr:sp>
      <xdr:nvSpPr>
        <xdr:cNvPr id="17" name="テキスト ボックス 18"/>
        <xdr:cNvSpPr txBox="1">
          <a:spLocks noChangeArrowheads="1"/>
        </xdr:cNvSpPr>
      </xdr:nvSpPr>
      <xdr:spPr>
        <a:xfrm>
          <a:off x="1333500" y="16182975"/>
          <a:ext cx="466725" cy="152400"/>
        </a:xfrm>
        <a:prstGeom prst="rect">
          <a:avLst/>
        </a:prstGeom>
        <a:noFill/>
        <a:ln w="9525" cmpd="sng">
          <a:noFill/>
        </a:ln>
      </xdr:spPr>
      <xdr:txBody>
        <a:bodyPr vertOverflow="clip" wrap="square"/>
        <a:p>
          <a:pPr algn="l">
            <a:defRPr/>
          </a:pPr>
          <a:r>
            <a:rPr lang="en-US" cap="none" sz="600" b="0" i="0" u="none" baseline="0">
              <a:solidFill>
                <a:srgbClr val="000000"/>
              </a:solidFill>
            </a:rPr>
            <a:t>昭和</a:t>
          </a:r>
        </a:p>
      </xdr:txBody>
    </xdr:sp>
    <xdr:clientData/>
  </xdr:twoCellAnchor>
  <xdr:twoCellAnchor>
    <xdr:from>
      <xdr:col>47</xdr:col>
      <xdr:colOff>19050</xdr:colOff>
      <xdr:row>92</xdr:row>
      <xdr:rowOff>95250</xdr:rowOff>
    </xdr:from>
    <xdr:to>
      <xdr:col>50</xdr:col>
      <xdr:colOff>85725</xdr:colOff>
      <xdr:row>93</xdr:row>
      <xdr:rowOff>66675</xdr:rowOff>
    </xdr:to>
    <xdr:sp>
      <xdr:nvSpPr>
        <xdr:cNvPr id="18" name="テキスト ボックス 19"/>
        <xdr:cNvSpPr txBox="1">
          <a:spLocks noChangeArrowheads="1"/>
        </xdr:cNvSpPr>
      </xdr:nvSpPr>
      <xdr:spPr>
        <a:xfrm>
          <a:off x="6286500" y="16182975"/>
          <a:ext cx="466725" cy="152400"/>
        </a:xfrm>
        <a:prstGeom prst="rect">
          <a:avLst/>
        </a:prstGeom>
        <a:noFill/>
        <a:ln w="9525" cmpd="sng">
          <a:noFill/>
        </a:ln>
      </xdr:spPr>
      <xdr:txBody>
        <a:bodyPr vertOverflow="clip" wrap="square"/>
        <a:p>
          <a:pPr algn="l">
            <a:defRPr/>
          </a:pPr>
          <a:r>
            <a:rPr lang="en-US" cap="none" sz="600" b="0" i="0" u="none" baseline="0">
              <a:solidFill>
                <a:srgbClr val="000000"/>
              </a:solidFill>
            </a:rPr>
            <a:t>平成</a:t>
          </a:r>
        </a:p>
      </xdr:txBody>
    </xdr:sp>
    <xdr:clientData/>
  </xdr:twoCellAnchor>
  <xdr:twoCellAnchor>
    <xdr:from>
      <xdr:col>0</xdr:col>
      <xdr:colOff>47625</xdr:colOff>
      <xdr:row>173</xdr:row>
      <xdr:rowOff>133350</xdr:rowOff>
    </xdr:from>
    <xdr:to>
      <xdr:col>65</xdr:col>
      <xdr:colOff>104775</xdr:colOff>
      <xdr:row>197</xdr:row>
      <xdr:rowOff>47625</xdr:rowOff>
    </xdr:to>
    <xdr:grpSp>
      <xdr:nvGrpSpPr>
        <xdr:cNvPr id="19" name="グループ化 28"/>
        <xdr:cNvGrpSpPr>
          <a:grpSpLocks/>
        </xdr:cNvGrpSpPr>
      </xdr:nvGrpSpPr>
      <xdr:grpSpPr>
        <a:xfrm>
          <a:off x="47625" y="31746825"/>
          <a:ext cx="8724900" cy="4257675"/>
          <a:chOff x="0" y="29975175"/>
          <a:chExt cx="7535309" cy="4041998"/>
        </a:xfrm>
        <a:solidFill>
          <a:srgbClr val="FFFFFF"/>
        </a:solidFill>
      </xdr:grpSpPr>
      <xdr:pic>
        <xdr:nvPicPr>
          <xdr:cNvPr id="20" name="図 27"/>
          <xdr:cNvPicPr preferRelativeResize="1">
            <a:picLocks noChangeAspect="1"/>
          </xdr:cNvPicPr>
        </xdr:nvPicPr>
        <xdr:blipFill>
          <a:blip r:embed="rId5"/>
          <a:stretch>
            <a:fillRect/>
          </a:stretch>
        </xdr:blipFill>
        <xdr:spPr>
          <a:xfrm>
            <a:off x="0" y="29975175"/>
            <a:ext cx="7535309" cy="4041998"/>
          </a:xfrm>
          <a:prstGeom prst="rect">
            <a:avLst/>
          </a:prstGeom>
          <a:noFill/>
          <a:ln w="9525" cmpd="sng">
            <a:noFill/>
          </a:ln>
        </xdr:spPr>
      </xdr:pic>
      <xdr:sp>
        <xdr:nvSpPr>
          <xdr:cNvPr id="21" name="テキスト ボックス 40"/>
          <xdr:cNvSpPr txBox="1">
            <a:spLocks noChangeArrowheads="1"/>
          </xdr:cNvSpPr>
        </xdr:nvSpPr>
        <xdr:spPr>
          <a:xfrm>
            <a:off x="6182721" y="30080267"/>
            <a:ext cx="768602" cy="295066"/>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grpSp>
    <xdr:clientData/>
  </xdr:twoCellAnchor>
  <xdr:twoCellAnchor>
    <xdr:from>
      <xdr:col>0</xdr:col>
      <xdr:colOff>123825</xdr:colOff>
      <xdr:row>136</xdr:row>
      <xdr:rowOff>171450</xdr:rowOff>
    </xdr:from>
    <xdr:to>
      <xdr:col>65</xdr:col>
      <xdr:colOff>47625</xdr:colOff>
      <xdr:row>165</xdr:row>
      <xdr:rowOff>9525</xdr:rowOff>
    </xdr:to>
    <xdr:grpSp>
      <xdr:nvGrpSpPr>
        <xdr:cNvPr id="22" name="グループ化 51555"/>
        <xdr:cNvGrpSpPr>
          <a:grpSpLocks/>
        </xdr:cNvGrpSpPr>
      </xdr:nvGrpSpPr>
      <xdr:grpSpPr>
        <a:xfrm>
          <a:off x="123825" y="25088850"/>
          <a:ext cx="8591550" cy="5086350"/>
          <a:chOff x="104775" y="24831676"/>
          <a:chExt cx="7362825" cy="4933950"/>
        </a:xfrm>
        <a:solidFill>
          <a:srgbClr val="FFFFFF"/>
        </a:solidFill>
      </xdr:grpSpPr>
      <xdr:graphicFrame>
        <xdr:nvGraphicFramePr>
          <xdr:cNvPr id="23" name="グラフ 2"/>
          <xdr:cNvGraphicFramePr/>
        </xdr:nvGraphicFramePr>
        <xdr:xfrm>
          <a:off x="104775" y="24831676"/>
          <a:ext cx="7362825" cy="4933950"/>
        </xdr:xfrm>
        <a:graphic>
          <a:graphicData uri="http://schemas.openxmlformats.org/drawingml/2006/chart">
            <c:chart xmlns:c="http://schemas.openxmlformats.org/drawingml/2006/chart" r:id="rId6"/>
          </a:graphicData>
        </a:graphic>
      </xdr:graphicFrame>
      <xdr:sp>
        <xdr:nvSpPr>
          <xdr:cNvPr id="24" name="テキスト ボックス 51554"/>
          <xdr:cNvSpPr txBox="1">
            <a:spLocks noChangeArrowheads="1"/>
          </xdr:cNvSpPr>
        </xdr:nvSpPr>
        <xdr:spPr>
          <a:xfrm>
            <a:off x="152633" y="24919254"/>
            <a:ext cx="723398" cy="302204"/>
          </a:xfrm>
          <a:prstGeom prst="rect">
            <a:avLst/>
          </a:prstGeom>
          <a:noFill/>
          <a:ln w="9525" cmpd="sng">
            <a:noFill/>
          </a:ln>
        </xdr:spPr>
        <xdr:txBody>
          <a:bodyPr vertOverflow="clip" wrap="square"/>
          <a:p>
            <a:pPr algn="l">
              <a:defRPr/>
            </a:pPr>
            <a:r>
              <a:rPr lang="en-US" cap="none" sz="1100" b="0" i="0" u="none" baseline="0">
                <a:solidFill>
                  <a:srgbClr val="000000"/>
                </a:solidFill>
              </a:rPr>
              <a:t>（人）</a:t>
            </a:r>
          </a:p>
        </xdr:txBody>
      </xdr:sp>
    </xdr:grpSp>
    <xdr:clientData/>
  </xdr:twoCellAnchor>
  <xdr:twoCellAnchor>
    <xdr:from>
      <xdr:col>0</xdr:col>
      <xdr:colOff>0</xdr:colOff>
      <xdr:row>199</xdr:row>
      <xdr:rowOff>0</xdr:rowOff>
    </xdr:from>
    <xdr:to>
      <xdr:col>65</xdr:col>
      <xdr:colOff>104775</xdr:colOff>
      <xdr:row>225</xdr:row>
      <xdr:rowOff>152400</xdr:rowOff>
    </xdr:to>
    <xdr:grpSp>
      <xdr:nvGrpSpPr>
        <xdr:cNvPr id="25" name="グループ化 51563"/>
        <xdr:cNvGrpSpPr>
          <a:grpSpLocks/>
        </xdr:cNvGrpSpPr>
      </xdr:nvGrpSpPr>
      <xdr:grpSpPr>
        <a:xfrm>
          <a:off x="0" y="36299775"/>
          <a:ext cx="8772525" cy="4857750"/>
          <a:chOff x="0" y="35471100"/>
          <a:chExt cx="7515225" cy="4600575"/>
        </a:xfrm>
        <a:solidFill>
          <a:srgbClr val="FFFFFF"/>
        </a:solidFill>
      </xdr:grpSpPr>
      <xdr:pic>
        <xdr:nvPicPr>
          <xdr:cNvPr id="26" name="図 51562"/>
          <xdr:cNvPicPr preferRelativeResize="1">
            <a:picLocks noChangeAspect="1"/>
          </xdr:cNvPicPr>
        </xdr:nvPicPr>
        <xdr:blipFill>
          <a:blip r:embed="rId7"/>
          <a:stretch>
            <a:fillRect/>
          </a:stretch>
        </xdr:blipFill>
        <xdr:spPr>
          <a:xfrm>
            <a:off x="0" y="35471100"/>
            <a:ext cx="7515225" cy="4600575"/>
          </a:xfrm>
          <a:prstGeom prst="rect">
            <a:avLst/>
          </a:prstGeom>
          <a:noFill/>
          <a:ln w="9525" cmpd="sng">
            <a:noFill/>
          </a:ln>
        </xdr:spPr>
      </xdr:pic>
      <xdr:sp>
        <xdr:nvSpPr>
          <xdr:cNvPr id="27" name="テキスト ボックス 57"/>
          <xdr:cNvSpPr txBox="1">
            <a:spLocks noChangeArrowheads="1"/>
          </xdr:cNvSpPr>
        </xdr:nvSpPr>
        <xdr:spPr>
          <a:xfrm>
            <a:off x="77031" y="35557361"/>
            <a:ext cx="762795" cy="295587"/>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grpSp>
    <xdr:clientData/>
  </xdr:twoCellAnchor>
  <xdr:twoCellAnchor>
    <xdr:from>
      <xdr:col>0</xdr:col>
      <xdr:colOff>0</xdr:colOff>
      <xdr:row>363</xdr:row>
      <xdr:rowOff>104775</xdr:rowOff>
    </xdr:from>
    <xdr:to>
      <xdr:col>63</xdr:col>
      <xdr:colOff>85725</xdr:colOff>
      <xdr:row>380</xdr:row>
      <xdr:rowOff>9525</xdr:rowOff>
    </xdr:to>
    <xdr:grpSp>
      <xdr:nvGrpSpPr>
        <xdr:cNvPr id="28" name="グループ化 27"/>
        <xdr:cNvGrpSpPr>
          <a:grpSpLocks/>
        </xdr:cNvGrpSpPr>
      </xdr:nvGrpSpPr>
      <xdr:grpSpPr>
        <a:xfrm>
          <a:off x="0" y="69094350"/>
          <a:ext cx="8486775" cy="2981325"/>
          <a:chOff x="25977" y="68412012"/>
          <a:chExt cx="7169728" cy="2956215"/>
        </a:xfrm>
        <a:solidFill>
          <a:srgbClr val="FFFFFF"/>
        </a:solidFill>
      </xdr:grpSpPr>
      <xdr:graphicFrame>
        <xdr:nvGraphicFramePr>
          <xdr:cNvPr id="29" name="グラフ 2"/>
          <xdr:cNvGraphicFramePr/>
        </xdr:nvGraphicFramePr>
        <xdr:xfrm>
          <a:off x="25977" y="68412012"/>
          <a:ext cx="7169728" cy="2860877"/>
        </xdr:xfrm>
        <a:graphic>
          <a:graphicData uri="http://schemas.openxmlformats.org/drawingml/2006/chart">
            <c:chart xmlns:c="http://schemas.openxmlformats.org/drawingml/2006/chart" r:id="rId8"/>
          </a:graphicData>
        </a:graphic>
      </xdr:graphicFrame>
      <xdr:sp>
        <xdr:nvSpPr>
          <xdr:cNvPr id="30" name="テキスト ボックス 4"/>
          <xdr:cNvSpPr txBox="1">
            <a:spLocks noChangeArrowheads="1"/>
          </xdr:cNvSpPr>
        </xdr:nvSpPr>
        <xdr:spPr>
          <a:xfrm>
            <a:off x="4896015" y="69735657"/>
            <a:ext cx="751029" cy="487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持ち家</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58.6</a:t>
            </a:r>
            <a:r>
              <a:rPr lang="en-US" cap="none" sz="800" b="0" i="0" u="none" baseline="0">
                <a:solidFill>
                  <a:srgbClr val="000000"/>
                </a:solidFill>
                <a:latin typeface="ＭＳ Ｐ明朝"/>
                <a:ea typeface="ＭＳ Ｐ明朝"/>
                <a:cs typeface="ＭＳ Ｐ明朝"/>
              </a:rPr>
              <a:t>％</a:t>
            </a:r>
          </a:p>
        </xdr:txBody>
      </xdr:sp>
      <xdr:sp>
        <xdr:nvSpPr>
          <xdr:cNvPr id="31" name="テキスト ボックス 31"/>
          <xdr:cNvSpPr txBox="1">
            <a:spLocks noChangeArrowheads="1"/>
          </xdr:cNvSpPr>
        </xdr:nvSpPr>
        <xdr:spPr>
          <a:xfrm>
            <a:off x="3863574" y="68800015"/>
            <a:ext cx="742067" cy="407958"/>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間借り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a:t>
            </a:r>
          </a:p>
        </xdr:txBody>
      </xdr:sp>
      <xdr:sp>
        <xdr:nvSpPr>
          <xdr:cNvPr id="32" name="テキスト ボックス 32"/>
          <xdr:cNvSpPr txBox="1">
            <a:spLocks noChangeArrowheads="1"/>
          </xdr:cNvSpPr>
        </xdr:nvSpPr>
        <xdr:spPr>
          <a:xfrm>
            <a:off x="2512080" y="68790408"/>
            <a:ext cx="788670" cy="438259"/>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給与住宅</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3.5</a:t>
            </a:r>
            <a:r>
              <a:rPr lang="en-US" cap="none" sz="800" b="0" i="0" u="none" baseline="0">
                <a:solidFill>
                  <a:srgbClr val="000000"/>
                </a:solidFill>
                <a:latin typeface="ＭＳ Ｐ明朝"/>
                <a:ea typeface="ＭＳ Ｐ明朝"/>
                <a:cs typeface="ＭＳ Ｐ明朝"/>
              </a:rPr>
              <a:t>％</a:t>
            </a:r>
          </a:p>
        </xdr:txBody>
      </xdr:sp>
      <xdr:sp>
        <xdr:nvSpPr>
          <xdr:cNvPr id="33" name="テキスト ボックス 33"/>
          <xdr:cNvSpPr txBox="1">
            <a:spLocks noChangeArrowheads="1"/>
          </xdr:cNvSpPr>
        </xdr:nvSpPr>
        <xdr:spPr>
          <a:xfrm>
            <a:off x="1574638" y="69417125"/>
            <a:ext cx="1088006" cy="477429"/>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民営の借家</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33.5</a:t>
            </a:r>
            <a:r>
              <a:rPr lang="en-US" cap="none" sz="800" b="0" i="0" u="none" baseline="0">
                <a:solidFill>
                  <a:srgbClr val="000000"/>
                </a:solidFill>
                <a:latin typeface="ＭＳ Ｐ明朝"/>
                <a:ea typeface="ＭＳ Ｐ明朝"/>
                <a:cs typeface="ＭＳ Ｐ明朝"/>
              </a:rPr>
              <a:t>％</a:t>
            </a:r>
          </a:p>
        </xdr:txBody>
      </xdr:sp>
      <xdr:sp>
        <xdr:nvSpPr>
          <xdr:cNvPr id="34" name="テキスト ボックス 34"/>
          <xdr:cNvSpPr txBox="1">
            <a:spLocks noChangeArrowheads="1"/>
          </xdr:cNvSpPr>
        </xdr:nvSpPr>
        <xdr:spPr>
          <a:xfrm>
            <a:off x="1284264" y="70771072"/>
            <a:ext cx="1276212" cy="59715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公営・都市再生機構・公社の借家</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3.4</a:t>
            </a:r>
            <a:r>
              <a:rPr lang="en-US" cap="none" sz="800" b="0" i="0" u="none" baseline="0">
                <a:solidFill>
                  <a:srgbClr val="000000"/>
                </a:solidFill>
                <a:latin typeface="ＭＳ Ｐ明朝"/>
                <a:ea typeface="ＭＳ Ｐ明朝"/>
                <a:cs typeface="ＭＳ Ｐ明朝"/>
              </a:rPr>
              <a:t>％</a:t>
            </a:r>
          </a:p>
        </xdr:txBody>
      </xdr:sp>
      <xdr:sp>
        <xdr:nvSpPr>
          <xdr:cNvPr id="35" name="直線コネクタ 9"/>
          <xdr:cNvSpPr>
            <a:spLocks/>
          </xdr:cNvSpPr>
        </xdr:nvSpPr>
        <xdr:spPr>
          <a:xfrm flipH="1">
            <a:off x="4659414" y="69982501"/>
            <a:ext cx="259903" cy="8646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36" name="直線コネクタ 15"/>
          <xdr:cNvSpPr>
            <a:spLocks/>
          </xdr:cNvSpPr>
        </xdr:nvSpPr>
        <xdr:spPr>
          <a:xfrm flipH="1">
            <a:off x="2589155" y="70822805"/>
            <a:ext cx="329807" cy="2586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37" name="直線コネクタ 22"/>
          <xdr:cNvSpPr>
            <a:spLocks/>
          </xdr:cNvSpPr>
        </xdr:nvSpPr>
        <xdr:spPr>
          <a:xfrm flipH="1">
            <a:off x="3610841" y="68956695"/>
            <a:ext cx="225846" cy="3917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38" name="直線コネクタ 24"/>
          <xdr:cNvSpPr>
            <a:spLocks/>
          </xdr:cNvSpPr>
        </xdr:nvSpPr>
        <xdr:spPr>
          <a:xfrm>
            <a:off x="3056980" y="68961129"/>
            <a:ext cx="277827" cy="606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39" name="直線コネクタ 26"/>
          <xdr:cNvSpPr>
            <a:spLocks/>
          </xdr:cNvSpPr>
        </xdr:nvSpPr>
        <xdr:spPr>
          <a:xfrm>
            <a:off x="2252178" y="69576022"/>
            <a:ext cx="406882" cy="606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grpSp>
    <xdr:clientData/>
  </xdr:twoCellAnchor>
  <xdr:twoCellAnchor>
    <xdr:from>
      <xdr:col>0</xdr:col>
      <xdr:colOff>0</xdr:colOff>
      <xdr:row>399</xdr:row>
      <xdr:rowOff>66675</xdr:rowOff>
    </xdr:from>
    <xdr:to>
      <xdr:col>64</xdr:col>
      <xdr:colOff>66675</xdr:colOff>
      <xdr:row>416</xdr:row>
      <xdr:rowOff>66675</xdr:rowOff>
    </xdr:to>
    <xdr:grpSp>
      <xdr:nvGrpSpPr>
        <xdr:cNvPr id="40" name="グループ化 27"/>
        <xdr:cNvGrpSpPr>
          <a:grpSpLocks/>
        </xdr:cNvGrpSpPr>
      </xdr:nvGrpSpPr>
      <xdr:grpSpPr>
        <a:xfrm>
          <a:off x="0" y="76180950"/>
          <a:ext cx="8601075" cy="3076575"/>
          <a:chOff x="0" y="75754923"/>
          <a:chExt cx="7264978" cy="2940626"/>
        </a:xfrm>
        <a:solidFill>
          <a:srgbClr val="FFFFFF"/>
        </a:solidFill>
      </xdr:grpSpPr>
      <xdr:graphicFrame>
        <xdr:nvGraphicFramePr>
          <xdr:cNvPr id="41" name="グラフ 2"/>
          <xdr:cNvGraphicFramePr/>
        </xdr:nvGraphicFramePr>
        <xdr:xfrm>
          <a:off x="0" y="75754923"/>
          <a:ext cx="7264978" cy="2834763"/>
        </xdr:xfrm>
        <a:graphic>
          <a:graphicData uri="http://schemas.openxmlformats.org/drawingml/2006/chart">
            <c:chart xmlns:c="http://schemas.openxmlformats.org/drawingml/2006/chart" r:id="rId9"/>
          </a:graphicData>
        </a:graphic>
      </xdr:graphicFrame>
      <xdr:sp>
        <xdr:nvSpPr>
          <xdr:cNvPr id="42" name="テキスト ボックス 8"/>
          <xdr:cNvSpPr txBox="1">
            <a:spLocks noChangeArrowheads="1"/>
          </xdr:cNvSpPr>
        </xdr:nvSpPr>
        <xdr:spPr>
          <a:xfrm>
            <a:off x="5030997" y="76869420"/>
            <a:ext cx="1126072" cy="47123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一戸建</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57.5</a:t>
            </a:r>
            <a:r>
              <a:rPr lang="en-US" cap="none" sz="800" b="0" i="0" u="none" baseline="0">
                <a:solidFill>
                  <a:srgbClr val="000000"/>
                </a:solidFill>
                <a:latin typeface="ＭＳ Ｐ明朝"/>
                <a:ea typeface="ＭＳ Ｐ明朝"/>
                <a:cs typeface="ＭＳ Ｐ明朝"/>
              </a:rPr>
              <a:t>％</a:t>
            </a:r>
          </a:p>
        </xdr:txBody>
      </xdr:sp>
      <xdr:sp>
        <xdr:nvSpPr>
          <xdr:cNvPr id="43" name="直線コネクタ 10"/>
          <xdr:cNvSpPr>
            <a:spLocks/>
          </xdr:cNvSpPr>
        </xdr:nvSpPr>
        <xdr:spPr>
          <a:xfrm flipV="1">
            <a:off x="4693176" y="77104670"/>
            <a:ext cx="337821" cy="12571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44" name="テキスト ボックス 45"/>
          <xdr:cNvSpPr txBox="1">
            <a:spLocks noChangeArrowheads="1"/>
          </xdr:cNvSpPr>
        </xdr:nvSpPr>
        <xdr:spPr>
          <a:xfrm>
            <a:off x="3932169" y="76110739"/>
            <a:ext cx="1126072" cy="480792"/>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その他</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0.2</a:t>
            </a:r>
            <a:r>
              <a:rPr lang="en-US" cap="none" sz="800" b="0" i="0" u="none" baseline="0">
                <a:solidFill>
                  <a:srgbClr val="000000"/>
                </a:solidFill>
                <a:latin typeface="ＭＳ Ｐ明朝"/>
                <a:ea typeface="ＭＳ Ｐ明朝"/>
                <a:cs typeface="ＭＳ Ｐ明朝"/>
              </a:rPr>
              <a:t>％</a:t>
            </a:r>
          </a:p>
        </xdr:txBody>
      </xdr:sp>
      <xdr:sp>
        <xdr:nvSpPr>
          <xdr:cNvPr id="45" name="テキスト ボックス 46"/>
          <xdr:cNvSpPr txBox="1">
            <a:spLocks noChangeArrowheads="1"/>
          </xdr:cNvSpPr>
        </xdr:nvSpPr>
        <xdr:spPr>
          <a:xfrm>
            <a:off x="1558338" y="76994397"/>
            <a:ext cx="797331" cy="47123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共同住宅</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41.0</a:t>
            </a:r>
            <a:r>
              <a:rPr lang="en-US" cap="none" sz="800" b="0" i="0" u="none" baseline="0">
                <a:solidFill>
                  <a:srgbClr val="000000"/>
                </a:solidFill>
                <a:latin typeface="ＭＳ Ｐ明朝"/>
                <a:ea typeface="ＭＳ Ｐ明朝"/>
                <a:cs typeface="ＭＳ Ｐ明朝"/>
              </a:rPr>
              <a:t>％</a:t>
            </a:r>
          </a:p>
        </xdr:txBody>
      </xdr:sp>
      <xdr:sp>
        <xdr:nvSpPr>
          <xdr:cNvPr id="46" name="テキスト ボックス 47"/>
          <xdr:cNvSpPr txBox="1">
            <a:spLocks noChangeArrowheads="1"/>
          </xdr:cNvSpPr>
        </xdr:nvSpPr>
        <xdr:spPr>
          <a:xfrm>
            <a:off x="2308447" y="78214757"/>
            <a:ext cx="1126072" cy="480792"/>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長屋建</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1.2</a:t>
            </a:r>
            <a:r>
              <a:rPr lang="en-US" cap="none" sz="800" b="0" i="0" u="none" baseline="0">
                <a:solidFill>
                  <a:srgbClr val="000000"/>
                </a:solidFill>
                <a:latin typeface="ＭＳ Ｐ明朝"/>
                <a:ea typeface="ＭＳ Ｐ明朝"/>
                <a:cs typeface="ＭＳ Ｐ明朝"/>
              </a:rPr>
              <a:t>％</a:t>
            </a:r>
          </a:p>
        </xdr:txBody>
      </xdr:sp>
      <xdr:sp>
        <xdr:nvSpPr>
          <xdr:cNvPr id="47" name="直線コネクタ 20"/>
          <xdr:cNvSpPr>
            <a:spLocks/>
          </xdr:cNvSpPr>
        </xdr:nvSpPr>
        <xdr:spPr>
          <a:xfrm flipV="1">
            <a:off x="2840606" y="78226519"/>
            <a:ext cx="259723" cy="13012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48" name="直線コネクタ 22"/>
          <xdr:cNvSpPr>
            <a:spLocks/>
          </xdr:cNvSpPr>
        </xdr:nvSpPr>
        <xdr:spPr>
          <a:xfrm flipH="1">
            <a:off x="2190391" y="77143634"/>
            <a:ext cx="381411" cy="882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sp>
        <xdr:nvSpPr>
          <xdr:cNvPr id="49" name="直線コネクタ 24"/>
          <xdr:cNvSpPr>
            <a:spLocks/>
          </xdr:cNvSpPr>
        </xdr:nvSpPr>
        <xdr:spPr>
          <a:xfrm flipV="1">
            <a:off x="3636121" y="76308496"/>
            <a:ext cx="303313" cy="132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7</xdr:row>
      <xdr:rowOff>133350</xdr:rowOff>
    </xdr:from>
    <xdr:to>
      <xdr:col>1</xdr:col>
      <xdr:colOff>0</xdr:colOff>
      <xdr:row>7</xdr:row>
      <xdr:rowOff>133350</xdr:rowOff>
    </xdr:to>
    <xdr:sp>
      <xdr:nvSpPr>
        <xdr:cNvPr id="1" name="テキスト 6"/>
        <xdr:cNvSpPr txBox="1">
          <a:spLocks noChangeArrowheads="1"/>
        </xdr:cNvSpPr>
      </xdr:nvSpPr>
      <xdr:spPr>
        <a:xfrm>
          <a:off x="885825" y="1181100"/>
          <a:ext cx="3905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12</xdr:col>
      <xdr:colOff>885825</xdr:colOff>
      <xdr:row>7</xdr:row>
      <xdr:rowOff>133350</xdr:rowOff>
    </xdr:from>
    <xdr:to>
      <xdr:col>13</xdr:col>
      <xdr:colOff>0</xdr:colOff>
      <xdr:row>7</xdr:row>
      <xdr:rowOff>133350</xdr:rowOff>
    </xdr:to>
    <xdr:sp>
      <xdr:nvSpPr>
        <xdr:cNvPr id="2" name="テキスト 6"/>
        <xdr:cNvSpPr txBox="1">
          <a:spLocks noChangeArrowheads="1"/>
        </xdr:cNvSpPr>
      </xdr:nvSpPr>
      <xdr:spPr>
        <a:xfrm>
          <a:off x="11372850" y="1181100"/>
          <a:ext cx="3905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12</xdr:col>
      <xdr:colOff>885825</xdr:colOff>
      <xdr:row>8</xdr:row>
      <xdr:rowOff>0</xdr:rowOff>
    </xdr:from>
    <xdr:to>
      <xdr:col>13</xdr:col>
      <xdr:colOff>0</xdr:colOff>
      <xdr:row>8</xdr:row>
      <xdr:rowOff>0</xdr:rowOff>
    </xdr:to>
    <xdr:sp>
      <xdr:nvSpPr>
        <xdr:cNvPr id="3" name="テキスト 6"/>
        <xdr:cNvSpPr txBox="1">
          <a:spLocks noChangeArrowheads="1"/>
        </xdr:cNvSpPr>
      </xdr:nvSpPr>
      <xdr:spPr>
        <a:xfrm>
          <a:off x="11372850" y="1181100"/>
          <a:ext cx="3905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7</xdr:row>
      <xdr:rowOff>133350</xdr:rowOff>
    </xdr:from>
    <xdr:to>
      <xdr:col>1</xdr:col>
      <xdr:colOff>0</xdr:colOff>
      <xdr:row>7</xdr:row>
      <xdr:rowOff>133350</xdr:rowOff>
    </xdr:to>
    <xdr:sp>
      <xdr:nvSpPr>
        <xdr:cNvPr id="1" name="テキスト 6"/>
        <xdr:cNvSpPr txBox="1">
          <a:spLocks noChangeArrowheads="1"/>
        </xdr:cNvSpPr>
      </xdr:nvSpPr>
      <xdr:spPr>
        <a:xfrm>
          <a:off x="885825" y="1181100"/>
          <a:ext cx="3905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12</xdr:col>
      <xdr:colOff>885825</xdr:colOff>
      <xdr:row>7</xdr:row>
      <xdr:rowOff>133350</xdr:rowOff>
    </xdr:from>
    <xdr:to>
      <xdr:col>13</xdr:col>
      <xdr:colOff>0</xdr:colOff>
      <xdr:row>7</xdr:row>
      <xdr:rowOff>133350</xdr:rowOff>
    </xdr:to>
    <xdr:sp>
      <xdr:nvSpPr>
        <xdr:cNvPr id="2" name="テキスト 6"/>
        <xdr:cNvSpPr txBox="1">
          <a:spLocks noChangeArrowheads="1"/>
        </xdr:cNvSpPr>
      </xdr:nvSpPr>
      <xdr:spPr>
        <a:xfrm>
          <a:off x="11553825" y="1181100"/>
          <a:ext cx="3905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12</xdr:col>
      <xdr:colOff>885825</xdr:colOff>
      <xdr:row>8</xdr:row>
      <xdr:rowOff>0</xdr:rowOff>
    </xdr:from>
    <xdr:to>
      <xdr:col>13</xdr:col>
      <xdr:colOff>0</xdr:colOff>
      <xdr:row>8</xdr:row>
      <xdr:rowOff>0</xdr:rowOff>
    </xdr:to>
    <xdr:sp>
      <xdr:nvSpPr>
        <xdr:cNvPr id="3" name="テキスト 6"/>
        <xdr:cNvSpPr txBox="1">
          <a:spLocks noChangeArrowheads="1"/>
        </xdr:cNvSpPr>
      </xdr:nvSpPr>
      <xdr:spPr>
        <a:xfrm>
          <a:off x="11553825" y="1181100"/>
          <a:ext cx="3905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190500</xdr:rowOff>
    </xdr:from>
    <xdr:to>
      <xdr:col>1</xdr:col>
      <xdr:colOff>0</xdr:colOff>
      <xdr:row>6</xdr:row>
      <xdr:rowOff>190500</xdr:rowOff>
    </xdr:to>
    <xdr:sp>
      <xdr:nvSpPr>
        <xdr:cNvPr id="1" name="テキスト 6"/>
        <xdr:cNvSpPr txBox="1">
          <a:spLocks noChangeArrowheads="1"/>
        </xdr:cNvSpPr>
      </xdr:nvSpPr>
      <xdr:spPr>
        <a:xfrm>
          <a:off x="209550" y="12954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209550</xdr:colOff>
      <xdr:row>6</xdr:row>
      <xdr:rowOff>190500</xdr:rowOff>
    </xdr:from>
    <xdr:to>
      <xdr:col>16</xdr:col>
      <xdr:colOff>0</xdr:colOff>
      <xdr:row>6</xdr:row>
      <xdr:rowOff>190500</xdr:rowOff>
    </xdr:to>
    <xdr:sp>
      <xdr:nvSpPr>
        <xdr:cNvPr id="2" name="テキスト 6"/>
        <xdr:cNvSpPr txBox="1">
          <a:spLocks noChangeArrowheads="1"/>
        </xdr:cNvSpPr>
      </xdr:nvSpPr>
      <xdr:spPr>
        <a:xfrm>
          <a:off x="11163300" y="12954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0</xdr:col>
      <xdr:colOff>209550</xdr:colOff>
      <xdr:row>40</xdr:row>
      <xdr:rowOff>190500</xdr:rowOff>
    </xdr:from>
    <xdr:to>
      <xdr:col>1</xdr:col>
      <xdr:colOff>0</xdr:colOff>
      <xdr:row>40</xdr:row>
      <xdr:rowOff>190500</xdr:rowOff>
    </xdr:to>
    <xdr:sp>
      <xdr:nvSpPr>
        <xdr:cNvPr id="3" name="テキスト 6"/>
        <xdr:cNvSpPr txBox="1">
          <a:spLocks noChangeArrowheads="1"/>
        </xdr:cNvSpPr>
      </xdr:nvSpPr>
      <xdr:spPr>
        <a:xfrm>
          <a:off x="20955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209550</xdr:colOff>
      <xdr:row>40</xdr:row>
      <xdr:rowOff>190500</xdr:rowOff>
    </xdr:from>
    <xdr:to>
      <xdr:col>16</xdr:col>
      <xdr:colOff>0</xdr:colOff>
      <xdr:row>40</xdr:row>
      <xdr:rowOff>190500</xdr:rowOff>
    </xdr:to>
    <xdr:sp>
      <xdr:nvSpPr>
        <xdr:cNvPr id="4" name="テキスト 6"/>
        <xdr:cNvSpPr txBox="1">
          <a:spLocks noChangeArrowheads="1"/>
        </xdr:cNvSpPr>
      </xdr:nvSpPr>
      <xdr:spPr>
        <a:xfrm>
          <a:off x="1116330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0</xdr:col>
      <xdr:colOff>209550</xdr:colOff>
      <xdr:row>40</xdr:row>
      <xdr:rowOff>190500</xdr:rowOff>
    </xdr:from>
    <xdr:to>
      <xdr:col>1</xdr:col>
      <xdr:colOff>0</xdr:colOff>
      <xdr:row>40</xdr:row>
      <xdr:rowOff>190500</xdr:rowOff>
    </xdr:to>
    <xdr:sp>
      <xdr:nvSpPr>
        <xdr:cNvPr id="5" name="テキスト 6"/>
        <xdr:cNvSpPr txBox="1">
          <a:spLocks noChangeArrowheads="1"/>
        </xdr:cNvSpPr>
      </xdr:nvSpPr>
      <xdr:spPr>
        <a:xfrm>
          <a:off x="20955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209550</xdr:colOff>
      <xdr:row>6</xdr:row>
      <xdr:rowOff>190500</xdr:rowOff>
    </xdr:from>
    <xdr:to>
      <xdr:col>16</xdr:col>
      <xdr:colOff>0</xdr:colOff>
      <xdr:row>6</xdr:row>
      <xdr:rowOff>190500</xdr:rowOff>
    </xdr:to>
    <xdr:sp>
      <xdr:nvSpPr>
        <xdr:cNvPr id="6" name="テキスト 6"/>
        <xdr:cNvSpPr txBox="1">
          <a:spLocks noChangeArrowheads="1"/>
        </xdr:cNvSpPr>
      </xdr:nvSpPr>
      <xdr:spPr>
        <a:xfrm>
          <a:off x="11163300" y="12954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209550</xdr:colOff>
      <xdr:row>40</xdr:row>
      <xdr:rowOff>190500</xdr:rowOff>
    </xdr:from>
    <xdr:to>
      <xdr:col>16</xdr:col>
      <xdr:colOff>0</xdr:colOff>
      <xdr:row>40</xdr:row>
      <xdr:rowOff>190500</xdr:rowOff>
    </xdr:to>
    <xdr:sp>
      <xdr:nvSpPr>
        <xdr:cNvPr id="7" name="テキスト 6"/>
        <xdr:cNvSpPr txBox="1">
          <a:spLocks noChangeArrowheads="1"/>
        </xdr:cNvSpPr>
      </xdr:nvSpPr>
      <xdr:spPr>
        <a:xfrm>
          <a:off x="1116330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0</xdr:col>
      <xdr:colOff>209550</xdr:colOff>
      <xdr:row>40</xdr:row>
      <xdr:rowOff>190500</xdr:rowOff>
    </xdr:from>
    <xdr:to>
      <xdr:col>1</xdr:col>
      <xdr:colOff>0</xdr:colOff>
      <xdr:row>40</xdr:row>
      <xdr:rowOff>190500</xdr:rowOff>
    </xdr:to>
    <xdr:sp>
      <xdr:nvSpPr>
        <xdr:cNvPr id="8" name="テキスト 6"/>
        <xdr:cNvSpPr txBox="1">
          <a:spLocks noChangeArrowheads="1"/>
        </xdr:cNvSpPr>
      </xdr:nvSpPr>
      <xdr:spPr>
        <a:xfrm>
          <a:off x="20955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209550</xdr:colOff>
      <xdr:row>40</xdr:row>
      <xdr:rowOff>190500</xdr:rowOff>
    </xdr:from>
    <xdr:to>
      <xdr:col>16</xdr:col>
      <xdr:colOff>0</xdr:colOff>
      <xdr:row>40</xdr:row>
      <xdr:rowOff>190500</xdr:rowOff>
    </xdr:to>
    <xdr:sp>
      <xdr:nvSpPr>
        <xdr:cNvPr id="9" name="テキスト 6"/>
        <xdr:cNvSpPr txBox="1">
          <a:spLocks noChangeArrowheads="1"/>
        </xdr:cNvSpPr>
      </xdr:nvSpPr>
      <xdr:spPr>
        <a:xfrm>
          <a:off x="1116330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209550</xdr:colOff>
      <xdr:row>40</xdr:row>
      <xdr:rowOff>190500</xdr:rowOff>
    </xdr:from>
    <xdr:to>
      <xdr:col>16</xdr:col>
      <xdr:colOff>0</xdr:colOff>
      <xdr:row>40</xdr:row>
      <xdr:rowOff>190500</xdr:rowOff>
    </xdr:to>
    <xdr:sp>
      <xdr:nvSpPr>
        <xdr:cNvPr id="10" name="テキスト 6"/>
        <xdr:cNvSpPr txBox="1">
          <a:spLocks noChangeArrowheads="1"/>
        </xdr:cNvSpPr>
      </xdr:nvSpPr>
      <xdr:spPr>
        <a:xfrm>
          <a:off x="11163300" y="77343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200025</xdr:rowOff>
    </xdr:from>
    <xdr:to>
      <xdr:col>1</xdr:col>
      <xdr:colOff>0</xdr:colOff>
      <xdr:row>6</xdr:row>
      <xdr:rowOff>200025</xdr:rowOff>
    </xdr:to>
    <xdr:sp>
      <xdr:nvSpPr>
        <xdr:cNvPr id="1" name="テキスト 6"/>
        <xdr:cNvSpPr txBox="1">
          <a:spLocks noChangeArrowheads="1"/>
        </xdr:cNvSpPr>
      </xdr:nvSpPr>
      <xdr:spPr>
        <a:xfrm>
          <a:off x="285750" y="1400175"/>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15</xdr:col>
      <xdr:colOff>285750</xdr:colOff>
      <xdr:row>6</xdr:row>
      <xdr:rowOff>200025</xdr:rowOff>
    </xdr:from>
    <xdr:to>
      <xdr:col>16</xdr:col>
      <xdr:colOff>0</xdr:colOff>
      <xdr:row>6</xdr:row>
      <xdr:rowOff>200025</xdr:rowOff>
    </xdr:to>
    <xdr:sp>
      <xdr:nvSpPr>
        <xdr:cNvPr id="2" name="テキスト 6"/>
        <xdr:cNvSpPr txBox="1">
          <a:spLocks noChangeArrowheads="1"/>
        </xdr:cNvSpPr>
      </xdr:nvSpPr>
      <xdr:spPr>
        <a:xfrm>
          <a:off x="11753850" y="1400175"/>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133350</xdr:rowOff>
    </xdr:from>
    <xdr:to>
      <xdr:col>1</xdr:col>
      <xdr:colOff>0</xdr:colOff>
      <xdr:row>9</xdr:row>
      <xdr:rowOff>133350</xdr:rowOff>
    </xdr:to>
    <xdr:sp>
      <xdr:nvSpPr>
        <xdr:cNvPr id="1" name="テキスト 6"/>
        <xdr:cNvSpPr txBox="1">
          <a:spLocks noChangeArrowheads="1"/>
        </xdr:cNvSpPr>
      </xdr:nvSpPr>
      <xdr:spPr>
        <a:xfrm>
          <a:off x="285750" y="15621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13</xdr:col>
      <xdr:colOff>0</xdr:colOff>
      <xdr:row>9</xdr:row>
      <xdr:rowOff>133350</xdr:rowOff>
    </xdr:from>
    <xdr:to>
      <xdr:col>13</xdr:col>
      <xdr:colOff>0</xdr:colOff>
      <xdr:row>9</xdr:row>
      <xdr:rowOff>133350</xdr:rowOff>
    </xdr:to>
    <xdr:sp>
      <xdr:nvSpPr>
        <xdr:cNvPr id="2" name="テキスト 6"/>
        <xdr:cNvSpPr txBox="1">
          <a:spLocks noChangeArrowheads="1"/>
        </xdr:cNvSpPr>
      </xdr:nvSpPr>
      <xdr:spPr>
        <a:xfrm>
          <a:off x="10420350" y="15621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twoCellAnchor>
    <xdr:from>
      <xdr:col>14</xdr:col>
      <xdr:colOff>285750</xdr:colOff>
      <xdr:row>9</xdr:row>
      <xdr:rowOff>133350</xdr:rowOff>
    </xdr:from>
    <xdr:to>
      <xdr:col>15</xdr:col>
      <xdr:colOff>0</xdr:colOff>
      <xdr:row>9</xdr:row>
      <xdr:rowOff>133350</xdr:rowOff>
    </xdr:to>
    <xdr:sp>
      <xdr:nvSpPr>
        <xdr:cNvPr id="3" name="テキスト 6"/>
        <xdr:cNvSpPr txBox="1">
          <a:spLocks noChangeArrowheads="1"/>
        </xdr:cNvSpPr>
      </xdr:nvSpPr>
      <xdr:spPr>
        <a:xfrm>
          <a:off x="11287125" y="1562100"/>
          <a:ext cx="0"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（７区分）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25</xdr:row>
      <xdr:rowOff>0</xdr:rowOff>
    </xdr:to>
    <xdr:sp>
      <xdr:nvSpPr>
        <xdr:cNvPr id="1" name="Line 1"/>
        <xdr:cNvSpPr>
          <a:spLocks/>
        </xdr:cNvSpPr>
      </xdr:nvSpPr>
      <xdr:spPr>
        <a:xfrm>
          <a:off x="1352550" y="381000"/>
          <a:ext cx="0" cy="438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showGridLines="0" tabSelected="1" zoomScale="110" zoomScaleNormal="110" zoomScalePageLayoutView="0" workbookViewId="0" topLeftCell="A1">
      <selection activeCell="B16" sqref="B16"/>
    </sheetView>
  </sheetViews>
  <sheetFormatPr defaultColWidth="10.25390625" defaultRowHeight="12.75"/>
  <cols>
    <col min="1" max="1" width="10.25390625" style="553" customWidth="1"/>
    <col min="2" max="2" width="82.75390625" style="552" customWidth="1"/>
    <col min="3" max="16384" width="10.25390625" style="553" customWidth="1"/>
  </cols>
  <sheetData>
    <row r="1" spans="1:2" ht="18.75">
      <c r="A1" s="939" t="s">
        <v>1221</v>
      </c>
      <c r="B1" s="939"/>
    </row>
    <row r="2" spans="1:2" ht="13.5">
      <c r="A2" s="554"/>
      <c r="B2" s="937"/>
    </row>
    <row r="3" spans="1:2" ht="13.5">
      <c r="A3" s="940" t="s">
        <v>1243</v>
      </c>
      <c r="B3" s="940"/>
    </row>
    <row r="4" spans="1:2" ht="13.5">
      <c r="A4" s="940" t="s">
        <v>1219</v>
      </c>
      <c r="B4" s="940"/>
    </row>
    <row r="5" spans="1:2" ht="13.5">
      <c r="A5" s="940" t="s">
        <v>1220</v>
      </c>
      <c r="B5" s="940"/>
    </row>
    <row r="6" spans="1:2" ht="13.5">
      <c r="A6" s="937" t="s">
        <v>679</v>
      </c>
      <c r="B6" s="937" t="s">
        <v>715</v>
      </c>
    </row>
    <row r="7" spans="1:2" ht="13.5">
      <c r="A7" s="937" t="s">
        <v>680</v>
      </c>
      <c r="B7" s="937" t="s">
        <v>716</v>
      </c>
    </row>
    <row r="8" spans="1:2" ht="13.5">
      <c r="A8" s="937" t="s">
        <v>681</v>
      </c>
      <c r="B8" s="937" t="s">
        <v>717</v>
      </c>
    </row>
    <row r="9" spans="1:2" ht="13.5">
      <c r="A9" s="937" t="s">
        <v>682</v>
      </c>
      <c r="B9" s="937" t="s">
        <v>718</v>
      </c>
    </row>
    <row r="10" spans="1:2" ht="13.5">
      <c r="A10" s="937" t="s">
        <v>683</v>
      </c>
      <c r="B10" s="937" t="s">
        <v>719</v>
      </c>
    </row>
    <row r="11" spans="1:2" ht="13.5">
      <c r="A11" s="937" t="s">
        <v>684</v>
      </c>
      <c r="B11" s="937" t="s">
        <v>720</v>
      </c>
    </row>
    <row r="12" spans="1:2" ht="13.5">
      <c r="A12" s="937" t="s">
        <v>685</v>
      </c>
      <c r="B12" s="937" t="s">
        <v>721</v>
      </c>
    </row>
    <row r="13" spans="1:2" ht="13.5">
      <c r="A13" s="937" t="s">
        <v>686</v>
      </c>
      <c r="B13" s="937" t="s">
        <v>722</v>
      </c>
    </row>
    <row r="14" spans="1:2" ht="27">
      <c r="A14" s="937" t="s">
        <v>687</v>
      </c>
      <c r="B14" s="937" t="s">
        <v>858</v>
      </c>
    </row>
    <row r="15" spans="1:2" ht="27">
      <c r="A15" s="937" t="s">
        <v>688</v>
      </c>
      <c r="B15" s="937" t="s">
        <v>1245</v>
      </c>
    </row>
    <row r="16" spans="1:2" ht="40.5">
      <c r="A16" s="937" t="s">
        <v>689</v>
      </c>
      <c r="B16" s="937" t="s">
        <v>859</v>
      </c>
    </row>
    <row r="17" spans="1:2" ht="40.5">
      <c r="A17" s="937" t="s">
        <v>690</v>
      </c>
      <c r="B17" s="937" t="s">
        <v>861</v>
      </c>
    </row>
    <row r="18" spans="1:2" ht="27">
      <c r="A18" s="937" t="s">
        <v>691</v>
      </c>
      <c r="B18" s="937" t="s">
        <v>723</v>
      </c>
    </row>
    <row r="19" spans="1:2" ht="27">
      <c r="A19" s="937" t="s">
        <v>692</v>
      </c>
      <c r="B19" s="937" t="s">
        <v>724</v>
      </c>
    </row>
    <row r="20" spans="1:2" ht="27">
      <c r="A20" s="937" t="s">
        <v>693</v>
      </c>
      <c r="B20" s="937" t="s">
        <v>862</v>
      </c>
    </row>
    <row r="21" spans="1:2" ht="27">
      <c r="A21" s="937" t="s">
        <v>694</v>
      </c>
      <c r="B21" s="937" t="s">
        <v>863</v>
      </c>
    </row>
    <row r="22" spans="1:2" ht="27">
      <c r="A22" s="937" t="s">
        <v>695</v>
      </c>
      <c r="B22" s="937" t="s">
        <v>864</v>
      </c>
    </row>
    <row r="23" spans="1:2" ht="27">
      <c r="A23" s="937" t="s">
        <v>696</v>
      </c>
      <c r="B23" s="937" t="s">
        <v>725</v>
      </c>
    </row>
    <row r="24" spans="1:2" ht="27">
      <c r="A24" s="937" t="s">
        <v>697</v>
      </c>
      <c r="B24" s="937" t="s">
        <v>726</v>
      </c>
    </row>
    <row r="25" spans="1:2" ht="27">
      <c r="A25" s="937" t="s">
        <v>698</v>
      </c>
      <c r="B25" s="937" t="s">
        <v>868</v>
      </c>
    </row>
    <row r="26" spans="1:2" ht="27">
      <c r="A26" s="937" t="s">
        <v>699</v>
      </c>
      <c r="B26" s="937" t="s">
        <v>872</v>
      </c>
    </row>
    <row r="27" spans="1:2" ht="40.5">
      <c r="A27" s="937" t="s">
        <v>700</v>
      </c>
      <c r="B27" s="937" t="s">
        <v>874</v>
      </c>
    </row>
    <row r="28" spans="1:2" ht="13.5">
      <c r="A28" s="937" t="s">
        <v>701</v>
      </c>
      <c r="B28" s="937" t="s">
        <v>875</v>
      </c>
    </row>
    <row r="29" spans="1:2" ht="27">
      <c r="A29" s="937" t="s">
        <v>702</v>
      </c>
      <c r="B29" s="937" t="s">
        <v>876</v>
      </c>
    </row>
    <row r="30" spans="1:2" ht="27">
      <c r="A30" s="937" t="s">
        <v>703</v>
      </c>
      <c r="B30" s="937" t="s">
        <v>877</v>
      </c>
    </row>
    <row r="31" spans="1:2" ht="27">
      <c r="A31" s="937" t="s">
        <v>704</v>
      </c>
      <c r="B31" s="937" t="s">
        <v>879</v>
      </c>
    </row>
    <row r="32" spans="1:2" ht="27">
      <c r="A32" s="937" t="s">
        <v>705</v>
      </c>
      <c r="B32" s="937" t="s">
        <v>880</v>
      </c>
    </row>
    <row r="33" spans="1:2" ht="40.5">
      <c r="A33" s="937" t="s">
        <v>706</v>
      </c>
      <c r="B33" s="937" t="s">
        <v>881</v>
      </c>
    </row>
    <row r="34" spans="1:2" ht="54">
      <c r="A34" s="937" t="s">
        <v>708</v>
      </c>
      <c r="B34" s="937" t="s">
        <v>884</v>
      </c>
    </row>
    <row r="35" spans="1:2" ht="13.5">
      <c r="A35" s="554"/>
      <c r="B35" s="937"/>
    </row>
    <row r="36" spans="1:2" ht="13.5">
      <c r="A36" s="554" t="s">
        <v>707</v>
      </c>
      <c r="B36" s="937"/>
    </row>
    <row r="37" spans="1:2" ht="13.5">
      <c r="A37" s="554"/>
      <c r="B37" s="937"/>
    </row>
    <row r="38" spans="1:2" ht="13.5">
      <c r="A38" s="937" t="s">
        <v>1052</v>
      </c>
      <c r="B38" s="937" t="s">
        <v>727</v>
      </c>
    </row>
    <row r="39" spans="1:2" ht="13.5">
      <c r="A39" s="937" t="s">
        <v>709</v>
      </c>
      <c r="B39" s="937" t="s">
        <v>728</v>
      </c>
    </row>
    <row r="40" spans="1:2" ht="13.5">
      <c r="A40" s="937" t="s">
        <v>710</v>
      </c>
      <c r="B40" s="937" t="s">
        <v>729</v>
      </c>
    </row>
    <row r="41" spans="1:2" ht="27">
      <c r="A41" s="937" t="s">
        <v>711</v>
      </c>
      <c r="B41" s="937" t="s">
        <v>730</v>
      </c>
    </row>
    <row r="42" spans="1:2" ht="27">
      <c r="A42" s="937" t="s">
        <v>712</v>
      </c>
      <c r="B42" s="937" t="s">
        <v>886</v>
      </c>
    </row>
    <row r="43" spans="1:2" ht="27">
      <c r="A43" s="937" t="s">
        <v>1053</v>
      </c>
      <c r="B43" s="937" t="s">
        <v>887</v>
      </c>
    </row>
    <row r="44" spans="1:2" ht="13.5">
      <c r="A44" s="937"/>
      <c r="B44" s="937"/>
    </row>
    <row r="45" spans="1:2" ht="13.5">
      <c r="A45" s="937" t="s">
        <v>713</v>
      </c>
      <c r="B45" s="937" t="s">
        <v>731</v>
      </c>
    </row>
    <row r="47" ht="13.5">
      <c r="A47" s="553" t="s">
        <v>714</v>
      </c>
    </row>
  </sheetData>
  <sheetProtection/>
  <mergeCells count="4">
    <mergeCell ref="A1:B1"/>
    <mergeCell ref="A3:B3"/>
    <mergeCell ref="A4:B4"/>
    <mergeCell ref="A5:B5"/>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8"/>
  <sheetViews>
    <sheetView zoomScalePageLayoutView="0" workbookViewId="0" topLeftCell="A1">
      <selection activeCell="P10" sqref="P10"/>
    </sheetView>
  </sheetViews>
  <sheetFormatPr defaultColWidth="9.00390625" defaultRowHeight="19.5" customHeight="1"/>
  <cols>
    <col min="1" max="1" width="3.75390625" style="555" customWidth="1"/>
    <col min="2" max="2" width="13.875" style="555" customWidth="1"/>
    <col min="3" max="13" width="10.75390625" style="597" customWidth="1"/>
    <col min="14" max="16384" width="9.125" style="555" customWidth="1"/>
  </cols>
  <sheetData>
    <row r="1" ht="19.5" customHeight="1">
      <c r="C1" s="17" t="s">
        <v>167</v>
      </c>
    </row>
    <row r="2" ht="9.75" customHeight="1"/>
    <row r="3" spans="1:13" s="112" customFormat="1" ht="19.5" customHeight="1">
      <c r="A3" s="1192" t="s">
        <v>737</v>
      </c>
      <c r="B3" s="1192"/>
      <c r="C3" s="110"/>
      <c r="D3" s="110"/>
      <c r="E3" s="110"/>
      <c r="F3" s="110"/>
      <c r="G3" s="110"/>
      <c r="H3" s="110"/>
      <c r="I3" s="110"/>
      <c r="J3" s="110"/>
      <c r="K3" s="110"/>
      <c r="L3" s="111"/>
      <c r="M3" s="111"/>
    </row>
    <row r="4" spans="1:13" s="596" customFormat="1" ht="19.5" customHeight="1">
      <c r="A4" s="983" t="s">
        <v>31</v>
      </c>
      <c r="B4" s="1173"/>
      <c r="C4" s="1193" t="s">
        <v>34</v>
      </c>
      <c r="D4" s="1195" t="s">
        <v>22</v>
      </c>
      <c r="E4" s="1191"/>
      <c r="F4" s="1191"/>
      <c r="G4" s="1191"/>
      <c r="H4" s="1196"/>
      <c r="I4" s="1191" t="s">
        <v>23</v>
      </c>
      <c r="J4" s="1191"/>
      <c r="K4" s="1191"/>
      <c r="L4" s="1191"/>
      <c r="M4" s="1191"/>
    </row>
    <row r="5" spans="1:13" s="596" customFormat="1" ht="19.5" customHeight="1">
      <c r="A5" s="972"/>
      <c r="B5" s="1174"/>
      <c r="C5" s="1194"/>
      <c r="D5" s="600" t="s">
        <v>160</v>
      </c>
      <c r="E5" s="603" t="s">
        <v>161</v>
      </c>
      <c r="F5" s="603" t="s">
        <v>162</v>
      </c>
      <c r="G5" s="603" t="s">
        <v>163</v>
      </c>
      <c r="H5" s="602" t="s">
        <v>164</v>
      </c>
      <c r="I5" s="603" t="s">
        <v>160</v>
      </c>
      <c r="J5" s="603" t="s">
        <v>161</v>
      </c>
      <c r="K5" s="603" t="s">
        <v>162</v>
      </c>
      <c r="L5" s="603" t="s">
        <v>163</v>
      </c>
      <c r="M5" s="604" t="s">
        <v>164</v>
      </c>
    </row>
    <row r="6" spans="1:13" s="596" customFormat="1" ht="8.25" customHeight="1">
      <c r="A6" s="605"/>
      <c r="B6" s="606"/>
      <c r="C6" s="113"/>
      <c r="D6" s="114"/>
      <c r="E6" s="115"/>
      <c r="F6" s="115"/>
      <c r="G6" s="115"/>
      <c r="H6" s="116"/>
      <c r="I6" s="115"/>
      <c r="J6" s="115"/>
      <c r="K6" s="115"/>
      <c r="L6" s="115"/>
      <c r="M6" s="115"/>
    </row>
    <row r="7" spans="1:13" s="51" customFormat="1" ht="19.5" customHeight="1">
      <c r="A7" s="49" t="s">
        <v>168</v>
      </c>
      <c r="B7" s="50"/>
      <c r="C7" s="689">
        <f>D7+I7</f>
        <v>393692</v>
      </c>
      <c r="D7" s="91">
        <f aca="true" t="shared" si="0" ref="D7:M7">SUM(D9:D26)</f>
        <v>188249</v>
      </c>
      <c r="E7" s="92">
        <f t="shared" si="0"/>
        <v>60240</v>
      </c>
      <c r="F7" s="92">
        <f t="shared" si="0"/>
        <v>112701</v>
      </c>
      <c r="G7" s="92">
        <f t="shared" si="0"/>
        <v>4707</v>
      </c>
      <c r="H7" s="93">
        <f t="shared" si="0"/>
        <v>6442</v>
      </c>
      <c r="I7" s="117">
        <f t="shared" si="0"/>
        <v>205443</v>
      </c>
      <c r="J7" s="117">
        <f t="shared" si="0"/>
        <v>49931</v>
      </c>
      <c r="K7" s="117">
        <f t="shared" si="0"/>
        <v>112088</v>
      </c>
      <c r="L7" s="117">
        <f t="shared" si="0"/>
        <v>26923</v>
      </c>
      <c r="M7" s="117">
        <f t="shared" si="0"/>
        <v>12019</v>
      </c>
    </row>
    <row r="8" spans="1:13" s="51" customFormat="1" ht="8.25" customHeight="1">
      <c r="A8" s="49"/>
      <c r="B8" s="50"/>
      <c r="C8" s="689"/>
      <c r="D8" s="91"/>
      <c r="E8" s="92"/>
      <c r="F8" s="92"/>
      <c r="G8" s="92"/>
      <c r="H8" s="93"/>
      <c r="I8" s="117"/>
      <c r="J8" s="117"/>
      <c r="K8" s="117"/>
      <c r="L8" s="117"/>
      <c r="M8" s="117"/>
    </row>
    <row r="9" spans="1:13" ht="19.5" customHeight="1">
      <c r="A9" s="566"/>
      <c r="B9" s="567" t="s">
        <v>169</v>
      </c>
      <c r="C9" s="690">
        <f aca="true" t="shared" si="1" ref="C9:C26">D9+I9</f>
        <v>23239</v>
      </c>
      <c r="D9" s="691">
        <f>SUM('第５表'!D9:D13)</f>
        <v>12223</v>
      </c>
      <c r="E9" s="691">
        <f>SUM('第５表'!E9:E13)</f>
        <v>12088</v>
      </c>
      <c r="F9" s="691">
        <f>SUM('第５表'!F9:F13)</f>
        <v>61</v>
      </c>
      <c r="G9" s="691">
        <f>SUM('第５表'!G9:G13)</f>
        <v>0</v>
      </c>
      <c r="H9" s="692">
        <f>SUM('第５表'!H9:H13)</f>
        <v>3</v>
      </c>
      <c r="I9" s="693">
        <f>SUM('第５表'!I9:I13)</f>
        <v>11016</v>
      </c>
      <c r="J9" s="693">
        <f>SUM('第５表'!J9:J13)</f>
        <v>10920</v>
      </c>
      <c r="K9" s="694">
        <f>SUM('第５表'!K9:K13)</f>
        <v>62</v>
      </c>
      <c r="L9" s="694">
        <f>SUM('第５表'!L9:L13)</f>
        <v>0</v>
      </c>
      <c r="M9" s="694">
        <f>SUM('第５表'!M9:M13)</f>
        <v>5</v>
      </c>
    </row>
    <row r="10" spans="1:13" ht="19.5" customHeight="1">
      <c r="A10" s="566"/>
      <c r="B10" s="567" t="s">
        <v>170</v>
      </c>
      <c r="C10" s="690">
        <f t="shared" si="1"/>
        <v>27879</v>
      </c>
      <c r="D10" s="691">
        <f>SUM('第５表'!D14:D18)</f>
        <v>14573</v>
      </c>
      <c r="E10" s="691">
        <f>SUM('第５表'!E14:E18)</f>
        <v>13645</v>
      </c>
      <c r="F10" s="691">
        <f>SUM('第５表'!F14:F18)</f>
        <v>617</v>
      </c>
      <c r="G10" s="691">
        <f>SUM('第５表'!G14:G18)</f>
        <v>3</v>
      </c>
      <c r="H10" s="692">
        <f>SUM('第５表'!H14:H18)</f>
        <v>20</v>
      </c>
      <c r="I10" s="693">
        <f>SUM('第５表'!I14:I18)</f>
        <v>13306</v>
      </c>
      <c r="J10" s="693">
        <f>SUM('第５表'!J14:J18)</f>
        <v>11986</v>
      </c>
      <c r="K10" s="693">
        <f>SUM('第５表'!K14:K18)</f>
        <v>1046</v>
      </c>
      <c r="L10" s="693">
        <f>SUM('第５表'!L14:L18)</f>
        <v>10</v>
      </c>
      <c r="M10" s="693">
        <f>SUM('第５表'!M14:M18)</f>
        <v>78</v>
      </c>
    </row>
    <row r="11" spans="1:13" ht="19.5" customHeight="1">
      <c r="A11" s="566"/>
      <c r="B11" s="567" t="s">
        <v>171</v>
      </c>
      <c r="C11" s="690">
        <f t="shared" si="1"/>
        <v>26955</v>
      </c>
      <c r="D11" s="691">
        <f>SUM('第５表'!D19:D23)</f>
        <v>13354</v>
      </c>
      <c r="E11" s="691">
        <f>SUM('第５表'!E19:E23)</f>
        <v>9255</v>
      </c>
      <c r="F11" s="691">
        <f>SUM('第５表'!F19:F23)</f>
        <v>3624</v>
      </c>
      <c r="G11" s="691">
        <f>SUM('第５表'!G19:G23)</f>
        <v>1</v>
      </c>
      <c r="H11" s="692">
        <f>SUM('第５表'!H19:H23)</f>
        <v>99</v>
      </c>
      <c r="I11" s="693">
        <f>SUM('第５表'!I19:I23)</f>
        <v>13601</v>
      </c>
      <c r="J11" s="693">
        <f>SUM('第５表'!J19:J23)</f>
        <v>8214</v>
      </c>
      <c r="K11" s="693">
        <f>SUM('第５表'!K19:K23)</f>
        <v>4945</v>
      </c>
      <c r="L11" s="693">
        <f>SUM('第５表'!L19:L23)</f>
        <v>11</v>
      </c>
      <c r="M11" s="693">
        <f>SUM('第５表'!M19:M23)</f>
        <v>236</v>
      </c>
    </row>
    <row r="12" spans="1:13" ht="19.5" customHeight="1">
      <c r="A12" s="566"/>
      <c r="B12" s="567" t="s">
        <v>172</v>
      </c>
      <c r="C12" s="690">
        <f t="shared" si="1"/>
        <v>31109</v>
      </c>
      <c r="D12" s="691">
        <f>SUM('第５表'!D24:D28)</f>
        <v>15520</v>
      </c>
      <c r="E12" s="691">
        <f>SUM('第５表'!E24:E28)</f>
        <v>6715</v>
      </c>
      <c r="F12" s="691">
        <f>SUM('第５表'!F24:F28)</f>
        <v>8129</v>
      </c>
      <c r="G12" s="691">
        <f>SUM('第５表'!G24:G28)</f>
        <v>5</v>
      </c>
      <c r="H12" s="692">
        <f>SUM('第５表'!H24:H28)</f>
        <v>280</v>
      </c>
      <c r="I12" s="693">
        <f>SUM('第５表'!I24:I28)</f>
        <v>15589</v>
      </c>
      <c r="J12" s="693">
        <f>SUM('第５表'!J24:J28)</f>
        <v>5377</v>
      </c>
      <c r="K12" s="693">
        <f>SUM('第５表'!K24:K28)</f>
        <v>9418</v>
      </c>
      <c r="L12" s="693">
        <f>SUM('第５表'!L24:L28)</f>
        <v>29</v>
      </c>
      <c r="M12" s="693">
        <f>SUM('第５表'!M24:M28)</f>
        <v>559</v>
      </c>
    </row>
    <row r="13" spans="1:13" ht="19.5" customHeight="1">
      <c r="A13" s="566"/>
      <c r="B13" s="567" t="s">
        <v>173</v>
      </c>
      <c r="C13" s="690">
        <f t="shared" si="1"/>
        <v>37094</v>
      </c>
      <c r="D13" s="691">
        <f>SUM('第５表'!D29:D33)</f>
        <v>18486</v>
      </c>
      <c r="E13" s="691">
        <f>SUM('第５表'!E29:E33)</f>
        <v>5851</v>
      </c>
      <c r="F13" s="691">
        <f>SUM('第５表'!F29:F33)</f>
        <v>11616</v>
      </c>
      <c r="G13" s="691">
        <f>SUM('第５表'!G29:G33)</f>
        <v>19</v>
      </c>
      <c r="H13" s="692">
        <f>SUM('第５表'!H29:H33)</f>
        <v>555</v>
      </c>
      <c r="I13" s="693">
        <f>SUM('第５表'!I29:I33)</f>
        <v>18608</v>
      </c>
      <c r="J13" s="693">
        <f>SUM('第５表'!J29:J33)</f>
        <v>4220</v>
      </c>
      <c r="K13" s="693">
        <f>SUM('第５表'!K29:K33)</f>
        <v>12954</v>
      </c>
      <c r="L13" s="693">
        <f>SUM('第５表'!L29:L33)</f>
        <v>53</v>
      </c>
      <c r="M13" s="693">
        <f>SUM('第５表'!M29:M33)</f>
        <v>1135</v>
      </c>
    </row>
    <row r="14" spans="1:13" ht="19.5" customHeight="1">
      <c r="A14" s="566"/>
      <c r="B14" s="567" t="s">
        <v>174</v>
      </c>
      <c r="C14" s="690">
        <f t="shared" si="1"/>
        <v>30845</v>
      </c>
      <c r="D14" s="691">
        <f>SUM('第５表'!D34:D38)</f>
        <v>15310</v>
      </c>
      <c r="E14" s="691">
        <f>SUM('第５表'!E34:E38)</f>
        <v>3788</v>
      </c>
      <c r="F14" s="691">
        <f>SUM('第５表'!F34:F38)</f>
        <v>10471</v>
      </c>
      <c r="G14" s="691">
        <f>SUM('第５表'!G34:G38)</f>
        <v>37</v>
      </c>
      <c r="H14" s="692">
        <f>SUM('第５表'!H34:H38)</f>
        <v>616</v>
      </c>
      <c r="I14" s="693">
        <f>SUM('第５表'!I34:I38)</f>
        <v>15535</v>
      </c>
      <c r="J14" s="693">
        <f>SUM('第５表'!J34:J38)</f>
        <v>2617</v>
      </c>
      <c r="K14" s="693">
        <f>SUM('第５表'!K34:K38)</f>
        <v>11324</v>
      </c>
      <c r="L14" s="693">
        <f>SUM('第５表'!L34:L38)</f>
        <v>126</v>
      </c>
      <c r="M14" s="693">
        <f>SUM('第５表'!M34:M38)</f>
        <v>1243</v>
      </c>
    </row>
    <row r="15" spans="1:13" ht="19.5" customHeight="1">
      <c r="A15" s="566"/>
      <c r="B15" s="567" t="s">
        <v>175</v>
      </c>
      <c r="C15" s="690">
        <f t="shared" si="1"/>
        <v>28047</v>
      </c>
      <c r="D15" s="691">
        <f>SUM('第５表'!D39:D43)</f>
        <v>13822</v>
      </c>
      <c r="E15" s="691">
        <f>SUM('第５表'!E39:E43)</f>
        <v>2743</v>
      </c>
      <c r="F15" s="691">
        <f>SUM('第５表'!F39:F43)</f>
        <v>10039</v>
      </c>
      <c r="G15" s="691">
        <f>SUM('第５表'!G39:G43)</f>
        <v>51</v>
      </c>
      <c r="H15" s="692">
        <f>SUM('第５表'!H39:H43)</f>
        <v>646</v>
      </c>
      <c r="I15" s="693">
        <f>SUM('第５表'!I39:I43)</f>
        <v>14225</v>
      </c>
      <c r="J15" s="693">
        <f>SUM('第５表'!J39:J43)</f>
        <v>1645</v>
      </c>
      <c r="K15" s="693">
        <f>SUM('第５表'!K39:K43)</f>
        <v>10889</v>
      </c>
      <c r="L15" s="693">
        <f>SUM('第５表'!L39:L43)</f>
        <v>220</v>
      </c>
      <c r="M15" s="693">
        <f>SUM('第５表'!M39:M43)</f>
        <v>1281</v>
      </c>
    </row>
    <row r="16" spans="1:13" ht="19.5" customHeight="1">
      <c r="A16" s="566"/>
      <c r="B16" s="567" t="s">
        <v>176</v>
      </c>
      <c r="C16" s="690">
        <f t="shared" si="1"/>
        <v>26875</v>
      </c>
      <c r="D16" s="691">
        <f>SUM('第５表'!D44:D48)</f>
        <v>13270</v>
      </c>
      <c r="E16" s="691">
        <f>SUM('第５表'!E44:E48)</f>
        <v>1940</v>
      </c>
      <c r="F16" s="691">
        <f>SUM('第５表'!F44:F48)</f>
        <v>10181</v>
      </c>
      <c r="G16" s="691">
        <f>SUM('第５表'!G44:G48)</f>
        <v>113</v>
      </c>
      <c r="H16" s="692">
        <f>SUM('第５表'!H44:H48)</f>
        <v>743</v>
      </c>
      <c r="I16" s="693">
        <f>SUM('第５表'!I44:I48)</f>
        <v>13605</v>
      </c>
      <c r="J16" s="693">
        <f>SUM('第５表'!J44:J48)</f>
        <v>1040</v>
      </c>
      <c r="K16" s="693">
        <f>SUM('第５表'!K44:K48)</f>
        <v>10638</v>
      </c>
      <c r="L16" s="693">
        <f>SUM('第５表'!L44:L48)</f>
        <v>424</v>
      </c>
      <c r="M16" s="693">
        <f>SUM('第５表'!M44:M48)</f>
        <v>1330</v>
      </c>
    </row>
    <row r="17" spans="1:13" ht="19.5" customHeight="1">
      <c r="A17" s="566"/>
      <c r="B17" s="567" t="s">
        <v>177</v>
      </c>
      <c r="C17" s="690">
        <f t="shared" si="1"/>
        <v>28582</v>
      </c>
      <c r="D17" s="691">
        <f>SUM('第５表'!D49:D53)</f>
        <v>13999</v>
      </c>
      <c r="E17" s="691">
        <f>SUM('第５表'!E49:E53)</f>
        <v>1590</v>
      </c>
      <c r="F17" s="691">
        <f>SUM('第５表'!F49:F53)</f>
        <v>11076</v>
      </c>
      <c r="G17" s="691">
        <f>SUM('第５表'!G49:G53)</f>
        <v>187</v>
      </c>
      <c r="H17" s="692">
        <f>SUM('第５表'!H49:H53)</f>
        <v>857</v>
      </c>
      <c r="I17" s="693">
        <f>SUM('第５表'!I49:I53)</f>
        <v>14583</v>
      </c>
      <c r="J17" s="693">
        <f>SUM('第５表'!J49:J53)</f>
        <v>814</v>
      </c>
      <c r="K17" s="693">
        <f>SUM('第５表'!K49:K53)</f>
        <v>11366</v>
      </c>
      <c r="L17" s="693">
        <f>SUM('第５表'!L49:L53)</f>
        <v>828</v>
      </c>
      <c r="M17" s="693">
        <f>SUM('第５表'!M49:M53)</f>
        <v>1378</v>
      </c>
    </row>
    <row r="18" spans="1:13" ht="19.5" customHeight="1">
      <c r="A18" s="566"/>
      <c r="B18" s="567" t="s">
        <v>178</v>
      </c>
      <c r="C18" s="690">
        <f t="shared" si="1"/>
        <v>36605</v>
      </c>
      <c r="D18" s="691">
        <f>SUM('第５表'!D54:D58)</f>
        <v>17768</v>
      </c>
      <c r="E18" s="691">
        <f>SUM('第５表'!E54:E58)</f>
        <v>1515</v>
      </c>
      <c r="F18" s="691">
        <f>SUM('第５表'!F54:F58)</f>
        <v>14334</v>
      </c>
      <c r="G18" s="691">
        <f>SUM('第５表'!G54:G58)</f>
        <v>409</v>
      </c>
      <c r="H18" s="692">
        <f>SUM('第５表'!H54:H58)</f>
        <v>1144</v>
      </c>
      <c r="I18" s="693">
        <f>SUM('第５表'!I54:I58)</f>
        <v>18837</v>
      </c>
      <c r="J18" s="693">
        <f>SUM('第５表'!J54:J58)</f>
        <v>910</v>
      </c>
      <c r="K18" s="693">
        <f>SUM('第５表'!K54:K58)</f>
        <v>14060</v>
      </c>
      <c r="L18" s="693">
        <f>SUM('第５表'!L54:L58)</f>
        <v>1777</v>
      </c>
      <c r="M18" s="693">
        <f>SUM('第５表'!M54:M58)</f>
        <v>1790</v>
      </c>
    </row>
    <row r="19" spans="1:13" ht="19.5" customHeight="1">
      <c r="A19" s="566"/>
      <c r="B19" s="567" t="s">
        <v>179</v>
      </c>
      <c r="C19" s="690">
        <f t="shared" si="1"/>
        <v>27614</v>
      </c>
      <c r="D19" s="691">
        <f>SUM('第５表'!D59:D63)</f>
        <v>13125</v>
      </c>
      <c r="E19" s="691">
        <f>SUM('第５表'!E59:E63)</f>
        <v>563</v>
      </c>
      <c r="F19" s="691">
        <f>SUM('第５表'!F59:F63)</f>
        <v>11104</v>
      </c>
      <c r="G19" s="691">
        <f>SUM('第５表'!G59:G63)</f>
        <v>513</v>
      </c>
      <c r="H19" s="692">
        <f>SUM('第５表'!H59:H63)</f>
        <v>692</v>
      </c>
      <c r="I19" s="693">
        <f>SUM('第５表'!I59:I63)</f>
        <v>14489</v>
      </c>
      <c r="J19" s="693">
        <f>SUM('第５表'!J59:J63)</f>
        <v>695</v>
      </c>
      <c r="K19" s="693">
        <f>SUM('第５表'!K59:K63)</f>
        <v>10072</v>
      </c>
      <c r="L19" s="693">
        <f>SUM('第５表'!L59:L63)</f>
        <v>2396</v>
      </c>
      <c r="M19" s="693">
        <f>SUM('第５表'!M59:M63)</f>
        <v>1075</v>
      </c>
    </row>
    <row r="20" spans="1:13" ht="19.5" customHeight="1">
      <c r="A20" s="566"/>
      <c r="B20" s="567" t="s">
        <v>180</v>
      </c>
      <c r="C20" s="690">
        <f t="shared" si="1"/>
        <v>20998</v>
      </c>
      <c r="D20" s="691">
        <f>SUM('第５表'!D64:D68)</f>
        <v>9440</v>
      </c>
      <c r="E20" s="691">
        <f>SUM('第５表'!E64:E68)</f>
        <v>282</v>
      </c>
      <c r="F20" s="691">
        <f>SUM('第５表'!F64:F68)</f>
        <v>7930</v>
      </c>
      <c r="G20" s="691">
        <f>SUM('第５表'!G64:G68)</f>
        <v>608</v>
      </c>
      <c r="H20" s="692">
        <f>SUM('第５表'!H64:H68)</f>
        <v>444</v>
      </c>
      <c r="I20" s="693">
        <f>SUM('第５表'!I64:I68)</f>
        <v>11558</v>
      </c>
      <c r="J20" s="693">
        <f>SUM('第５表'!J64:J68)</f>
        <v>451</v>
      </c>
      <c r="K20" s="693">
        <f>SUM('第５表'!K64:K68)</f>
        <v>6817</v>
      </c>
      <c r="L20" s="693">
        <f>SUM('第５表'!L64:L68)</f>
        <v>3290</v>
      </c>
      <c r="M20" s="693">
        <f>SUM('第５表'!M64:M68)</f>
        <v>722</v>
      </c>
    </row>
    <row r="21" spans="1:13" ht="19.5" customHeight="1">
      <c r="A21" s="566"/>
      <c r="B21" s="567" t="s">
        <v>181</v>
      </c>
      <c r="C21" s="690">
        <f t="shared" si="1"/>
        <v>19126</v>
      </c>
      <c r="D21" s="691">
        <f>SUM('第５表'!D69:D73)</f>
        <v>8009</v>
      </c>
      <c r="E21" s="691">
        <f>SUM('第５表'!E69:E73)</f>
        <v>151</v>
      </c>
      <c r="F21" s="691">
        <f>SUM('第５表'!F69:F73)</f>
        <v>6733</v>
      </c>
      <c r="G21" s="691">
        <f>SUM('第５表'!G69:G73)</f>
        <v>771</v>
      </c>
      <c r="H21" s="692">
        <f>SUM('第５表'!H69:H73)</f>
        <v>208</v>
      </c>
      <c r="I21" s="693">
        <f>SUM('第５表'!I69:I73)</f>
        <v>11117</v>
      </c>
      <c r="J21" s="693">
        <f>SUM('第５表'!J69:J73)</f>
        <v>460</v>
      </c>
      <c r="K21" s="693">
        <f>SUM('第５表'!K69:K73)</f>
        <v>5069</v>
      </c>
      <c r="L21" s="693">
        <f>SUM('第５表'!L69:L73)</f>
        <v>4666</v>
      </c>
      <c r="M21" s="693">
        <f>SUM('第５表'!M69:M73)</f>
        <v>543</v>
      </c>
    </row>
    <row r="22" spans="1:13" ht="19.5" customHeight="1">
      <c r="A22" s="566"/>
      <c r="B22" s="567" t="s">
        <v>182</v>
      </c>
      <c r="C22" s="690">
        <f t="shared" si="1"/>
        <v>14582</v>
      </c>
      <c r="D22" s="691">
        <f>SUM('第５表'!D74:D78)</f>
        <v>5540</v>
      </c>
      <c r="E22" s="691">
        <f>SUM('第５表'!E74:E78)</f>
        <v>87</v>
      </c>
      <c r="F22" s="691">
        <f>SUM('第５表'!F74:F78)</f>
        <v>4375</v>
      </c>
      <c r="G22" s="691">
        <f>SUM('第５表'!G74:G78)</f>
        <v>854</v>
      </c>
      <c r="H22" s="692">
        <f>SUM('第５表'!H74:H78)</f>
        <v>94</v>
      </c>
      <c r="I22" s="693">
        <f>SUM('第５表'!I74:I78)</f>
        <v>9042</v>
      </c>
      <c r="J22" s="693">
        <f>SUM('第５表'!J74:J78)</f>
        <v>371</v>
      </c>
      <c r="K22" s="693">
        <f>SUM('第５表'!K74:K78)</f>
        <v>2544</v>
      </c>
      <c r="L22" s="693">
        <f>SUM('第５表'!L74:L78)</f>
        <v>5257</v>
      </c>
      <c r="M22" s="693">
        <f>SUM('第５表'!M74:M78)</f>
        <v>369</v>
      </c>
    </row>
    <row r="23" spans="1:13" ht="19.5" customHeight="1">
      <c r="A23" s="566"/>
      <c r="B23" s="567" t="s">
        <v>663</v>
      </c>
      <c r="C23" s="690">
        <f t="shared" si="1"/>
        <v>8680</v>
      </c>
      <c r="D23" s="691">
        <f>SUM('第５表'!D79:D83)</f>
        <v>2591</v>
      </c>
      <c r="E23" s="691">
        <f>SUM('第５表'!E79:E83)</f>
        <v>21</v>
      </c>
      <c r="F23" s="691">
        <f>SUM('第５表'!F79:F83)</f>
        <v>1807</v>
      </c>
      <c r="G23" s="691">
        <f>SUM('第５表'!G79:G83)</f>
        <v>630</v>
      </c>
      <c r="H23" s="692">
        <f>SUM('第５表'!H79:H83)</f>
        <v>31</v>
      </c>
      <c r="I23" s="693">
        <f>SUM('第５表'!I79:I83)</f>
        <v>6089</v>
      </c>
      <c r="J23" s="691">
        <f>SUM('第５表'!J79:J83)</f>
        <v>157</v>
      </c>
      <c r="K23" s="691">
        <f>SUM('第５表'!K79:K83)</f>
        <v>716</v>
      </c>
      <c r="L23" s="691">
        <f>SUM('第５表'!L79:L83)</f>
        <v>4498</v>
      </c>
      <c r="M23" s="691">
        <f>SUM('第５表'!M79:M83)</f>
        <v>196</v>
      </c>
    </row>
    <row r="24" spans="1:13" ht="19.5" customHeight="1">
      <c r="A24" s="566"/>
      <c r="B24" s="567" t="s">
        <v>664</v>
      </c>
      <c r="C24" s="690">
        <f t="shared" si="1"/>
        <v>4000</v>
      </c>
      <c r="D24" s="691">
        <f>SUM('第５表'!D84:D88)</f>
        <v>962</v>
      </c>
      <c r="E24" s="691">
        <f>SUM('第５表'!E84:E88)</f>
        <v>5</v>
      </c>
      <c r="F24" s="691">
        <f>SUM('第５表'!F84:F88)</f>
        <v>519</v>
      </c>
      <c r="G24" s="691">
        <f>SUM('第５表'!G84:G88)</f>
        <v>367</v>
      </c>
      <c r="H24" s="692">
        <f>SUM('第５表'!H84:H88)</f>
        <v>9</v>
      </c>
      <c r="I24" s="693">
        <f>SUM('第５表'!I84:I88)</f>
        <v>3038</v>
      </c>
      <c r="J24" s="691">
        <f>SUM('第５表'!J84:J88)</f>
        <v>41</v>
      </c>
      <c r="K24" s="691">
        <f>SUM('第５表'!K84:K88)</f>
        <v>139</v>
      </c>
      <c r="L24" s="691">
        <f>SUM('第５表'!L84:L88)</f>
        <v>2399</v>
      </c>
      <c r="M24" s="691">
        <f>SUM('第５表'!M84:M88)</f>
        <v>63</v>
      </c>
    </row>
    <row r="25" spans="1:13" ht="19.5" customHeight="1">
      <c r="A25" s="566"/>
      <c r="B25" s="567" t="s">
        <v>665</v>
      </c>
      <c r="C25" s="690">
        <f t="shared" si="1"/>
        <v>1270</v>
      </c>
      <c r="D25" s="691">
        <f>SUM('第５表'!D89:D93)</f>
        <v>228</v>
      </c>
      <c r="E25" s="691">
        <f>SUM('第５表'!E89:E93)</f>
        <v>1</v>
      </c>
      <c r="F25" s="691">
        <f>SUM('第５表'!F89:F93)</f>
        <v>79</v>
      </c>
      <c r="G25" s="691">
        <f>SUM('第５表'!G89:G93)</f>
        <v>120</v>
      </c>
      <c r="H25" s="692">
        <f>SUM('第５表'!H89:H93)</f>
        <v>1</v>
      </c>
      <c r="I25" s="693">
        <f>SUM('第５表'!I89:I93)</f>
        <v>1042</v>
      </c>
      <c r="J25" s="691">
        <f>SUM('第５表'!J89:J93)</f>
        <v>11</v>
      </c>
      <c r="K25" s="691">
        <f>SUM('第５表'!K89:K93)</f>
        <v>27</v>
      </c>
      <c r="L25" s="691">
        <f>SUM('第５表'!L89:L93)</f>
        <v>802</v>
      </c>
      <c r="M25" s="691">
        <f>SUM('第５表'!M89:M93)</f>
        <v>16</v>
      </c>
    </row>
    <row r="26" spans="1:13" ht="19.5" customHeight="1">
      <c r="A26" s="620"/>
      <c r="B26" s="567" t="s">
        <v>783</v>
      </c>
      <c r="C26" s="690">
        <f t="shared" si="1"/>
        <v>192</v>
      </c>
      <c r="D26" s="691">
        <f>SUM('第５表'!D94)</f>
        <v>29</v>
      </c>
      <c r="E26" s="691">
        <f>SUM('第５表'!E94)</f>
        <v>0</v>
      </c>
      <c r="F26" s="691">
        <f>SUM('第５表'!F94)</f>
        <v>6</v>
      </c>
      <c r="G26" s="691">
        <f>SUM('第５表'!G94)</f>
        <v>19</v>
      </c>
      <c r="H26" s="692">
        <f>SUM('第５表'!H94)</f>
        <v>0</v>
      </c>
      <c r="I26" s="693">
        <f>SUM('第５表'!I94)</f>
        <v>163</v>
      </c>
      <c r="J26" s="693">
        <f>SUM('第５表'!J94)</f>
        <v>2</v>
      </c>
      <c r="K26" s="693">
        <f>SUM('第５表'!K94)</f>
        <v>2</v>
      </c>
      <c r="L26" s="693">
        <f>SUM('第５表'!L94)</f>
        <v>137</v>
      </c>
      <c r="M26" s="693">
        <f>SUM('第５表'!M94)</f>
        <v>0</v>
      </c>
    </row>
    <row r="27" spans="1:13" ht="8.25" customHeight="1">
      <c r="A27" s="588"/>
      <c r="B27" s="589"/>
      <c r="C27" s="695"/>
      <c r="D27" s="615"/>
      <c r="E27" s="616"/>
      <c r="F27" s="616"/>
      <c r="G27" s="616"/>
      <c r="H27" s="617"/>
      <c r="I27" s="616"/>
      <c r="J27" s="616"/>
      <c r="K27" s="616"/>
      <c r="L27" s="616"/>
      <c r="M27" s="616"/>
    </row>
    <row r="28" ht="19.5" customHeight="1">
      <c r="A28" s="555" t="s">
        <v>166</v>
      </c>
    </row>
  </sheetData>
  <sheetProtection/>
  <mergeCells count="5">
    <mergeCell ref="I4:M4"/>
    <mergeCell ref="A3:B3"/>
    <mergeCell ref="A4:B5"/>
    <mergeCell ref="C4:C5"/>
    <mergeCell ref="D4:H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17"/>
  <sheetViews>
    <sheetView zoomScalePageLayoutView="0" workbookViewId="0" topLeftCell="A4">
      <selection activeCell="G12" sqref="G12:G13"/>
    </sheetView>
  </sheetViews>
  <sheetFormatPr defaultColWidth="9.00390625" defaultRowHeight="27" customHeight="1"/>
  <cols>
    <col min="1" max="1" width="10.75390625" style="555" customWidth="1"/>
    <col min="2" max="13" width="10.75390625" style="576" customWidth="1"/>
    <col min="14" max="16384" width="9.125" style="555" customWidth="1"/>
  </cols>
  <sheetData>
    <row r="1" ht="23.25" customHeight="1">
      <c r="D1" s="241"/>
    </row>
    <row r="2" ht="27" customHeight="1">
      <c r="C2" s="17" t="s">
        <v>658</v>
      </c>
    </row>
    <row r="3" ht="12.75" customHeight="1">
      <c r="A3" s="119"/>
    </row>
    <row r="4" ht="27" customHeight="1">
      <c r="A4" s="842" t="s">
        <v>855</v>
      </c>
    </row>
    <row r="5" spans="1:13" s="596" customFormat="1" ht="27" customHeight="1">
      <c r="A5" s="635"/>
      <c r="B5" s="1205" t="s">
        <v>848</v>
      </c>
      <c r="C5" s="679" t="s">
        <v>184</v>
      </c>
      <c r="D5" s="1201" t="s">
        <v>185</v>
      </c>
      <c r="E5" s="1197" t="s">
        <v>489</v>
      </c>
      <c r="F5" s="1197" t="s">
        <v>490</v>
      </c>
      <c r="G5" s="1203" t="s">
        <v>849</v>
      </c>
      <c r="H5" s="1197" t="s">
        <v>850</v>
      </c>
      <c r="I5" s="1197" t="s">
        <v>851</v>
      </c>
      <c r="J5" s="1197" t="s">
        <v>852</v>
      </c>
      <c r="K5" s="1197" t="s">
        <v>853</v>
      </c>
      <c r="L5" s="1197" t="s">
        <v>854</v>
      </c>
      <c r="M5" s="1199" t="s">
        <v>190</v>
      </c>
    </row>
    <row r="6" spans="1:13" s="596" customFormat="1" ht="27" customHeight="1">
      <c r="A6" s="561"/>
      <c r="B6" s="1206"/>
      <c r="C6" s="680" t="s">
        <v>191</v>
      </c>
      <c r="D6" s="1202"/>
      <c r="E6" s="1198"/>
      <c r="F6" s="1198"/>
      <c r="G6" s="1204"/>
      <c r="H6" s="1198"/>
      <c r="I6" s="1198"/>
      <c r="J6" s="1198"/>
      <c r="K6" s="1198"/>
      <c r="L6" s="1198"/>
      <c r="M6" s="1200"/>
    </row>
    <row r="7" spans="1:15" s="51" customFormat="1" ht="27" customHeight="1">
      <c r="A7" s="120" t="s">
        <v>1</v>
      </c>
      <c r="B7" s="681">
        <v>3226</v>
      </c>
      <c r="C7" s="682">
        <v>884</v>
      </c>
      <c r="D7" s="683">
        <v>1257</v>
      </c>
      <c r="E7" s="683">
        <v>115</v>
      </c>
      <c r="F7" s="683">
        <v>34</v>
      </c>
      <c r="G7" s="683">
        <v>35</v>
      </c>
      <c r="H7" s="683">
        <v>15</v>
      </c>
      <c r="I7" s="683">
        <v>28</v>
      </c>
      <c r="J7" s="683">
        <v>94</v>
      </c>
      <c r="K7" s="683">
        <v>64</v>
      </c>
      <c r="L7" s="683">
        <v>1</v>
      </c>
      <c r="M7" s="683">
        <v>699</v>
      </c>
      <c r="O7" s="572"/>
    </row>
    <row r="8" spans="1:13" ht="27" customHeight="1">
      <c r="A8" s="606" t="s">
        <v>4</v>
      </c>
      <c r="B8" s="684">
        <v>1555</v>
      </c>
      <c r="C8" s="685">
        <v>435</v>
      </c>
      <c r="D8" s="574">
        <v>543</v>
      </c>
      <c r="E8" s="574">
        <v>7</v>
      </c>
      <c r="F8" s="574">
        <v>13</v>
      </c>
      <c r="G8" s="574">
        <v>20</v>
      </c>
      <c r="H8" s="574">
        <v>9</v>
      </c>
      <c r="I8" s="574">
        <v>16</v>
      </c>
      <c r="J8" s="574">
        <v>59</v>
      </c>
      <c r="K8" s="574">
        <v>23</v>
      </c>
      <c r="L8" s="598">
        <v>0</v>
      </c>
      <c r="M8" s="574">
        <v>430</v>
      </c>
    </row>
    <row r="9" spans="1:13" ht="27" customHeight="1">
      <c r="A9" s="561" t="s">
        <v>5</v>
      </c>
      <c r="B9" s="686">
        <v>1671</v>
      </c>
      <c r="C9" s="687">
        <v>449</v>
      </c>
      <c r="D9" s="688">
        <v>714</v>
      </c>
      <c r="E9" s="688">
        <v>108</v>
      </c>
      <c r="F9" s="688">
        <v>21</v>
      </c>
      <c r="G9" s="688">
        <v>15</v>
      </c>
      <c r="H9" s="688">
        <v>6</v>
      </c>
      <c r="I9" s="688">
        <v>12</v>
      </c>
      <c r="J9" s="688">
        <v>35</v>
      </c>
      <c r="K9" s="688">
        <v>41</v>
      </c>
      <c r="L9" s="688">
        <v>1</v>
      </c>
      <c r="M9" s="688">
        <v>269</v>
      </c>
    </row>
    <row r="10" spans="1:13" ht="24.75" customHeight="1">
      <c r="A10" s="605"/>
      <c r="B10" s="574"/>
      <c r="C10" s="574"/>
      <c r="D10" s="574"/>
      <c r="E10" s="574"/>
      <c r="F10" s="574"/>
      <c r="G10" s="574"/>
      <c r="H10" s="574"/>
      <c r="I10" s="574"/>
      <c r="J10" s="574"/>
      <c r="K10" s="574"/>
      <c r="L10" s="574"/>
      <c r="M10" s="574"/>
    </row>
    <row r="11" ht="27" customHeight="1">
      <c r="A11" s="842" t="s">
        <v>856</v>
      </c>
    </row>
    <row r="12" spans="1:13" s="596" customFormat="1" ht="27" customHeight="1">
      <c r="A12" s="635"/>
      <c r="B12" s="1205" t="s">
        <v>848</v>
      </c>
      <c r="C12" s="679" t="s">
        <v>184</v>
      </c>
      <c r="D12" s="1201" t="s">
        <v>185</v>
      </c>
      <c r="E12" s="1197" t="s">
        <v>489</v>
      </c>
      <c r="F12" s="1197" t="s">
        <v>490</v>
      </c>
      <c r="G12" s="1203" t="s">
        <v>491</v>
      </c>
      <c r="H12" s="1197" t="s">
        <v>492</v>
      </c>
      <c r="I12" s="1197" t="s">
        <v>186</v>
      </c>
      <c r="J12" s="1197" t="s">
        <v>187</v>
      </c>
      <c r="K12" s="1197" t="s">
        <v>188</v>
      </c>
      <c r="L12" s="1197" t="s">
        <v>189</v>
      </c>
      <c r="M12" s="1199" t="s">
        <v>190</v>
      </c>
    </row>
    <row r="13" spans="1:13" s="596" customFormat="1" ht="27" customHeight="1">
      <c r="A13" s="561"/>
      <c r="B13" s="1206"/>
      <c r="C13" s="680" t="s">
        <v>191</v>
      </c>
      <c r="D13" s="1202"/>
      <c r="E13" s="1198"/>
      <c r="F13" s="1198"/>
      <c r="G13" s="1204"/>
      <c r="H13" s="1198"/>
      <c r="I13" s="1198"/>
      <c r="J13" s="1198"/>
      <c r="K13" s="1198"/>
      <c r="L13" s="1198"/>
      <c r="M13" s="1200"/>
    </row>
    <row r="14" spans="1:13" s="51" customFormat="1" ht="27" customHeight="1">
      <c r="A14" s="120" t="s">
        <v>1</v>
      </c>
      <c r="B14" s="681">
        <v>4238</v>
      </c>
      <c r="C14" s="682">
        <v>898</v>
      </c>
      <c r="D14" s="683">
        <v>2031</v>
      </c>
      <c r="E14" s="683">
        <v>184</v>
      </c>
      <c r="F14" s="683">
        <v>53</v>
      </c>
      <c r="G14" s="683">
        <v>51</v>
      </c>
      <c r="H14" s="683">
        <v>67</v>
      </c>
      <c r="I14" s="683">
        <v>41</v>
      </c>
      <c r="J14" s="683">
        <v>123</v>
      </c>
      <c r="K14" s="683">
        <v>100</v>
      </c>
      <c r="L14" s="683">
        <v>6</v>
      </c>
      <c r="M14" s="683">
        <v>684</v>
      </c>
    </row>
    <row r="15" spans="1:13" ht="27" customHeight="1">
      <c r="A15" s="606" t="s">
        <v>4</v>
      </c>
      <c r="B15" s="684">
        <v>1931</v>
      </c>
      <c r="C15" s="685">
        <v>431</v>
      </c>
      <c r="D15" s="574">
        <v>823</v>
      </c>
      <c r="E15" s="574">
        <v>30</v>
      </c>
      <c r="F15" s="574">
        <v>23</v>
      </c>
      <c r="G15" s="574">
        <v>32</v>
      </c>
      <c r="H15" s="574">
        <v>30</v>
      </c>
      <c r="I15" s="574">
        <v>33</v>
      </c>
      <c r="J15" s="574">
        <v>79</v>
      </c>
      <c r="K15" s="574">
        <v>59</v>
      </c>
      <c r="L15" s="598">
        <v>3</v>
      </c>
      <c r="M15" s="574">
        <v>388</v>
      </c>
    </row>
    <row r="16" spans="1:13" ht="27" customHeight="1">
      <c r="A16" s="561" t="s">
        <v>5</v>
      </c>
      <c r="B16" s="686">
        <v>2307</v>
      </c>
      <c r="C16" s="687">
        <v>467</v>
      </c>
      <c r="D16" s="688">
        <v>1208</v>
      </c>
      <c r="E16" s="688">
        <v>154</v>
      </c>
      <c r="F16" s="688">
        <v>30</v>
      </c>
      <c r="G16" s="688">
        <v>19</v>
      </c>
      <c r="H16" s="688">
        <v>37</v>
      </c>
      <c r="I16" s="688">
        <v>8</v>
      </c>
      <c r="J16" s="688">
        <v>44</v>
      </c>
      <c r="K16" s="688">
        <v>41</v>
      </c>
      <c r="L16" s="688">
        <v>3</v>
      </c>
      <c r="M16" s="688">
        <v>296</v>
      </c>
    </row>
    <row r="17" ht="27" customHeight="1">
      <c r="A17" s="555" t="s">
        <v>857</v>
      </c>
    </row>
  </sheetData>
  <sheetProtection/>
  <mergeCells count="22">
    <mergeCell ref="I5:I6"/>
    <mergeCell ref="J5:J6"/>
    <mergeCell ref="K5:K6"/>
    <mergeCell ref="L5:L6"/>
    <mergeCell ref="M5:M6"/>
    <mergeCell ref="B5:B6"/>
    <mergeCell ref="B12:B13"/>
    <mergeCell ref="D5:D6"/>
    <mergeCell ref="E5:E6"/>
    <mergeCell ref="F5:F6"/>
    <mergeCell ref="G5:G6"/>
    <mergeCell ref="H5:H6"/>
    <mergeCell ref="K12:K13"/>
    <mergeCell ref="L12:L13"/>
    <mergeCell ref="M12:M13"/>
    <mergeCell ref="D12:D13"/>
    <mergeCell ref="I12:I13"/>
    <mergeCell ref="J12:J13"/>
    <mergeCell ref="E12:E13"/>
    <mergeCell ref="F12:F13"/>
    <mergeCell ref="G12:G13"/>
    <mergeCell ref="H12:H1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12"/>
  <sheetViews>
    <sheetView zoomScalePageLayoutView="0" workbookViewId="0" topLeftCell="A1">
      <selection activeCell="D8" sqref="D8"/>
    </sheetView>
  </sheetViews>
  <sheetFormatPr defaultColWidth="9.00390625" defaultRowHeight="30" customHeight="1"/>
  <cols>
    <col min="1" max="1" width="9.125" style="555" customWidth="1"/>
    <col min="2" max="2" width="1.75390625" style="555" customWidth="1"/>
    <col min="3" max="3" width="9.75390625" style="654" bestFit="1" customWidth="1"/>
    <col min="4" max="13" width="7.75390625" style="654" customWidth="1"/>
    <col min="14" max="14" width="9.75390625" style="654" bestFit="1" customWidth="1"/>
    <col min="15" max="15" width="7.75390625" style="655" bestFit="1" customWidth="1"/>
    <col min="16" max="16" width="15.25390625" style="654" customWidth="1"/>
    <col min="17" max="17" width="15.75390625" style="654" customWidth="1"/>
    <col min="18" max="16384" width="9.125" style="555" customWidth="1"/>
  </cols>
  <sheetData>
    <row r="1" ht="23.25" customHeight="1">
      <c r="D1" s="240"/>
    </row>
    <row r="2" ht="30" customHeight="1">
      <c r="D2" s="17" t="s">
        <v>660</v>
      </c>
    </row>
    <row r="4" spans="1:17" ht="21" customHeight="1">
      <c r="A4" s="983" t="s">
        <v>14</v>
      </c>
      <c r="B4" s="599"/>
      <c r="C4" s="1207" t="s">
        <v>192</v>
      </c>
      <c r="D4" s="1208"/>
      <c r="E4" s="1208"/>
      <c r="F4" s="1208"/>
      <c r="G4" s="1208"/>
      <c r="H4" s="1208"/>
      <c r="I4" s="1208"/>
      <c r="J4" s="1208"/>
      <c r="K4" s="1208"/>
      <c r="L4" s="1208"/>
      <c r="M4" s="1209"/>
      <c r="N4" s="1210" t="s">
        <v>193</v>
      </c>
      <c r="O4" s="656" t="s">
        <v>194</v>
      </c>
      <c r="P4" s="657" t="s">
        <v>195</v>
      </c>
      <c r="Q4" s="658" t="s">
        <v>195</v>
      </c>
    </row>
    <row r="5" spans="1:17" ht="21" customHeight="1">
      <c r="A5" s="992"/>
      <c r="B5" s="567"/>
      <c r="C5" s="1213" t="s">
        <v>21</v>
      </c>
      <c r="D5" s="1215" t="s">
        <v>196</v>
      </c>
      <c r="E5" s="1215"/>
      <c r="F5" s="1215"/>
      <c r="G5" s="1215"/>
      <c r="H5" s="1215"/>
      <c r="I5" s="1215"/>
      <c r="J5" s="1215"/>
      <c r="K5" s="1215"/>
      <c r="L5" s="1215"/>
      <c r="M5" s="1216"/>
      <c r="N5" s="1211"/>
      <c r="O5" s="660" t="s">
        <v>197</v>
      </c>
      <c r="P5" s="661" t="s">
        <v>198</v>
      </c>
      <c r="Q5" s="662" t="s">
        <v>199</v>
      </c>
    </row>
    <row r="6" spans="1:17" s="596" customFormat="1" ht="21" customHeight="1">
      <c r="A6" s="972"/>
      <c r="B6" s="561"/>
      <c r="C6" s="1214"/>
      <c r="D6" s="121" t="s">
        <v>200</v>
      </c>
      <c r="E6" s="121" t="s">
        <v>201</v>
      </c>
      <c r="F6" s="121" t="s">
        <v>202</v>
      </c>
      <c r="G6" s="121" t="s">
        <v>203</v>
      </c>
      <c r="H6" s="121" t="s">
        <v>204</v>
      </c>
      <c r="I6" s="121" t="s">
        <v>205</v>
      </c>
      <c r="J6" s="121" t="s">
        <v>206</v>
      </c>
      <c r="K6" s="121" t="s">
        <v>207</v>
      </c>
      <c r="L6" s="121" t="s">
        <v>208</v>
      </c>
      <c r="M6" s="122" t="s">
        <v>209</v>
      </c>
      <c r="N6" s="1212"/>
      <c r="O6" s="664" t="s">
        <v>210</v>
      </c>
      <c r="P6" s="663" t="s">
        <v>211</v>
      </c>
      <c r="Q6" s="665" t="s">
        <v>212</v>
      </c>
    </row>
    <row r="7" spans="1:17" s="596" customFormat="1" ht="30" customHeight="1">
      <c r="A7" s="605"/>
      <c r="B7" s="606"/>
      <c r="C7" s="661"/>
      <c r="D7" s="666"/>
      <c r="E7" s="666"/>
      <c r="F7" s="666"/>
      <c r="G7" s="666"/>
      <c r="H7" s="666"/>
      <c r="I7" s="666"/>
      <c r="J7" s="666"/>
      <c r="K7" s="666"/>
      <c r="L7" s="666"/>
      <c r="M7" s="667"/>
      <c r="N7" s="661"/>
      <c r="O7" s="660"/>
      <c r="P7" s="659"/>
      <c r="Q7" s="662"/>
    </row>
    <row r="8" spans="1:19" ht="30" customHeight="1">
      <c r="A8" s="620" t="s">
        <v>781</v>
      </c>
      <c r="B8" s="567"/>
      <c r="C8" s="668">
        <f>SUM(D8:M8)</f>
        <v>180776</v>
      </c>
      <c r="D8" s="669">
        <v>63223</v>
      </c>
      <c r="E8" s="669">
        <v>43123</v>
      </c>
      <c r="F8" s="669">
        <v>31429</v>
      </c>
      <c r="G8" s="669">
        <v>26750</v>
      </c>
      <c r="H8" s="669">
        <v>10105</v>
      </c>
      <c r="I8" s="669">
        <v>4228</v>
      </c>
      <c r="J8" s="669">
        <v>1511</v>
      </c>
      <c r="K8" s="669">
        <v>337</v>
      </c>
      <c r="L8" s="669">
        <v>54</v>
      </c>
      <c r="M8" s="670">
        <v>16</v>
      </c>
      <c r="N8" s="671">
        <v>440579</v>
      </c>
      <c r="O8" s="672">
        <f>N8/C8</f>
        <v>2.437154268265699</v>
      </c>
      <c r="P8" s="671">
        <v>979</v>
      </c>
      <c r="Q8" s="673">
        <v>2231</v>
      </c>
      <c r="R8" s="566"/>
      <c r="S8" s="566"/>
    </row>
    <row r="9" spans="1:17" ht="30" customHeight="1">
      <c r="A9" s="588"/>
      <c r="B9" s="589"/>
      <c r="C9" s="674"/>
      <c r="D9" s="675"/>
      <c r="E9" s="675"/>
      <c r="F9" s="675"/>
      <c r="G9" s="675"/>
      <c r="H9" s="675"/>
      <c r="I9" s="675"/>
      <c r="J9" s="675"/>
      <c r="K9" s="675"/>
      <c r="L9" s="675"/>
      <c r="M9" s="676"/>
      <c r="N9" s="674"/>
      <c r="O9" s="677"/>
      <c r="P9" s="674"/>
      <c r="Q9" s="678"/>
    </row>
    <row r="10" spans="1:17" s="596" customFormat="1" ht="30" customHeight="1">
      <c r="A10" s="605"/>
      <c r="B10" s="606"/>
      <c r="C10" s="661"/>
      <c r="D10" s="666"/>
      <c r="E10" s="666"/>
      <c r="F10" s="666"/>
      <c r="G10" s="666"/>
      <c r="H10" s="666"/>
      <c r="I10" s="666"/>
      <c r="J10" s="666"/>
      <c r="K10" s="666"/>
      <c r="L10" s="666"/>
      <c r="M10" s="667"/>
      <c r="N10" s="661"/>
      <c r="O10" s="660"/>
      <c r="P10" s="659"/>
      <c r="Q10" s="662"/>
    </row>
    <row r="11" spans="1:19" ht="30" customHeight="1">
      <c r="A11" s="620" t="s">
        <v>782</v>
      </c>
      <c r="B11" s="567"/>
      <c r="C11" s="668">
        <f>SUM(D11:M11)</f>
        <v>190871</v>
      </c>
      <c r="D11" s="669">
        <v>69944</v>
      </c>
      <c r="E11" s="669">
        <v>47144</v>
      </c>
      <c r="F11" s="669">
        <v>32809</v>
      </c>
      <c r="G11" s="669">
        <v>26539</v>
      </c>
      <c r="H11" s="669">
        <v>9425</v>
      </c>
      <c r="I11" s="669">
        <v>3475</v>
      </c>
      <c r="J11" s="669">
        <v>1203</v>
      </c>
      <c r="K11" s="669">
        <v>259</v>
      </c>
      <c r="L11" s="669">
        <v>56</v>
      </c>
      <c r="M11" s="670">
        <v>17</v>
      </c>
      <c r="N11" s="671">
        <v>447970</v>
      </c>
      <c r="O11" s="672">
        <f>N11/C11</f>
        <v>2.346977801761399</v>
      </c>
      <c r="P11" s="671">
        <v>1189</v>
      </c>
      <c r="Q11" s="673">
        <v>1851</v>
      </c>
      <c r="R11" s="566"/>
      <c r="S11" s="566"/>
    </row>
    <row r="12" spans="1:17" ht="30" customHeight="1">
      <c r="A12" s="588"/>
      <c r="B12" s="589"/>
      <c r="C12" s="674"/>
      <c r="D12" s="675"/>
      <c r="E12" s="675"/>
      <c r="F12" s="675"/>
      <c r="G12" s="675"/>
      <c r="H12" s="675"/>
      <c r="I12" s="675"/>
      <c r="J12" s="675"/>
      <c r="K12" s="675"/>
      <c r="L12" s="675"/>
      <c r="M12" s="676"/>
      <c r="N12" s="674"/>
      <c r="O12" s="677"/>
      <c r="P12" s="674"/>
      <c r="Q12" s="678"/>
    </row>
  </sheetData>
  <sheetProtection/>
  <mergeCells count="5">
    <mergeCell ref="A4:A6"/>
    <mergeCell ref="C4:M4"/>
    <mergeCell ref="N4:N6"/>
    <mergeCell ref="C5:C6"/>
    <mergeCell ref="D5:M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40"/>
  <sheetViews>
    <sheetView zoomScalePageLayoutView="0" workbookViewId="0" topLeftCell="A1">
      <selection activeCell="A43" sqref="A43"/>
    </sheetView>
  </sheetViews>
  <sheetFormatPr defaultColWidth="9.00390625" defaultRowHeight="12.75"/>
  <cols>
    <col min="1" max="1" width="3.75390625" style="555" customWidth="1"/>
    <col min="2" max="2" width="17.625" style="555" bestFit="1" customWidth="1"/>
    <col min="3" max="3" width="9.125" style="555" customWidth="1"/>
    <col min="4" max="11" width="12.75390625" style="652" customWidth="1"/>
    <col min="12" max="16384" width="9.125" style="555" customWidth="1"/>
  </cols>
  <sheetData>
    <row r="1" spans="3:10" ht="32.25" customHeight="1">
      <c r="C1" s="1222" t="s">
        <v>843</v>
      </c>
      <c r="D1" s="1223"/>
      <c r="E1" s="1223"/>
      <c r="F1" s="1223"/>
      <c r="G1" s="1223"/>
      <c r="H1" s="1223"/>
      <c r="I1" s="1223"/>
      <c r="J1" s="1223"/>
    </row>
    <row r="2" spans="1:2" ht="12" customHeight="1">
      <c r="A2" s="1224" t="s">
        <v>484</v>
      </c>
      <c r="B2" s="1224"/>
    </row>
    <row r="3" spans="1:2" ht="12" customHeight="1">
      <c r="A3" s="1225"/>
      <c r="B3" s="1225"/>
    </row>
    <row r="4" spans="1:11" s="55" customFormat="1" ht="12" customHeight="1">
      <c r="A4" s="124"/>
      <c r="B4" s="1217" t="s">
        <v>213</v>
      </c>
      <c r="C4" s="58"/>
      <c r="D4" s="1219" t="s">
        <v>33</v>
      </c>
      <c r="E4" s="1226" t="s">
        <v>214</v>
      </c>
      <c r="F4" s="1221"/>
      <c r="G4" s="1221"/>
      <c r="H4" s="1221"/>
      <c r="I4" s="1221"/>
      <c r="J4" s="1221"/>
      <c r="K4" s="1221"/>
    </row>
    <row r="5" spans="1:11" s="55" customFormat="1" ht="12" customHeight="1">
      <c r="A5" s="109"/>
      <c r="B5" s="1218"/>
      <c r="C5" s="80"/>
      <c r="D5" s="1220"/>
      <c r="E5" s="125" t="s">
        <v>215</v>
      </c>
      <c r="F5" s="125" t="s">
        <v>37</v>
      </c>
      <c r="G5" s="125" t="s">
        <v>38</v>
      </c>
      <c r="H5" s="125" t="s">
        <v>39</v>
      </c>
      <c r="I5" s="125" t="s">
        <v>40</v>
      </c>
      <c r="J5" s="125" t="s">
        <v>41</v>
      </c>
      <c r="K5" s="126" t="s">
        <v>216</v>
      </c>
    </row>
    <row r="6" spans="1:11" s="55" customFormat="1" ht="12" customHeight="1">
      <c r="A6" s="107"/>
      <c r="B6" s="108"/>
      <c r="C6" s="77"/>
      <c r="D6" s="127"/>
      <c r="E6" s="128"/>
      <c r="F6" s="129"/>
      <c r="G6" s="129"/>
      <c r="H6" s="129"/>
      <c r="I6" s="129"/>
      <c r="J6" s="129"/>
      <c r="K6" s="129"/>
    </row>
    <row r="7" spans="1:11" s="55" customFormat="1" ht="12" customHeight="1">
      <c r="A7" s="55" t="s">
        <v>217</v>
      </c>
      <c r="C7" s="77"/>
      <c r="D7" s="653">
        <f>SUM(E7:K7)</f>
        <v>180776</v>
      </c>
      <c r="E7" s="130">
        <v>64089</v>
      </c>
      <c r="F7" s="130">
        <v>42380</v>
      </c>
      <c r="G7" s="130">
        <v>31397</v>
      </c>
      <c r="H7" s="130">
        <v>26690</v>
      </c>
      <c r="I7" s="130">
        <v>10096</v>
      </c>
      <c r="J7" s="130">
        <v>4218</v>
      </c>
      <c r="K7" s="130">
        <v>1906</v>
      </c>
    </row>
    <row r="8" spans="1:11" s="55" customFormat="1" ht="12" customHeight="1">
      <c r="A8" s="55" t="s">
        <v>218</v>
      </c>
      <c r="C8" s="77"/>
      <c r="D8" s="653">
        <f>SUM(E8:K8)</f>
        <v>440579</v>
      </c>
      <c r="E8" s="130">
        <v>64968</v>
      </c>
      <c r="F8" s="130">
        <v>84883</v>
      </c>
      <c r="G8" s="130">
        <v>94292</v>
      </c>
      <c r="H8" s="130">
        <v>106787</v>
      </c>
      <c r="I8" s="130">
        <v>50495</v>
      </c>
      <c r="J8" s="130">
        <v>25316</v>
      </c>
      <c r="K8" s="130">
        <v>13838</v>
      </c>
    </row>
    <row r="9" spans="1:11" s="55" customFormat="1" ht="12" customHeight="1">
      <c r="A9" s="55" t="s">
        <v>219</v>
      </c>
      <c r="C9" s="77"/>
      <c r="D9" s="653">
        <f>SUM(E9:K9)</f>
        <v>439422</v>
      </c>
      <c r="E9" s="130">
        <v>64089</v>
      </c>
      <c r="F9" s="130">
        <v>84760</v>
      </c>
      <c r="G9" s="130">
        <v>94191</v>
      </c>
      <c r="H9" s="130">
        <v>106760</v>
      </c>
      <c r="I9" s="130">
        <v>50480</v>
      </c>
      <c r="J9" s="130">
        <v>25308</v>
      </c>
      <c r="K9" s="130">
        <v>13834</v>
      </c>
    </row>
    <row r="10" spans="3:11" s="55" customFormat="1" ht="12" customHeight="1">
      <c r="C10" s="77"/>
      <c r="D10" s="653"/>
      <c r="E10" s="130"/>
      <c r="F10" s="130"/>
      <c r="G10" s="130"/>
      <c r="H10" s="130"/>
      <c r="I10" s="130"/>
      <c r="J10" s="130"/>
      <c r="K10" s="130"/>
    </row>
    <row r="11" spans="1:11" s="55" customFormat="1" ht="12" customHeight="1">
      <c r="A11" s="131" t="s">
        <v>220</v>
      </c>
      <c r="C11" s="77"/>
      <c r="D11" s="653"/>
      <c r="E11" s="130"/>
      <c r="F11" s="130"/>
      <c r="G11" s="130"/>
      <c r="H11" s="130"/>
      <c r="I11" s="130"/>
      <c r="J11" s="130"/>
      <c r="K11" s="130"/>
    </row>
    <row r="12" spans="1:11" s="55" customFormat="1" ht="12" customHeight="1">
      <c r="A12" s="55" t="s">
        <v>221</v>
      </c>
      <c r="C12" s="77"/>
      <c r="D12" s="132"/>
      <c r="E12" s="130"/>
      <c r="F12" s="130"/>
      <c r="G12" s="130"/>
      <c r="H12" s="130"/>
      <c r="I12" s="130"/>
      <c r="J12" s="130"/>
      <c r="K12" s="130"/>
    </row>
    <row r="13" spans="2:11" s="55" customFormat="1" ht="12" customHeight="1">
      <c r="B13" s="133" t="s">
        <v>222</v>
      </c>
      <c r="C13" s="77"/>
      <c r="D13" s="653">
        <f>SUM(E13:K13)</f>
        <v>19334</v>
      </c>
      <c r="E13" s="136">
        <v>0</v>
      </c>
      <c r="F13" s="130">
        <v>381</v>
      </c>
      <c r="G13" s="130">
        <v>6709</v>
      </c>
      <c r="H13" s="130">
        <v>7263</v>
      </c>
      <c r="I13" s="130">
        <v>2837</v>
      </c>
      <c r="J13" s="130">
        <v>1299</v>
      </c>
      <c r="K13" s="130">
        <v>845</v>
      </c>
    </row>
    <row r="14" spans="2:11" s="55" customFormat="1" ht="12" customHeight="1">
      <c r="B14" s="133" t="s">
        <v>223</v>
      </c>
      <c r="C14" s="77"/>
      <c r="D14" s="653">
        <f>SUM(E14:K14)</f>
        <v>78188</v>
      </c>
      <c r="E14" s="136">
        <v>0</v>
      </c>
      <c r="F14" s="130">
        <v>772</v>
      </c>
      <c r="G14" s="130">
        <v>20132</v>
      </c>
      <c r="H14" s="130">
        <v>29052</v>
      </c>
      <c r="I14" s="130">
        <v>14189</v>
      </c>
      <c r="J14" s="130">
        <v>7795</v>
      </c>
      <c r="K14" s="130">
        <v>6248</v>
      </c>
    </row>
    <row r="15" spans="2:11" s="55" customFormat="1" ht="12" customHeight="1">
      <c r="B15" s="133" t="s">
        <v>224</v>
      </c>
      <c r="C15" s="77"/>
      <c r="D15" s="653">
        <f>SUM(E15:K15)</f>
        <v>25240</v>
      </c>
      <c r="E15" s="136">
        <v>0</v>
      </c>
      <c r="F15" s="130">
        <v>381</v>
      </c>
      <c r="G15" s="130">
        <v>6788</v>
      </c>
      <c r="H15" s="130">
        <v>10802</v>
      </c>
      <c r="I15" s="130">
        <v>4136</v>
      </c>
      <c r="J15" s="130">
        <v>1828</v>
      </c>
      <c r="K15" s="130">
        <v>1305</v>
      </c>
    </row>
    <row r="16" spans="1:11" s="55" customFormat="1" ht="12" customHeight="1">
      <c r="A16" s="55" t="s">
        <v>225</v>
      </c>
      <c r="C16" s="77"/>
      <c r="D16" s="132"/>
      <c r="E16" s="136"/>
      <c r="F16" s="130"/>
      <c r="G16" s="130"/>
      <c r="H16" s="130"/>
      <c r="I16" s="130"/>
      <c r="J16" s="130"/>
      <c r="K16" s="130"/>
    </row>
    <row r="17" spans="2:11" s="55" customFormat="1" ht="12" customHeight="1">
      <c r="B17" s="133" t="s">
        <v>222</v>
      </c>
      <c r="C17" s="77"/>
      <c r="D17" s="653">
        <f>SUM(E17:K17)</f>
        <v>44355</v>
      </c>
      <c r="E17" s="130">
        <v>135</v>
      </c>
      <c r="F17" s="130">
        <v>1705</v>
      </c>
      <c r="G17" s="130">
        <v>12466</v>
      </c>
      <c r="H17" s="130">
        <v>17367</v>
      </c>
      <c r="I17" s="130">
        <v>7426</v>
      </c>
      <c r="J17" s="130">
        <v>3480</v>
      </c>
      <c r="K17" s="130">
        <v>1776</v>
      </c>
    </row>
    <row r="18" spans="2:11" s="55" customFormat="1" ht="12" customHeight="1">
      <c r="B18" s="133" t="s">
        <v>223</v>
      </c>
      <c r="C18" s="77"/>
      <c r="D18" s="653">
        <f>SUM(E18:K18)</f>
        <v>181417</v>
      </c>
      <c r="E18" s="130">
        <v>135</v>
      </c>
      <c r="F18" s="130">
        <v>3439</v>
      </c>
      <c r="G18" s="130">
        <v>37419</v>
      </c>
      <c r="H18" s="130">
        <v>69479</v>
      </c>
      <c r="I18" s="130">
        <v>37140</v>
      </c>
      <c r="J18" s="130">
        <v>20885</v>
      </c>
      <c r="K18" s="130">
        <v>12920</v>
      </c>
    </row>
    <row r="19" spans="2:11" s="55" customFormat="1" ht="12" customHeight="1">
      <c r="B19" s="133" t="s">
        <v>226</v>
      </c>
      <c r="C19" s="77"/>
      <c r="D19" s="653">
        <f>SUM(E19:K19)</f>
        <v>75879</v>
      </c>
      <c r="E19" s="130">
        <v>135</v>
      </c>
      <c r="F19" s="130">
        <v>1707</v>
      </c>
      <c r="G19" s="130">
        <v>13793</v>
      </c>
      <c r="H19" s="130">
        <v>31507</v>
      </c>
      <c r="I19" s="130">
        <v>16520</v>
      </c>
      <c r="J19" s="130">
        <v>7585</v>
      </c>
      <c r="K19" s="130">
        <v>4632</v>
      </c>
    </row>
    <row r="20" spans="1:11" s="55" customFormat="1" ht="12" customHeight="1">
      <c r="A20" s="109"/>
      <c r="B20" s="109"/>
      <c r="C20" s="80"/>
      <c r="D20" s="134"/>
      <c r="E20" s="135"/>
      <c r="F20" s="135"/>
      <c r="G20" s="135"/>
      <c r="H20" s="135"/>
      <c r="I20" s="135"/>
      <c r="J20" s="135"/>
      <c r="K20" s="135"/>
    </row>
    <row r="22" spans="1:2" ht="12" customHeight="1">
      <c r="A22" s="1224" t="s">
        <v>738</v>
      </c>
      <c r="B22" s="1224"/>
    </row>
    <row r="23" spans="1:2" ht="12" customHeight="1">
      <c r="A23" s="1225"/>
      <c r="B23" s="1225"/>
    </row>
    <row r="24" spans="1:11" s="55" customFormat="1" ht="12" customHeight="1">
      <c r="A24" s="124"/>
      <c r="B24" s="1217" t="s">
        <v>213</v>
      </c>
      <c r="C24" s="58"/>
      <c r="D24" s="1219" t="s">
        <v>33</v>
      </c>
      <c r="E24" s="1221" t="s">
        <v>841</v>
      </c>
      <c r="F24" s="1221"/>
      <c r="G24" s="1221"/>
      <c r="H24" s="1221"/>
      <c r="I24" s="1221"/>
      <c r="J24" s="1221"/>
      <c r="K24" s="1221"/>
    </row>
    <row r="25" spans="1:11" s="55" customFormat="1" ht="12" customHeight="1">
      <c r="A25" s="109"/>
      <c r="B25" s="1218"/>
      <c r="C25" s="80"/>
      <c r="D25" s="1220"/>
      <c r="E25" s="125" t="s">
        <v>215</v>
      </c>
      <c r="F25" s="125" t="s">
        <v>37</v>
      </c>
      <c r="G25" s="125" t="s">
        <v>38</v>
      </c>
      <c r="H25" s="125" t="s">
        <v>39</v>
      </c>
      <c r="I25" s="125" t="s">
        <v>40</v>
      </c>
      <c r="J25" s="125" t="s">
        <v>41</v>
      </c>
      <c r="K25" s="126" t="s">
        <v>216</v>
      </c>
    </row>
    <row r="26" spans="1:11" s="55" customFormat="1" ht="12" customHeight="1">
      <c r="A26" s="107"/>
      <c r="B26" s="108"/>
      <c r="C26" s="77"/>
      <c r="D26" s="127"/>
      <c r="E26" s="128"/>
      <c r="F26" s="129"/>
      <c r="G26" s="129"/>
      <c r="H26" s="129"/>
      <c r="I26" s="129"/>
      <c r="J26" s="129"/>
      <c r="K26" s="129"/>
    </row>
    <row r="27" spans="1:11" s="55" customFormat="1" ht="12" customHeight="1">
      <c r="A27" s="55" t="s">
        <v>217</v>
      </c>
      <c r="C27" s="77"/>
      <c r="D27" s="653">
        <f>SUM(E27:K27)</f>
        <v>190871</v>
      </c>
      <c r="E27" s="130">
        <v>69944</v>
      </c>
      <c r="F27" s="130">
        <v>47144</v>
      </c>
      <c r="G27" s="130">
        <v>32809</v>
      </c>
      <c r="H27" s="130">
        <v>26539</v>
      </c>
      <c r="I27" s="130">
        <v>9425</v>
      </c>
      <c r="J27" s="130">
        <v>3475</v>
      </c>
      <c r="K27" s="130">
        <v>1535</v>
      </c>
    </row>
    <row r="28" spans="1:11" s="55" customFormat="1" ht="12" customHeight="1">
      <c r="A28" s="55" t="s">
        <v>218</v>
      </c>
      <c r="C28" s="77"/>
      <c r="D28" s="653">
        <f>SUM(E28:K28)</f>
        <v>447970</v>
      </c>
      <c r="E28" s="130">
        <v>69944</v>
      </c>
      <c r="F28" s="130">
        <v>94288</v>
      </c>
      <c r="G28" s="130">
        <v>98427</v>
      </c>
      <c r="H28" s="130">
        <v>106156</v>
      </c>
      <c r="I28" s="130">
        <v>47125</v>
      </c>
      <c r="J28" s="130">
        <v>20850</v>
      </c>
      <c r="K28" s="130">
        <v>11180</v>
      </c>
    </row>
    <row r="29" spans="3:11" s="55" customFormat="1" ht="12" customHeight="1">
      <c r="C29" s="77"/>
      <c r="D29" s="653"/>
      <c r="E29" s="130"/>
      <c r="F29" s="130"/>
      <c r="G29" s="130"/>
      <c r="H29" s="130"/>
      <c r="I29" s="130"/>
      <c r="J29" s="130"/>
      <c r="K29" s="130"/>
    </row>
    <row r="30" spans="1:11" s="55" customFormat="1" ht="12" customHeight="1">
      <c r="A30" s="131" t="s">
        <v>220</v>
      </c>
      <c r="C30" s="77"/>
      <c r="D30" s="653"/>
      <c r="E30" s="130"/>
      <c r="F30" s="130"/>
      <c r="G30" s="130"/>
      <c r="H30" s="130"/>
      <c r="I30" s="130"/>
      <c r="J30" s="130"/>
      <c r="K30" s="130"/>
    </row>
    <row r="31" spans="1:11" s="55" customFormat="1" ht="12" customHeight="1">
      <c r="A31" s="55" t="s">
        <v>739</v>
      </c>
      <c r="C31" s="77"/>
      <c r="D31" s="132"/>
      <c r="E31" s="130"/>
      <c r="F31" s="130"/>
      <c r="G31" s="130"/>
      <c r="H31" s="130"/>
      <c r="I31" s="130"/>
      <c r="J31" s="130"/>
      <c r="K31" s="130"/>
    </row>
    <row r="32" spans="2:11" s="55" customFormat="1" ht="12" customHeight="1">
      <c r="B32" s="133" t="s">
        <v>222</v>
      </c>
      <c r="C32" s="77"/>
      <c r="D32" s="653">
        <f>SUM(E32:K32)</f>
        <v>18576</v>
      </c>
      <c r="E32" s="130">
        <v>0</v>
      </c>
      <c r="F32" s="130">
        <v>345</v>
      </c>
      <c r="G32" s="130">
        <v>6581</v>
      </c>
      <c r="H32" s="130">
        <v>7205</v>
      </c>
      <c r="I32" s="130">
        <v>2758</v>
      </c>
      <c r="J32" s="130">
        <v>1013</v>
      </c>
      <c r="K32" s="130">
        <v>674</v>
      </c>
    </row>
    <row r="33" spans="2:11" s="55" customFormat="1" ht="12" customHeight="1">
      <c r="B33" s="133" t="s">
        <v>223</v>
      </c>
      <c r="C33" s="77"/>
      <c r="D33" s="653">
        <f>SUM(E33:K33)</f>
        <v>74128</v>
      </c>
      <c r="E33" s="136">
        <v>0</v>
      </c>
      <c r="F33" s="130">
        <v>690</v>
      </c>
      <c r="G33" s="130">
        <v>19743</v>
      </c>
      <c r="H33" s="130">
        <v>28820</v>
      </c>
      <c r="I33" s="130">
        <v>13790</v>
      </c>
      <c r="J33" s="130">
        <v>6078</v>
      </c>
      <c r="K33" s="130">
        <v>5007</v>
      </c>
    </row>
    <row r="34" spans="2:11" s="55" customFormat="1" ht="12" customHeight="1">
      <c r="B34" s="133" t="s">
        <v>740</v>
      </c>
      <c r="C34" s="77"/>
      <c r="D34" s="653">
        <f>SUM(E34:K34)</f>
        <v>24154</v>
      </c>
      <c r="E34" s="136">
        <v>0</v>
      </c>
      <c r="F34" s="130">
        <v>345</v>
      </c>
      <c r="G34" s="130">
        <v>6676</v>
      </c>
      <c r="H34" s="130">
        <v>10596</v>
      </c>
      <c r="I34" s="130">
        <v>4041</v>
      </c>
      <c r="J34" s="130">
        <v>1429</v>
      </c>
      <c r="K34" s="130">
        <v>1067</v>
      </c>
    </row>
    <row r="35" spans="1:11" s="55" customFormat="1" ht="12" customHeight="1">
      <c r="A35" s="55" t="s">
        <v>741</v>
      </c>
      <c r="C35" s="77"/>
      <c r="D35" s="132"/>
      <c r="E35" s="136"/>
      <c r="F35" s="130"/>
      <c r="G35" s="130"/>
      <c r="H35" s="130"/>
      <c r="I35" s="130"/>
      <c r="J35" s="130"/>
      <c r="K35" s="130"/>
    </row>
    <row r="36" spans="2:11" s="55" customFormat="1" ht="12" customHeight="1">
      <c r="B36" s="133" t="s">
        <v>222</v>
      </c>
      <c r="C36" s="77"/>
      <c r="D36" s="653">
        <f>SUM(E36:K36)</f>
        <v>43904</v>
      </c>
      <c r="E36" s="130">
        <v>167</v>
      </c>
      <c r="F36" s="130">
        <v>1856</v>
      </c>
      <c r="G36" s="130">
        <v>13029</v>
      </c>
      <c r="H36" s="130">
        <v>17626</v>
      </c>
      <c r="I36" s="130">
        <v>6993</v>
      </c>
      <c r="J36" s="130">
        <v>2803</v>
      </c>
      <c r="K36" s="130">
        <v>1430</v>
      </c>
    </row>
    <row r="37" spans="2:11" s="55" customFormat="1" ht="12" customHeight="1">
      <c r="B37" s="133" t="s">
        <v>223</v>
      </c>
      <c r="C37" s="77"/>
      <c r="D37" s="653">
        <f>SUM(E37:K37)</f>
        <v>175690</v>
      </c>
      <c r="E37" s="130">
        <v>167</v>
      </c>
      <c r="F37" s="130">
        <v>3712</v>
      </c>
      <c r="G37" s="130">
        <v>39087</v>
      </c>
      <c r="H37" s="130">
        <v>70504</v>
      </c>
      <c r="I37" s="130">
        <v>34965</v>
      </c>
      <c r="J37" s="130">
        <v>16818</v>
      </c>
      <c r="K37" s="130">
        <v>10437</v>
      </c>
    </row>
    <row r="38" spans="2:11" s="55" customFormat="1" ht="12" customHeight="1">
      <c r="B38" s="133" t="s">
        <v>742</v>
      </c>
      <c r="C38" s="77"/>
      <c r="D38" s="653">
        <f>SUM(E38:K38)</f>
        <v>74711</v>
      </c>
      <c r="E38" s="130">
        <v>167</v>
      </c>
      <c r="F38" s="130">
        <v>1858</v>
      </c>
      <c r="G38" s="130">
        <v>14554</v>
      </c>
      <c r="H38" s="130">
        <v>32203</v>
      </c>
      <c r="I38" s="130">
        <v>15921</v>
      </c>
      <c r="J38" s="130">
        <v>6257</v>
      </c>
      <c r="K38" s="130">
        <v>3751</v>
      </c>
    </row>
    <row r="39" spans="1:11" s="55" customFormat="1" ht="12" customHeight="1">
      <c r="A39" s="109"/>
      <c r="B39" s="109"/>
      <c r="C39" s="80"/>
      <c r="D39" s="134"/>
      <c r="E39" s="135"/>
      <c r="F39" s="135"/>
      <c r="G39" s="135"/>
      <c r="H39" s="135"/>
      <c r="I39" s="135"/>
      <c r="J39" s="135"/>
      <c r="K39" s="135"/>
    </row>
    <row r="40" ht="12">
      <c r="A40" s="555" t="s">
        <v>904</v>
      </c>
    </row>
  </sheetData>
  <sheetProtection/>
  <mergeCells count="9">
    <mergeCell ref="B24:B25"/>
    <mergeCell ref="D24:D25"/>
    <mergeCell ref="E24:K24"/>
    <mergeCell ref="C1:J1"/>
    <mergeCell ref="A2:B3"/>
    <mergeCell ref="B4:B5"/>
    <mergeCell ref="D4:D5"/>
    <mergeCell ref="E4:K4"/>
    <mergeCell ref="A22:B2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B24"/>
  <sheetViews>
    <sheetView zoomScalePageLayoutView="0" workbookViewId="0" topLeftCell="A1">
      <selection activeCell="G2" sqref="G2"/>
    </sheetView>
  </sheetViews>
  <sheetFormatPr defaultColWidth="9.00390625" defaultRowHeight="12" customHeight="1"/>
  <cols>
    <col min="1" max="1" width="16.75390625" style="55" customWidth="1"/>
    <col min="2" max="2" width="12.00390625" style="55" customWidth="1"/>
    <col min="3" max="3" width="10.25390625" style="55" customWidth="1"/>
    <col min="4" max="4" width="8.625" style="55" customWidth="1"/>
    <col min="5" max="12" width="11.25390625" style="55" customWidth="1"/>
    <col min="13" max="13" width="16.75390625" style="55" customWidth="1"/>
    <col min="14" max="14" width="11.25390625" style="55" customWidth="1"/>
    <col min="15" max="28" width="9.25390625" style="55" customWidth="1"/>
    <col min="29" max="16384" width="9.125" style="55" customWidth="1"/>
  </cols>
  <sheetData>
    <row r="1" spans="2:12" ht="13.5">
      <c r="B1" s="137" t="s">
        <v>1244</v>
      </c>
      <c r="L1" s="137"/>
    </row>
    <row r="2" spans="1:12" ht="13.5">
      <c r="A2" s="137"/>
      <c r="B2" s="137"/>
      <c r="C2" s="137" t="s">
        <v>1026</v>
      </c>
      <c r="L2" s="137"/>
    </row>
    <row r="3" spans="1:13" ht="9" customHeight="1">
      <c r="A3" s="138"/>
      <c r="M3" s="138"/>
    </row>
    <row r="4" spans="1:13" ht="15" customHeight="1">
      <c r="A4" s="123" t="s">
        <v>738</v>
      </c>
      <c r="M4" s="123"/>
    </row>
    <row r="5" spans="1:28" s="139" customFormat="1" ht="10.5" customHeight="1">
      <c r="A5" s="967" t="s">
        <v>860</v>
      </c>
      <c r="B5" s="1248"/>
      <c r="C5" s="1253" t="s">
        <v>766</v>
      </c>
      <c r="D5" s="1256" t="s">
        <v>745</v>
      </c>
      <c r="E5" s="1243"/>
      <c r="F5" s="1243"/>
      <c r="G5" s="1243"/>
      <c r="H5" s="1243"/>
      <c r="I5" s="1243"/>
      <c r="J5" s="1243"/>
      <c r="K5" s="1243"/>
      <c r="L5" s="1243"/>
      <c r="M5" s="967" t="s">
        <v>227</v>
      </c>
      <c r="N5" s="1248"/>
      <c r="O5" s="1243" t="s">
        <v>745</v>
      </c>
      <c r="P5" s="1243"/>
      <c r="Q5" s="1243"/>
      <c r="R5" s="1243"/>
      <c r="S5" s="1243"/>
      <c r="T5" s="1243"/>
      <c r="U5" s="1243"/>
      <c r="V5" s="1244"/>
      <c r="W5" s="1234" t="s">
        <v>778</v>
      </c>
      <c r="X5" s="1245" t="s">
        <v>229</v>
      </c>
      <c r="Y5" s="1245" t="s">
        <v>1022</v>
      </c>
      <c r="Z5" s="1245" t="s">
        <v>1023</v>
      </c>
      <c r="AA5" s="1245" t="s">
        <v>1024</v>
      </c>
      <c r="AB5" s="1245" t="s">
        <v>1025</v>
      </c>
    </row>
    <row r="6" spans="1:28" s="139" customFormat="1" ht="10.5" customHeight="1">
      <c r="A6" s="1249"/>
      <c r="B6" s="1250"/>
      <c r="C6" s="1254"/>
      <c r="D6" s="1257" t="s">
        <v>34</v>
      </c>
      <c r="E6" s="1241" t="s">
        <v>230</v>
      </c>
      <c r="F6" s="1241"/>
      <c r="G6" s="1241"/>
      <c r="H6" s="1241"/>
      <c r="I6" s="1242"/>
      <c r="J6" s="1240" t="s">
        <v>746</v>
      </c>
      <c r="K6" s="1241"/>
      <c r="L6" s="1241"/>
      <c r="M6" s="1249"/>
      <c r="N6" s="1250"/>
      <c r="O6" s="1240" t="s">
        <v>747</v>
      </c>
      <c r="P6" s="1241"/>
      <c r="Q6" s="1241"/>
      <c r="R6" s="1241"/>
      <c r="S6" s="1241"/>
      <c r="T6" s="1241"/>
      <c r="U6" s="1241"/>
      <c r="V6" s="1242"/>
      <c r="W6" s="1235"/>
      <c r="X6" s="1246"/>
      <c r="Y6" s="1246"/>
      <c r="Z6" s="1246"/>
      <c r="AA6" s="1246"/>
      <c r="AB6" s="1246"/>
    </row>
    <row r="7" spans="1:28" s="139" customFormat="1" ht="10.5" customHeight="1">
      <c r="A7" s="1249"/>
      <c r="B7" s="1250"/>
      <c r="C7" s="1254"/>
      <c r="D7" s="1258"/>
      <c r="E7" s="1231" t="s">
        <v>34</v>
      </c>
      <c r="F7" s="1227" t="s">
        <v>784</v>
      </c>
      <c r="G7" s="1227" t="s">
        <v>770</v>
      </c>
      <c r="H7" s="1227" t="s">
        <v>771</v>
      </c>
      <c r="I7" s="1227" t="s">
        <v>772</v>
      </c>
      <c r="J7" s="1230" t="s">
        <v>34</v>
      </c>
      <c r="K7" s="1227" t="s">
        <v>773</v>
      </c>
      <c r="L7" s="1237" t="s">
        <v>785</v>
      </c>
      <c r="M7" s="1249"/>
      <c r="N7" s="1250"/>
      <c r="O7" s="1227" t="s">
        <v>775</v>
      </c>
      <c r="P7" s="1227" t="s">
        <v>786</v>
      </c>
      <c r="Q7" s="1230" t="s">
        <v>232</v>
      </c>
      <c r="R7" s="1230" t="s">
        <v>788</v>
      </c>
      <c r="S7" s="1230" t="s">
        <v>234</v>
      </c>
      <c r="T7" s="1227" t="s">
        <v>787</v>
      </c>
      <c r="U7" s="1230" t="s">
        <v>650</v>
      </c>
      <c r="V7" s="1227" t="s">
        <v>777</v>
      </c>
      <c r="W7" s="1235"/>
      <c r="X7" s="1246"/>
      <c r="Y7" s="1246"/>
      <c r="Z7" s="1246"/>
      <c r="AA7" s="1246"/>
      <c r="AB7" s="1246"/>
    </row>
    <row r="8" spans="1:28" s="147" customFormat="1" ht="10.5" customHeight="1">
      <c r="A8" s="1249"/>
      <c r="B8" s="1250"/>
      <c r="C8" s="1254"/>
      <c r="D8" s="1258"/>
      <c r="E8" s="1232"/>
      <c r="F8" s="1228"/>
      <c r="G8" s="1228"/>
      <c r="H8" s="1228"/>
      <c r="I8" s="1228"/>
      <c r="J8" s="1228"/>
      <c r="K8" s="1228"/>
      <c r="L8" s="1238"/>
      <c r="M8" s="1249"/>
      <c r="N8" s="1250"/>
      <c r="O8" s="1228"/>
      <c r="P8" s="1228"/>
      <c r="Q8" s="1228"/>
      <c r="R8" s="1228"/>
      <c r="S8" s="1228"/>
      <c r="T8" s="1228"/>
      <c r="U8" s="1228"/>
      <c r="V8" s="1228"/>
      <c r="W8" s="1235"/>
      <c r="X8" s="1246"/>
      <c r="Y8" s="1246"/>
      <c r="Z8" s="1246"/>
      <c r="AA8" s="1246"/>
      <c r="AB8" s="1246"/>
    </row>
    <row r="9" spans="1:28" s="147" customFormat="1" ht="10.5" customHeight="1">
      <c r="A9" s="1249"/>
      <c r="B9" s="1250"/>
      <c r="C9" s="1254"/>
      <c r="D9" s="1258"/>
      <c r="E9" s="1232"/>
      <c r="F9" s="1228"/>
      <c r="G9" s="1228"/>
      <c r="H9" s="1228"/>
      <c r="I9" s="1228"/>
      <c r="J9" s="1228"/>
      <c r="K9" s="1228"/>
      <c r="L9" s="1238"/>
      <c r="M9" s="1249"/>
      <c r="N9" s="1250"/>
      <c r="O9" s="1228"/>
      <c r="P9" s="1228"/>
      <c r="Q9" s="1228"/>
      <c r="R9" s="1228"/>
      <c r="S9" s="1228"/>
      <c r="T9" s="1228"/>
      <c r="U9" s="1228"/>
      <c r="V9" s="1228"/>
      <c r="W9" s="1235"/>
      <c r="X9" s="1246"/>
      <c r="Y9" s="1246"/>
      <c r="Z9" s="1246"/>
      <c r="AA9" s="1246"/>
      <c r="AB9" s="1246"/>
    </row>
    <row r="10" spans="1:28" s="147" customFormat="1" ht="10.5" customHeight="1">
      <c r="A10" s="1251"/>
      <c r="B10" s="1252"/>
      <c r="C10" s="1255"/>
      <c r="D10" s="1259"/>
      <c r="E10" s="1233"/>
      <c r="F10" s="1229"/>
      <c r="G10" s="1229"/>
      <c r="H10" s="1229"/>
      <c r="I10" s="1229"/>
      <c r="J10" s="1229"/>
      <c r="K10" s="1229"/>
      <c r="L10" s="1239"/>
      <c r="M10" s="1251"/>
      <c r="N10" s="1252"/>
      <c r="O10" s="1229"/>
      <c r="P10" s="1229"/>
      <c r="Q10" s="1229"/>
      <c r="R10" s="1229"/>
      <c r="S10" s="1229"/>
      <c r="T10" s="1229"/>
      <c r="U10" s="1229"/>
      <c r="V10" s="1229"/>
      <c r="W10" s="1236"/>
      <c r="X10" s="1247"/>
      <c r="Y10" s="1247"/>
      <c r="Z10" s="1247"/>
      <c r="AA10" s="1247"/>
      <c r="AB10" s="1247"/>
    </row>
    <row r="11" spans="2:28" s="147" customFormat="1" ht="9.75" customHeight="1">
      <c r="B11" s="148"/>
      <c r="C11" s="142"/>
      <c r="D11" s="145"/>
      <c r="E11" s="149"/>
      <c r="F11" s="149"/>
      <c r="G11" s="149"/>
      <c r="H11" s="149"/>
      <c r="I11" s="146"/>
      <c r="J11" s="150"/>
      <c r="K11" s="149"/>
      <c r="L11" s="149"/>
      <c r="N11" s="148"/>
      <c r="O11" s="149"/>
      <c r="P11" s="149"/>
      <c r="Q11" s="149"/>
      <c r="R11" s="149"/>
      <c r="S11" s="149"/>
      <c r="T11" s="149"/>
      <c r="U11" s="149"/>
      <c r="V11" s="146"/>
      <c r="W11" s="143"/>
      <c r="X11" s="144"/>
      <c r="Y11" s="144"/>
      <c r="Z11" s="144"/>
      <c r="AA11" s="144"/>
      <c r="AB11" s="144"/>
    </row>
    <row r="12" spans="1:28" s="153" customFormat="1" ht="9.75" customHeight="1">
      <c r="A12" s="151" t="s">
        <v>192</v>
      </c>
      <c r="B12" s="152"/>
      <c r="C12" s="523">
        <v>190871</v>
      </c>
      <c r="D12" s="524">
        <v>119621</v>
      </c>
      <c r="E12" s="153">
        <v>100600</v>
      </c>
      <c r="F12" s="153">
        <v>34514</v>
      </c>
      <c r="G12" s="153">
        <v>50949</v>
      </c>
      <c r="H12" s="153">
        <v>1927</v>
      </c>
      <c r="I12" s="525">
        <v>13210</v>
      </c>
      <c r="J12" s="526">
        <v>19021</v>
      </c>
      <c r="K12" s="151">
        <v>733</v>
      </c>
      <c r="L12" s="151">
        <v>2858</v>
      </c>
      <c r="M12" s="151" t="s">
        <v>192</v>
      </c>
      <c r="N12" s="152"/>
      <c r="O12" s="151">
        <v>3425</v>
      </c>
      <c r="P12" s="151">
        <v>5957</v>
      </c>
      <c r="Q12" s="151">
        <v>328</v>
      </c>
      <c r="R12" s="151">
        <v>1365</v>
      </c>
      <c r="S12" s="151">
        <v>304</v>
      </c>
      <c r="T12" s="151">
        <v>969</v>
      </c>
      <c r="U12" s="151">
        <v>1015</v>
      </c>
      <c r="V12" s="525">
        <v>2067</v>
      </c>
      <c r="W12" s="527">
        <v>1258</v>
      </c>
      <c r="X12" s="526">
        <v>69944</v>
      </c>
      <c r="Y12" s="526">
        <v>2520</v>
      </c>
      <c r="Z12" s="526">
        <v>3523</v>
      </c>
      <c r="AA12" s="526">
        <v>261</v>
      </c>
      <c r="AB12" s="526">
        <v>573</v>
      </c>
    </row>
    <row r="13" spans="1:28" s="156" customFormat="1" ht="9.75" customHeight="1">
      <c r="A13" s="154" t="s">
        <v>1014</v>
      </c>
      <c r="B13" s="155"/>
      <c r="C13" s="167">
        <v>447970</v>
      </c>
      <c r="D13" s="168">
        <v>374865</v>
      </c>
      <c r="E13" s="156">
        <v>290849</v>
      </c>
      <c r="F13" s="156">
        <v>69028</v>
      </c>
      <c r="G13" s="156">
        <v>185779</v>
      </c>
      <c r="H13" s="156">
        <v>4468</v>
      </c>
      <c r="I13" s="157">
        <v>31574</v>
      </c>
      <c r="J13" s="160">
        <v>84016</v>
      </c>
      <c r="K13" s="158">
        <v>2932</v>
      </c>
      <c r="L13" s="158">
        <v>8574</v>
      </c>
      <c r="M13" s="154" t="s">
        <v>1014</v>
      </c>
      <c r="N13" s="155"/>
      <c r="O13" s="158">
        <v>20204</v>
      </c>
      <c r="P13" s="158">
        <v>27763</v>
      </c>
      <c r="Q13" s="158">
        <v>1068</v>
      </c>
      <c r="R13" s="158">
        <v>6329</v>
      </c>
      <c r="S13" s="158">
        <v>1633</v>
      </c>
      <c r="T13" s="158">
        <v>6505</v>
      </c>
      <c r="U13" s="158">
        <v>2092</v>
      </c>
      <c r="V13" s="157">
        <v>6916</v>
      </c>
      <c r="W13" s="159">
        <v>3050</v>
      </c>
      <c r="X13" s="160">
        <v>69944</v>
      </c>
      <c r="Y13" s="160">
        <v>6538</v>
      </c>
      <c r="Z13" s="160">
        <v>10803</v>
      </c>
      <c r="AA13" s="160">
        <v>715</v>
      </c>
      <c r="AB13" s="160">
        <v>2094</v>
      </c>
    </row>
    <row r="14" spans="1:28" s="156" customFormat="1" ht="9.75" customHeight="1">
      <c r="A14" s="896" t="s">
        <v>236</v>
      </c>
      <c r="B14" s="897"/>
      <c r="C14" s="898"/>
      <c r="D14" s="899"/>
      <c r="E14" s="900"/>
      <c r="F14" s="900"/>
      <c r="G14" s="900"/>
      <c r="H14" s="900"/>
      <c r="I14" s="901"/>
      <c r="J14" s="902"/>
      <c r="K14" s="900"/>
      <c r="L14" s="900"/>
      <c r="M14" s="896" t="s">
        <v>236</v>
      </c>
      <c r="N14" s="897"/>
      <c r="O14" s="900"/>
      <c r="P14" s="900"/>
      <c r="Q14" s="900"/>
      <c r="R14" s="900"/>
      <c r="S14" s="900"/>
      <c r="T14" s="900"/>
      <c r="U14" s="900"/>
      <c r="V14" s="901"/>
      <c r="W14" s="903"/>
      <c r="X14" s="902"/>
      <c r="Y14" s="902"/>
      <c r="Z14" s="902"/>
      <c r="AA14" s="902"/>
      <c r="AB14" s="902"/>
    </row>
    <row r="15" spans="1:28" s="156" customFormat="1" ht="9.75" customHeight="1">
      <c r="A15" s="158" t="s">
        <v>754</v>
      </c>
      <c r="B15" s="155"/>
      <c r="C15" s="167">
        <v>18576</v>
      </c>
      <c r="D15" s="168">
        <v>18550</v>
      </c>
      <c r="E15" s="158">
        <v>15963</v>
      </c>
      <c r="F15" s="158">
        <v>0</v>
      </c>
      <c r="G15" s="158">
        <v>15143</v>
      </c>
      <c r="H15" s="158">
        <v>46</v>
      </c>
      <c r="I15" s="157">
        <v>774</v>
      </c>
      <c r="J15" s="160">
        <v>2587</v>
      </c>
      <c r="K15" s="158">
        <v>0</v>
      </c>
      <c r="L15" s="158">
        <v>0</v>
      </c>
      <c r="M15" s="158" t="s">
        <v>754</v>
      </c>
      <c r="N15" s="155"/>
      <c r="O15" s="158">
        <v>846</v>
      </c>
      <c r="P15" s="158">
        <v>691</v>
      </c>
      <c r="Q15" s="158">
        <v>24</v>
      </c>
      <c r="R15" s="158">
        <v>279</v>
      </c>
      <c r="S15" s="158">
        <v>51</v>
      </c>
      <c r="T15" s="158">
        <v>529</v>
      </c>
      <c r="U15" s="158">
        <v>0</v>
      </c>
      <c r="V15" s="157">
        <v>167</v>
      </c>
      <c r="W15" s="159">
        <v>26</v>
      </c>
      <c r="X15" s="160">
        <v>0</v>
      </c>
      <c r="Y15" s="160">
        <v>460</v>
      </c>
      <c r="Z15" s="160">
        <v>703</v>
      </c>
      <c r="AA15" s="160">
        <v>26</v>
      </c>
      <c r="AB15" s="160">
        <v>76</v>
      </c>
    </row>
    <row r="16" spans="1:28" s="156" customFormat="1" ht="9.75" customHeight="1">
      <c r="A16" s="158" t="s">
        <v>1015</v>
      </c>
      <c r="B16" s="155"/>
      <c r="C16" s="167">
        <v>74128</v>
      </c>
      <c r="D16" s="168">
        <v>74012</v>
      </c>
      <c r="E16" s="158">
        <v>59415</v>
      </c>
      <c r="F16" s="158">
        <v>0</v>
      </c>
      <c r="G16" s="158">
        <v>57101</v>
      </c>
      <c r="H16" s="158">
        <v>133</v>
      </c>
      <c r="I16" s="157">
        <v>2181</v>
      </c>
      <c r="J16" s="160">
        <v>14597</v>
      </c>
      <c r="K16" s="158">
        <v>0</v>
      </c>
      <c r="L16" s="158">
        <v>0</v>
      </c>
      <c r="M16" s="158" t="s">
        <v>1015</v>
      </c>
      <c r="N16" s="155"/>
      <c r="O16" s="158">
        <v>5034</v>
      </c>
      <c r="P16" s="158">
        <v>3390</v>
      </c>
      <c r="Q16" s="158">
        <v>110</v>
      </c>
      <c r="R16" s="158">
        <v>1353</v>
      </c>
      <c r="S16" s="158">
        <v>373</v>
      </c>
      <c r="T16" s="158">
        <v>3672</v>
      </c>
      <c r="U16" s="158">
        <v>0</v>
      </c>
      <c r="V16" s="157">
        <v>665</v>
      </c>
      <c r="W16" s="159">
        <v>116</v>
      </c>
      <c r="X16" s="160">
        <v>0</v>
      </c>
      <c r="Y16" s="160">
        <v>1253</v>
      </c>
      <c r="Z16" s="160">
        <v>2354</v>
      </c>
      <c r="AA16" s="160">
        <v>76</v>
      </c>
      <c r="AB16" s="160">
        <v>331</v>
      </c>
    </row>
    <row r="17" spans="1:28" s="156" customFormat="1" ht="9.75" customHeight="1">
      <c r="A17" s="158" t="s">
        <v>1016</v>
      </c>
      <c r="B17" s="155"/>
      <c r="C17" s="167">
        <v>24154</v>
      </c>
      <c r="D17" s="168">
        <v>24123</v>
      </c>
      <c r="E17" s="158">
        <v>20772</v>
      </c>
      <c r="F17" s="158">
        <v>0</v>
      </c>
      <c r="G17" s="158">
        <v>19791</v>
      </c>
      <c r="H17" s="158">
        <v>56</v>
      </c>
      <c r="I17" s="157">
        <v>925</v>
      </c>
      <c r="J17" s="160">
        <v>3351</v>
      </c>
      <c r="K17" s="158">
        <v>0</v>
      </c>
      <c r="L17" s="158">
        <v>0</v>
      </c>
      <c r="M17" s="158" t="s">
        <v>1016</v>
      </c>
      <c r="N17" s="155"/>
      <c r="O17" s="158">
        <v>1114</v>
      </c>
      <c r="P17" s="158">
        <v>890</v>
      </c>
      <c r="Q17" s="158">
        <v>31</v>
      </c>
      <c r="R17" s="158">
        <v>321</v>
      </c>
      <c r="S17" s="158">
        <v>75</v>
      </c>
      <c r="T17" s="158">
        <v>725</v>
      </c>
      <c r="U17" s="158">
        <v>0</v>
      </c>
      <c r="V17" s="157">
        <v>195</v>
      </c>
      <c r="W17" s="159">
        <v>31</v>
      </c>
      <c r="X17" s="160">
        <v>0</v>
      </c>
      <c r="Y17" s="160">
        <v>539</v>
      </c>
      <c r="Z17" s="160">
        <v>804</v>
      </c>
      <c r="AA17" s="160">
        <v>29</v>
      </c>
      <c r="AB17" s="160">
        <v>84</v>
      </c>
    </row>
    <row r="18" spans="1:28" s="156" customFormat="1" ht="9.75" customHeight="1">
      <c r="A18" s="158" t="s">
        <v>1017</v>
      </c>
      <c r="B18" s="155"/>
      <c r="C18" s="167">
        <v>43904</v>
      </c>
      <c r="D18" s="168">
        <v>43622</v>
      </c>
      <c r="E18" s="158">
        <v>35692</v>
      </c>
      <c r="F18" s="158">
        <v>1</v>
      </c>
      <c r="G18" s="158">
        <v>31171</v>
      </c>
      <c r="H18" s="158">
        <v>371</v>
      </c>
      <c r="I18" s="157">
        <v>4149</v>
      </c>
      <c r="J18" s="160">
        <v>7930</v>
      </c>
      <c r="K18" s="158">
        <v>2</v>
      </c>
      <c r="L18" s="158">
        <v>0</v>
      </c>
      <c r="M18" s="158" t="s">
        <v>1017</v>
      </c>
      <c r="N18" s="155"/>
      <c r="O18" s="158">
        <v>2451</v>
      </c>
      <c r="P18" s="158">
        <v>2611</v>
      </c>
      <c r="Q18" s="158">
        <v>94</v>
      </c>
      <c r="R18" s="158">
        <v>992</v>
      </c>
      <c r="S18" s="158">
        <v>83</v>
      </c>
      <c r="T18" s="158">
        <v>855</v>
      </c>
      <c r="U18" s="158">
        <v>20</v>
      </c>
      <c r="V18" s="157">
        <v>822</v>
      </c>
      <c r="W18" s="159">
        <v>115</v>
      </c>
      <c r="X18" s="160">
        <v>167</v>
      </c>
      <c r="Y18" s="160">
        <v>2343</v>
      </c>
      <c r="Z18" s="160">
        <v>3294</v>
      </c>
      <c r="AA18" s="160">
        <v>235</v>
      </c>
      <c r="AB18" s="160">
        <v>527</v>
      </c>
    </row>
    <row r="19" spans="1:28" s="156" customFormat="1" ht="9.75" customHeight="1">
      <c r="A19" s="158" t="s">
        <v>1018</v>
      </c>
      <c r="B19" s="155"/>
      <c r="C19" s="167">
        <v>175690</v>
      </c>
      <c r="D19" s="168">
        <v>175033</v>
      </c>
      <c r="E19" s="158">
        <v>132583</v>
      </c>
      <c r="F19" s="158">
        <v>2</v>
      </c>
      <c r="G19" s="158">
        <v>120036</v>
      </c>
      <c r="H19" s="158">
        <v>1058</v>
      </c>
      <c r="I19" s="157">
        <v>11487</v>
      </c>
      <c r="J19" s="160">
        <v>42450</v>
      </c>
      <c r="K19" s="158">
        <v>8</v>
      </c>
      <c r="L19" s="158">
        <v>0</v>
      </c>
      <c r="M19" s="158" t="s">
        <v>1018</v>
      </c>
      <c r="N19" s="155"/>
      <c r="O19" s="158">
        <v>14847</v>
      </c>
      <c r="P19" s="158">
        <v>13036</v>
      </c>
      <c r="Q19" s="158">
        <v>347</v>
      </c>
      <c r="R19" s="158">
        <v>4716</v>
      </c>
      <c r="S19" s="158">
        <v>556</v>
      </c>
      <c r="T19" s="158">
        <v>5834</v>
      </c>
      <c r="U19" s="158">
        <v>48</v>
      </c>
      <c r="V19" s="157">
        <v>3058</v>
      </c>
      <c r="W19" s="159">
        <v>490</v>
      </c>
      <c r="X19" s="160">
        <v>167</v>
      </c>
      <c r="Y19" s="160">
        <v>6171</v>
      </c>
      <c r="Z19" s="160">
        <v>10250</v>
      </c>
      <c r="AA19" s="160">
        <v>661</v>
      </c>
      <c r="AB19" s="160">
        <v>1968</v>
      </c>
    </row>
    <row r="20" spans="1:28" s="156" customFormat="1" ht="9.75" customHeight="1">
      <c r="A20" s="158" t="s">
        <v>1019</v>
      </c>
      <c r="B20" s="155"/>
      <c r="C20" s="167">
        <v>74711</v>
      </c>
      <c r="D20" s="168">
        <v>74365</v>
      </c>
      <c r="E20" s="158">
        <v>60946</v>
      </c>
      <c r="F20" s="158">
        <v>1</v>
      </c>
      <c r="G20" s="158">
        <v>53887</v>
      </c>
      <c r="H20" s="158">
        <v>595</v>
      </c>
      <c r="I20" s="157">
        <v>6463</v>
      </c>
      <c r="J20" s="160">
        <v>13419</v>
      </c>
      <c r="K20" s="158">
        <v>2</v>
      </c>
      <c r="L20" s="158">
        <v>0</v>
      </c>
      <c r="M20" s="158" t="s">
        <v>1019</v>
      </c>
      <c r="N20" s="155"/>
      <c r="O20" s="158">
        <v>4554</v>
      </c>
      <c r="P20" s="158">
        <v>4424</v>
      </c>
      <c r="Q20" s="158">
        <v>120</v>
      </c>
      <c r="R20" s="158">
        <v>1419</v>
      </c>
      <c r="S20" s="158">
        <v>142</v>
      </c>
      <c r="T20" s="158">
        <v>1583</v>
      </c>
      <c r="U20" s="158">
        <v>21</v>
      </c>
      <c r="V20" s="157">
        <v>1154</v>
      </c>
      <c r="W20" s="159">
        <v>179</v>
      </c>
      <c r="X20" s="160">
        <v>167</v>
      </c>
      <c r="Y20" s="160">
        <v>3614</v>
      </c>
      <c r="Z20" s="160">
        <v>4939</v>
      </c>
      <c r="AA20" s="160">
        <v>395</v>
      </c>
      <c r="AB20" s="160">
        <v>825</v>
      </c>
    </row>
    <row r="21" spans="1:28" s="156" customFormat="1" ht="9.75" customHeight="1">
      <c r="A21" s="158" t="s">
        <v>1020</v>
      </c>
      <c r="B21" s="155"/>
      <c r="C21" s="167">
        <v>13350</v>
      </c>
      <c r="D21" s="168">
        <v>13322</v>
      </c>
      <c r="E21" s="158">
        <v>0</v>
      </c>
      <c r="F21" s="158">
        <v>0</v>
      </c>
      <c r="G21" s="158">
        <v>0</v>
      </c>
      <c r="H21" s="158">
        <v>0</v>
      </c>
      <c r="I21" s="157">
        <v>0</v>
      </c>
      <c r="J21" s="160">
        <v>13322</v>
      </c>
      <c r="K21" s="158">
        <v>0</v>
      </c>
      <c r="L21" s="158">
        <v>0</v>
      </c>
      <c r="M21" s="158" t="s">
        <v>1020</v>
      </c>
      <c r="N21" s="155"/>
      <c r="O21" s="158">
        <v>3425</v>
      </c>
      <c r="P21" s="158">
        <v>5957</v>
      </c>
      <c r="Q21" s="158">
        <v>0</v>
      </c>
      <c r="R21" s="158">
        <v>1222</v>
      </c>
      <c r="S21" s="158">
        <v>168</v>
      </c>
      <c r="T21" s="158">
        <v>969</v>
      </c>
      <c r="U21" s="158">
        <v>0</v>
      </c>
      <c r="V21" s="157">
        <v>1581</v>
      </c>
      <c r="W21" s="159">
        <v>28</v>
      </c>
      <c r="X21" s="160">
        <v>0</v>
      </c>
      <c r="Y21" s="160">
        <v>0</v>
      </c>
      <c r="Z21" s="160">
        <v>968</v>
      </c>
      <c r="AA21" s="160">
        <v>0</v>
      </c>
      <c r="AB21" s="160">
        <v>290</v>
      </c>
    </row>
    <row r="22" spans="1:28" s="156" customFormat="1" ht="9.75" customHeight="1">
      <c r="A22" s="158" t="s">
        <v>1021</v>
      </c>
      <c r="B22" s="155"/>
      <c r="C22" s="167">
        <v>66998</v>
      </c>
      <c r="D22" s="168">
        <v>66838</v>
      </c>
      <c r="E22" s="158">
        <v>0</v>
      </c>
      <c r="F22" s="158">
        <v>0</v>
      </c>
      <c r="G22" s="158">
        <v>0</v>
      </c>
      <c r="H22" s="158">
        <v>0</v>
      </c>
      <c r="I22" s="157">
        <v>0</v>
      </c>
      <c r="J22" s="160">
        <v>66838</v>
      </c>
      <c r="K22" s="158">
        <v>0</v>
      </c>
      <c r="L22" s="158">
        <v>0</v>
      </c>
      <c r="M22" s="158" t="s">
        <v>1021</v>
      </c>
      <c r="N22" s="155"/>
      <c r="O22" s="158">
        <v>20204</v>
      </c>
      <c r="P22" s="158">
        <v>27763</v>
      </c>
      <c r="Q22" s="158">
        <v>0</v>
      </c>
      <c r="R22" s="158">
        <v>5678</v>
      </c>
      <c r="S22" s="158">
        <v>1008</v>
      </c>
      <c r="T22" s="158">
        <v>6505</v>
      </c>
      <c r="U22" s="158">
        <v>0</v>
      </c>
      <c r="V22" s="157">
        <v>5680</v>
      </c>
      <c r="W22" s="159">
        <v>160</v>
      </c>
      <c r="X22" s="160">
        <v>0</v>
      </c>
      <c r="Y22" s="160">
        <v>0</v>
      </c>
      <c r="Z22" s="160">
        <v>4142</v>
      </c>
      <c r="AA22" s="160">
        <v>0</v>
      </c>
      <c r="AB22" s="160">
        <v>1302</v>
      </c>
    </row>
    <row r="23" spans="1:28" s="156" customFormat="1" ht="9.75" customHeight="1">
      <c r="A23" s="169"/>
      <c r="B23" s="170"/>
      <c r="C23" s="623"/>
      <c r="D23" s="624"/>
      <c r="E23" s="169"/>
      <c r="F23" s="169"/>
      <c r="G23" s="169"/>
      <c r="H23" s="169"/>
      <c r="I23" s="171"/>
      <c r="J23" s="173"/>
      <c r="K23" s="169"/>
      <c r="L23" s="169"/>
      <c r="M23" s="169"/>
      <c r="N23" s="170"/>
      <c r="O23" s="169"/>
      <c r="P23" s="169"/>
      <c r="Q23" s="169"/>
      <c r="R23" s="169"/>
      <c r="S23" s="169"/>
      <c r="T23" s="169"/>
      <c r="U23" s="169"/>
      <c r="V23" s="171"/>
      <c r="W23" s="172"/>
      <c r="X23" s="173"/>
      <c r="Y23" s="173"/>
      <c r="Z23" s="173"/>
      <c r="AA23" s="173"/>
      <c r="AB23" s="173"/>
    </row>
    <row r="24" ht="12" customHeight="1">
      <c r="A24" s="55" t="s">
        <v>765</v>
      </c>
    </row>
  </sheetData>
  <sheetProtection/>
  <mergeCells count="31">
    <mergeCell ref="AB5:AB10"/>
    <mergeCell ref="X5:X10"/>
    <mergeCell ref="Q7:Q10"/>
    <mergeCell ref="R7:R10"/>
    <mergeCell ref="S7:S10"/>
    <mergeCell ref="F7:F10"/>
    <mergeCell ref="V7:V10"/>
    <mergeCell ref="E6:I6"/>
    <mergeCell ref="Y5:Y10"/>
    <mergeCell ref="I7:I10"/>
    <mergeCell ref="AA5:AA10"/>
    <mergeCell ref="O6:V6"/>
    <mergeCell ref="O5:V5"/>
    <mergeCell ref="T7:T10"/>
    <mergeCell ref="Z5:Z10"/>
    <mergeCell ref="A5:B10"/>
    <mergeCell ref="C5:C10"/>
    <mergeCell ref="D5:L5"/>
    <mergeCell ref="M5:N10"/>
    <mergeCell ref="D6:D10"/>
    <mergeCell ref="J6:L6"/>
    <mergeCell ref="P7:P10"/>
    <mergeCell ref="K7:K10"/>
    <mergeCell ref="U7:U10"/>
    <mergeCell ref="E7:E10"/>
    <mergeCell ref="J7:J10"/>
    <mergeCell ref="W5:W10"/>
    <mergeCell ref="G7:G10"/>
    <mergeCell ref="H7:H10"/>
    <mergeCell ref="O7:O10"/>
    <mergeCell ref="L7:L10"/>
  </mergeCells>
  <printOptions/>
  <pageMargins left="0.7" right="0.7" top="0.75" bottom="0.75" header="0.3" footer="0.3"/>
  <pageSetup horizontalDpi="600" verticalDpi="600" orientation="landscape" paperSize="9" scale="95" r:id="rId2"/>
  <colBreaks count="1" manualBreakCount="1">
    <brk id="12" max="23" man="1"/>
  </colBreaks>
  <drawing r:id="rId1"/>
</worksheet>
</file>

<file path=xl/worksheets/sheet15.xml><?xml version="1.0" encoding="utf-8"?>
<worksheet xmlns="http://schemas.openxmlformats.org/spreadsheetml/2006/main" xmlns:r="http://schemas.openxmlformats.org/officeDocument/2006/relationships">
  <dimension ref="A1:Y27"/>
  <sheetViews>
    <sheetView zoomScalePageLayoutView="0" workbookViewId="0" topLeftCell="A1">
      <selection activeCell="K32" sqref="K32"/>
    </sheetView>
  </sheetViews>
  <sheetFormatPr defaultColWidth="9.00390625" defaultRowHeight="12" customHeight="1"/>
  <cols>
    <col min="1" max="1" width="16.75390625" style="55" customWidth="1"/>
    <col min="2" max="2" width="10.75390625" style="55" customWidth="1"/>
    <col min="3" max="12" width="11.25390625" style="55" customWidth="1"/>
    <col min="13" max="13" width="16.75390625" style="55" customWidth="1"/>
    <col min="14" max="14" width="10.75390625" style="55" customWidth="1"/>
    <col min="15" max="15" width="12.375" style="55" customWidth="1"/>
    <col min="16" max="22" width="11.25390625" style="55" customWidth="1"/>
    <col min="23" max="25" width="8.75390625" style="55" customWidth="1"/>
    <col min="26" max="16384" width="9.125" style="55" customWidth="1"/>
  </cols>
  <sheetData>
    <row r="1" spans="2:12" ht="13.5">
      <c r="B1" s="137" t="s">
        <v>1027</v>
      </c>
      <c r="L1" s="137"/>
    </row>
    <row r="2" spans="1:12" ht="13.5">
      <c r="A2" s="137"/>
      <c r="B2" s="137"/>
      <c r="C2" s="137" t="s">
        <v>749</v>
      </c>
      <c r="L2" s="137"/>
    </row>
    <row r="3" spans="1:13" ht="9" customHeight="1">
      <c r="A3" s="138"/>
      <c r="M3" s="138"/>
    </row>
    <row r="4" spans="1:13" ht="15" customHeight="1">
      <c r="A4" s="123" t="s">
        <v>738</v>
      </c>
      <c r="M4" s="123"/>
    </row>
    <row r="5" spans="1:25" s="139" customFormat="1" ht="10.5" customHeight="1">
      <c r="A5" s="967" t="s">
        <v>860</v>
      </c>
      <c r="B5" s="1248"/>
      <c r="C5" s="1253" t="s">
        <v>766</v>
      </c>
      <c r="D5" s="1256" t="s">
        <v>745</v>
      </c>
      <c r="E5" s="1243"/>
      <c r="F5" s="1243"/>
      <c r="G5" s="1243"/>
      <c r="H5" s="1243"/>
      <c r="I5" s="1243"/>
      <c r="J5" s="1243"/>
      <c r="K5" s="1243"/>
      <c r="L5" s="1243"/>
      <c r="M5" s="967" t="s">
        <v>227</v>
      </c>
      <c r="N5" s="1248"/>
      <c r="O5" s="1243" t="s">
        <v>745</v>
      </c>
      <c r="P5" s="1243"/>
      <c r="Q5" s="1243"/>
      <c r="R5" s="1243"/>
      <c r="S5" s="1243"/>
      <c r="T5" s="1243"/>
      <c r="U5" s="1243"/>
      <c r="V5" s="1244"/>
      <c r="W5" s="1234" t="s">
        <v>778</v>
      </c>
      <c r="X5" s="1245" t="s">
        <v>229</v>
      </c>
      <c r="Y5" s="1245" t="s">
        <v>748</v>
      </c>
    </row>
    <row r="6" spans="1:25" s="139" customFormat="1" ht="10.5" customHeight="1">
      <c r="A6" s="1249"/>
      <c r="B6" s="1250"/>
      <c r="C6" s="1254"/>
      <c r="D6" s="1257" t="s">
        <v>34</v>
      </c>
      <c r="E6" s="1241" t="s">
        <v>230</v>
      </c>
      <c r="F6" s="1241"/>
      <c r="G6" s="1241"/>
      <c r="H6" s="1241"/>
      <c r="I6" s="1242"/>
      <c r="J6" s="1240" t="s">
        <v>746</v>
      </c>
      <c r="K6" s="1241"/>
      <c r="L6" s="1241"/>
      <c r="M6" s="1249"/>
      <c r="N6" s="1250"/>
      <c r="O6" s="1240" t="s">
        <v>747</v>
      </c>
      <c r="P6" s="1241"/>
      <c r="Q6" s="1241"/>
      <c r="R6" s="1241"/>
      <c r="S6" s="1241"/>
      <c r="T6" s="1241"/>
      <c r="U6" s="1241"/>
      <c r="V6" s="1242"/>
      <c r="W6" s="1235"/>
      <c r="X6" s="1246"/>
      <c r="Y6" s="1246"/>
    </row>
    <row r="7" spans="1:25" s="139" customFormat="1" ht="10.5" customHeight="1">
      <c r="A7" s="1249"/>
      <c r="B7" s="1250"/>
      <c r="C7" s="1254"/>
      <c r="D7" s="1258"/>
      <c r="E7" s="1231" t="s">
        <v>34</v>
      </c>
      <c r="F7" s="1227" t="s">
        <v>784</v>
      </c>
      <c r="G7" s="1227" t="s">
        <v>770</v>
      </c>
      <c r="H7" s="1227" t="s">
        <v>771</v>
      </c>
      <c r="I7" s="1227" t="s">
        <v>772</v>
      </c>
      <c r="J7" s="1230" t="s">
        <v>34</v>
      </c>
      <c r="K7" s="1227" t="s">
        <v>773</v>
      </c>
      <c r="L7" s="1237" t="s">
        <v>785</v>
      </c>
      <c r="M7" s="1249"/>
      <c r="N7" s="1250"/>
      <c r="O7" s="1227" t="s">
        <v>775</v>
      </c>
      <c r="P7" s="1227" t="s">
        <v>786</v>
      </c>
      <c r="Q7" s="1230" t="s">
        <v>232</v>
      </c>
      <c r="R7" s="1230" t="s">
        <v>788</v>
      </c>
      <c r="S7" s="1230" t="s">
        <v>234</v>
      </c>
      <c r="T7" s="1227" t="s">
        <v>787</v>
      </c>
      <c r="U7" s="1230" t="s">
        <v>651</v>
      </c>
      <c r="V7" s="1227" t="s">
        <v>777</v>
      </c>
      <c r="W7" s="1235"/>
      <c r="X7" s="1246"/>
      <c r="Y7" s="1246"/>
    </row>
    <row r="8" spans="1:25" s="147" customFormat="1" ht="10.5" customHeight="1">
      <c r="A8" s="1249"/>
      <c r="B8" s="1250"/>
      <c r="C8" s="1254"/>
      <c r="D8" s="1258"/>
      <c r="E8" s="1232"/>
      <c r="F8" s="1228"/>
      <c r="G8" s="1228"/>
      <c r="H8" s="1228"/>
      <c r="I8" s="1228"/>
      <c r="J8" s="1228"/>
      <c r="K8" s="1228"/>
      <c r="L8" s="1238"/>
      <c r="M8" s="1249"/>
      <c r="N8" s="1250"/>
      <c r="O8" s="1228"/>
      <c r="P8" s="1228"/>
      <c r="Q8" s="1228"/>
      <c r="R8" s="1228"/>
      <c r="S8" s="1228"/>
      <c r="T8" s="1228"/>
      <c r="U8" s="1228"/>
      <c r="V8" s="1228"/>
      <c r="W8" s="1235"/>
      <c r="X8" s="1246"/>
      <c r="Y8" s="1246"/>
    </row>
    <row r="9" spans="1:25" s="147" customFormat="1" ht="10.5" customHeight="1">
      <c r="A9" s="1249"/>
      <c r="B9" s="1250"/>
      <c r="C9" s="1254"/>
      <c r="D9" s="1258"/>
      <c r="E9" s="1232"/>
      <c r="F9" s="1228"/>
      <c r="G9" s="1228"/>
      <c r="H9" s="1228"/>
      <c r="I9" s="1228"/>
      <c r="J9" s="1228"/>
      <c r="K9" s="1228"/>
      <c r="L9" s="1238"/>
      <c r="M9" s="1249"/>
      <c r="N9" s="1250"/>
      <c r="O9" s="1228"/>
      <c r="P9" s="1228"/>
      <c r="Q9" s="1228"/>
      <c r="R9" s="1228"/>
      <c r="S9" s="1228"/>
      <c r="T9" s="1228"/>
      <c r="U9" s="1228"/>
      <c r="V9" s="1228"/>
      <c r="W9" s="1235"/>
      <c r="X9" s="1246"/>
      <c r="Y9" s="1246"/>
    </row>
    <row r="10" spans="1:25" s="147" customFormat="1" ht="10.5" customHeight="1">
      <c r="A10" s="1251"/>
      <c r="B10" s="1252"/>
      <c r="C10" s="1255"/>
      <c r="D10" s="1259"/>
      <c r="E10" s="1233"/>
      <c r="F10" s="1229"/>
      <c r="G10" s="1229"/>
      <c r="H10" s="1229"/>
      <c r="I10" s="1229"/>
      <c r="J10" s="1229"/>
      <c r="K10" s="1229"/>
      <c r="L10" s="1239"/>
      <c r="M10" s="1251"/>
      <c r="N10" s="1252"/>
      <c r="O10" s="1229"/>
      <c r="P10" s="1229"/>
      <c r="Q10" s="1229"/>
      <c r="R10" s="1229"/>
      <c r="S10" s="1229"/>
      <c r="T10" s="1229"/>
      <c r="U10" s="1229"/>
      <c r="V10" s="1229"/>
      <c r="W10" s="1236"/>
      <c r="X10" s="1247"/>
      <c r="Y10" s="1247"/>
    </row>
    <row r="11" spans="2:25" s="147" customFormat="1" ht="9.75" customHeight="1">
      <c r="B11" s="148"/>
      <c r="C11" s="142"/>
      <c r="D11" s="145"/>
      <c r="E11" s="149"/>
      <c r="F11" s="149"/>
      <c r="G11" s="149"/>
      <c r="H11" s="149"/>
      <c r="I11" s="146"/>
      <c r="J11" s="150"/>
      <c r="K11" s="149"/>
      <c r="L11" s="149"/>
      <c r="N11" s="148"/>
      <c r="O11" s="149"/>
      <c r="P11" s="149"/>
      <c r="Q11" s="149"/>
      <c r="R11" s="149"/>
      <c r="S11" s="149"/>
      <c r="T11" s="149"/>
      <c r="U11" s="149"/>
      <c r="V11" s="146"/>
      <c r="W11" s="143"/>
      <c r="X11" s="144"/>
      <c r="Y11" s="144"/>
    </row>
    <row r="12" spans="1:25" s="153" customFormat="1" ht="9.75" customHeight="1">
      <c r="A12" s="151" t="s">
        <v>192</v>
      </c>
      <c r="B12" s="152"/>
      <c r="C12" s="523">
        <v>190871</v>
      </c>
      <c r="D12" s="524">
        <v>119621</v>
      </c>
      <c r="E12" s="153">
        <v>100600</v>
      </c>
      <c r="F12" s="153">
        <v>34514</v>
      </c>
      <c r="G12" s="153">
        <v>50949</v>
      </c>
      <c r="H12" s="153">
        <v>1927</v>
      </c>
      <c r="I12" s="525">
        <v>13210</v>
      </c>
      <c r="J12" s="526">
        <v>19021</v>
      </c>
      <c r="K12" s="151">
        <v>733</v>
      </c>
      <c r="L12" s="151">
        <v>2858</v>
      </c>
      <c r="M12" s="151" t="s">
        <v>192</v>
      </c>
      <c r="N12" s="152"/>
      <c r="O12" s="151">
        <v>3425</v>
      </c>
      <c r="P12" s="151">
        <v>5957</v>
      </c>
      <c r="Q12" s="151">
        <v>328</v>
      </c>
      <c r="R12" s="151">
        <v>1365</v>
      </c>
      <c r="S12" s="151">
        <v>304</v>
      </c>
      <c r="T12" s="151">
        <v>969</v>
      </c>
      <c r="U12" s="151">
        <v>1015</v>
      </c>
      <c r="V12" s="525">
        <v>2067</v>
      </c>
      <c r="W12" s="527">
        <v>1258</v>
      </c>
      <c r="X12" s="526">
        <v>69944</v>
      </c>
      <c r="Y12" s="526">
        <v>13350</v>
      </c>
    </row>
    <row r="13" spans="1:25" s="156" customFormat="1" ht="9.75" customHeight="1">
      <c r="A13" s="154" t="s">
        <v>753</v>
      </c>
      <c r="B13" s="155"/>
      <c r="C13" s="167">
        <v>69944</v>
      </c>
      <c r="D13" s="168">
        <v>0</v>
      </c>
      <c r="E13" s="156">
        <v>0</v>
      </c>
      <c r="F13" s="156">
        <v>0</v>
      </c>
      <c r="G13" s="156">
        <v>0</v>
      </c>
      <c r="H13" s="156">
        <v>0</v>
      </c>
      <c r="I13" s="157">
        <v>0</v>
      </c>
      <c r="J13" s="160">
        <v>0</v>
      </c>
      <c r="K13" s="158">
        <v>0</v>
      </c>
      <c r="L13" s="158">
        <v>0</v>
      </c>
      <c r="M13" s="154" t="s">
        <v>753</v>
      </c>
      <c r="N13" s="155"/>
      <c r="O13" s="158">
        <v>0</v>
      </c>
      <c r="P13" s="158">
        <v>0</v>
      </c>
      <c r="Q13" s="158">
        <v>0</v>
      </c>
      <c r="R13" s="158">
        <v>0</v>
      </c>
      <c r="S13" s="158">
        <v>0</v>
      </c>
      <c r="T13" s="158">
        <v>0</v>
      </c>
      <c r="U13" s="158">
        <v>0</v>
      </c>
      <c r="V13" s="157">
        <v>0</v>
      </c>
      <c r="W13" s="159">
        <v>0</v>
      </c>
      <c r="X13" s="160">
        <v>69944</v>
      </c>
      <c r="Y13" s="160">
        <v>0</v>
      </c>
    </row>
    <row r="14" spans="1:25" s="156" customFormat="1" ht="9.75" customHeight="1">
      <c r="A14" s="161" t="s">
        <v>652</v>
      </c>
      <c r="B14" s="155"/>
      <c r="C14" s="167">
        <v>47144</v>
      </c>
      <c r="D14" s="168">
        <v>46147</v>
      </c>
      <c r="E14" s="156">
        <v>44894</v>
      </c>
      <c r="F14" s="156">
        <v>34514</v>
      </c>
      <c r="G14" s="156">
        <v>0</v>
      </c>
      <c r="H14" s="156">
        <v>1416</v>
      </c>
      <c r="I14" s="157">
        <v>8964</v>
      </c>
      <c r="J14" s="160">
        <v>1253</v>
      </c>
      <c r="K14" s="158">
        <v>0</v>
      </c>
      <c r="L14" s="158">
        <v>0</v>
      </c>
      <c r="M14" s="161" t="s">
        <v>652</v>
      </c>
      <c r="N14" s="155"/>
      <c r="O14" s="158">
        <v>0</v>
      </c>
      <c r="P14" s="158">
        <v>0</v>
      </c>
      <c r="Q14" s="158">
        <v>0</v>
      </c>
      <c r="R14" s="158">
        <v>0</v>
      </c>
      <c r="S14" s="158">
        <v>0</v>
      </c>
      <c r="T14" s="158">
        <v>0</v>
      </c>
      <c r="U14" s="158">
        <v>956</v>
      </c>
      <c r="V14" s="157">
        <v>297</v>
      </c>
      <c r="W14" s="159">
        <v>957</v>
      </c>
      <c r="X14" s="160">
        <v>0</v>
      </c>
      <c r="Y14" s="160">
        <v>0</v>
      </c>
    </row>
    <row r="15" spans="1:25" s="156" customFormat="1" ht="9.75" customHeight="1">
      <c r="A15" s="161" t="s">
        <v>653</v>
      </c>
      <c r="B15" s="155"/>
      <c r="C15" s="167">
        <v>32809</v>
      </c>
      <c r="D15" s="168">
        <v>32630</v>
      </c>
      <c r="E15" s="156">
        <v>28465</v>
      </c>
      <c r="F15" s="156">
        <v>0</v>
      </c>
      <c r="G15" s="156">
        <v>24621</v>
      </c>
      <c r="H15" s="156">
        <v>413</v>
      </c>
      <c r="I15" s="157">
        <v>3431</v>
      </c>
      <c r="J15" s="160">
        <v>4165</v>
      </c>
      <c r="K15" s="158">
        <v>0</v>
      </c>
      <c r="L15" s="158">
        <v>2858</v>
      </c>
      <c r="M15" s="161" t="s">
        <v>653</v>
      </c>
      <c r="N15" s="155"/>
      <c r="O15" s="158">
        <v>0</v>
      </c>
      <c r="P15" s="158">
        <v>0</v>
      </c>
      <c r="Q15" s="158">
        <v>271</v>
      </c>
      <c r="R15" s="158">
        <v>0</v>
      </c>
      <c r="S15" s="158">
        <v>0</v>
      </c>
      <c r="T15" s="158">
        <v>0</v>
      </c>
      <c r="U15" s="158">
        <v>56</v>
      </c>
      <c r="V15" s="157">
        <v>980</v>
      </c>
      <c r="W15" s="159">
        <v>176</v>
      </c>
      <c r="X15" s="160">
        <v>0</v>
      </c>
      <c r="Y15" s="160">
        <v>851</v>
      </c>
    </row>
    <row r="16" spans="1:25" s="156" customFormat="1" ht="9.75" customHeight="1">
      <c r="A16" s="161" t="s">
        <v>654</v>
      </c>
      <c r="B16" s="155"/>
      <c r="C16" s="167">
        <v>26539</v>
      </c>
      <c r="D16" s="168">
        <v>26469</v>
      </c>
      <c r="E16" s="156">
        <v>21368</v>
      </c>
      <c r="F16" s="156">
        <v>0</v>
      </c>
      <c r="G16" s="156">
        <v>20535</v>
      </c>
      <c r="H16" s="156">
        <v>93</v>
      </c>
      <c r="I16" s="157">
        <v>740</v>
      </c>
      <c r="J16" s="160">
        <v>5101</v>
      </c>
      <c r="K16" s="158">
        <v>733</v>
      </c>
      <c r="L16" s="158">
        <v>0</v>
      </c>
      <c r="M16" s="161" t="s">
        <v>654</v>
      </c>
      <c r="N16" s="155"/>
      <c r="O16" s="158">
        <v>0</v>
      </c>
      <c r="P16" s="158">
        <v>2921</v>
      </c>
      <c r="Q16" s="158">
        <v>39</v>
      </c>
      <c r="R16" s="158">
        <v>709</v>
      </c>
      <c r="S16" s="158">
        <v>92</v>
      </c>
      <c r="T16" s="158">
        <v>0</v>
      </c>
      <c r="U16" s="158">
        <v>3</v>
      </c>
      <c r="V16" s="157">
        <v>604</v>
      </c>
      <c r="W16" s="159">
        <v>67</v>
      </c>
      <c r="X16" s="160">
        <v>0</v>
      </c>
      <c r="Y16" s="160">
        <v>4130</v>
      </c>
    </row>
    <row r="17" spans="1:25" s="156" customFormat="1" ht="9.75" customHeight="1">
      <c r="A17" s="161" t="s">
        <v>655</v>
      </c>
      <c r="B17" s="155"/>
      <c r="C17" s="167">
        <v>9425</v>
      </c>
      <c r="D17" s="168">
        <v>9391</v>
      </c>
      <c r="E17" s="156">
        <v>5172</v>
      </c>
      <c r="F17" s="156">
        <v>0</v>
      </c>
      <c r="G17" s="156">
        <v>5107</v>
      </c>
      <c r="H17" s="156">
        <v>5</v>
      </c>
      <c r="I17" s="157">
        <v>60</v>
      </c>
      <c r="J17" s="160">
        <v>4219</v>
      </c>
      <c r="K17" s="158">
        <v>0</v>
      </c>
      <c r="L17" s="158">
        <v>0</v>
      </c>
      <c r="M17" s="161" t="s">
        <v>655</v>
      </c>
      <c r="N17" s="155"/>
      <c r="O17" s="158">
        <v>1093</v>
      </c>
      <c r="P17" s="158">
        <v>2244</v>
      </c>
      <c r="Q17" s="158">
        <v>13</v>
      </c>
      <c r="R17" s="158">
        <v>477</v>
      </c>
      <c r="S17" s="158">
        <v>106</v>
      </c>
      <c r="T17" s="158">
        <v>129</v>
      </c>
      <c r="U17" s="158">
        <v>0</v>
      </c>
      <c r="V17" s="157">
        <v>157</v>
      </c>
      <c r="W17" s="159">
        <v>32</v>
      </c>
      <c r="X17" s="160">
        <v>0</v>
      </c>
      <c r="Y17" s="160">
        <v>4110</v>
      </c>
    </row>
    <row r="18" spans="1:25" s="156" customFormat="1" ht="9.75" customHeight="1">
      <c r="A18" s="161" t="s">
        <v>656</v>
      </c>
      <c r="B18" s="155"/>
      <c r="C18" s="167">
        <v>3475</v>
      </c>
      <c r="D18" s="168">
        <v>3461</v>
      </c>
      <c r="E18" s="156">
        <v>603</v>
      </c>
      <c r="F18" s="156">
        <v>0</v>
      </c>
      <c r="G18" s="156">
        <v>591</v>
      </c>
      <c r="H18" s="156">
        <v>0</v>
      </c>
      <c r="I18" s="157">
        <v>12</v>
      </c>
      <c r="J18" s="160">
        <v>2858</v>
      </c>
      <c r="K18" s="158">
        <v>0</v>
      </c>
      <c r="L18" s="158">
        <v>0</v>
      </c>
      <c r="M18" s="161" t="s">
        <v>656</v>
      </c>
      <c r="N18" s="155"/>
      <c r="O18" s="158">
        <v>1661</v>
      </c>
      <c r="P18" s="158">
        <v>697</v>
      </c>
      <c r="Q18" s="158">
        <v>1</v>
      </c>
      <c r="R18" s="158">
        <v>146</v>
      </c>
      <c r="S18" s="158">
        <v>46</v>
      </c>
      <c r="T18" s="158">
        <v>285</v>
      </c>
      <c r="U18" s="158">
        <v>0</v>
      </c>
      <c r="V18" s="157">
        <v>22</v>
      </c>
      <c r="W18" s="159">
        <v>14</v>
      </c>
      <c r="X18" s="160">
        <v>0</v>
      </c>
      <c r="Y18" s="160">
        <v>2835</v>
      </c>
    </row>
    <row r="19" spans="1:25" s="156" customFormat="1" ht="9.75" customHeight="1">
      <c r="A19" s="162" t="s">
        <v>235</v>
      </c>
      <c r="B19" s="163"/>
      <c r="C19" s="621">
        <v>1535</v>
      </c>
      <c r="D19" s="528">
        <v>1523</v>
      </c>
      <c r="E19" s="162">
        <v>98</v>
      </c>
      <c r="F19" s="162">
        <v>0</v>
      </c>
      <c r="G19" s="162">
        <v>95</v>
      </c>
      <c r="H19" s="162">
        <v>0</v>
      </c>
      <c r="I19" s="164">
        <v>3</v>
      </c>
      <c r="J19" s="166">
        <v>1425</v>
      </c>
      <c r="K19" s="162">
        <v>0</v>
      </c>
      <c r="L19" s="162">
        <v>0</v>
      </c>
      <c r="M19" s="162" t="s">
        <v>235</v>
      </c>
      <c r="N19" s="163"/>
      <c r="O19" s="162">
        <v>671</v>
      </c>
      <c r="P19" s="162">
        <v>95</v>
      </c>
      <c r="Q19" s="162">
        <v>4</v>
      </c>
      <c r="R19" s="162">
        <v>33</v>
      </c>
      <c r="S19" s="162">
        <v>60</v>
      </c>
      <c r="T19" s="162">
        <v>555</v>
      </c>
      <c r="U19" s="162">
        <v>0</v>
      </c>
      <c r="V19" s="164">
        <v>7</v>
      </c>
      <c r="W19" s="165">
        <v>12</v>
      </c>
      <c r="X19" s="166">
        <v>0</v>
      </c>
      <c r="Y19" s="166">
        <v>1424</v>
      </c>
    </row>
    <row r="20" spans="1:25" s="156" customFormat="1" ht="9.75" customHeight="1">
      <c r="A20" s="622" t="s">
        <v>236</v>
      </c>
      <c r="B20" s="155"/>
      <c r="C20" s="167"/>
      <c r="D20" s="168"/>
      <c r="I20" s="157"/>
      <c r="J20" s="160"/>
      <c r="K20" s="158"/>
      <c r="L20" s="158"/>
      <c r="M20" s="622" t="s">
        <v>236</v>
      </c>
      <c r="N20" s="155"/>
      <c r="O20" s="158"/>
      <c r="P20" s="158"/>
      <c r="Q20" s="158"/>
      <c r="R20" s="158"/>
      <c r="S20" s="158"/>
      <c r="T20" s="158"/>
      <c r="U20" s="158"/>
      <c r="V20" s="157"/>
      <c r="W20" s="159"/>
      <c r="X20" s="160"/>
      <c r="Y20" s="160"/>
    </row>
    <row r="21" spans="1:25" s="156" customFormat="1" ht="9.75" customHeight="1">
      <c r="A21" s="158" t="s">
        <v>754</v>
      </c>
      <c r="B21" s="155"/>
      <c r="C21" s="167">
        <v>18576</v>
      </c>
      <c r="D21" s="168">
        <v>18550</v>
      </c>
      <c r="E21" s="156">
        <v>15963</v>
      </c>
      <c r="F21" s="156">
        <v>0</v>
      </c>
      <c r="G21" s="156">
        <v>15143</v>
      </c>
      <c r="H21" s="156">
        <v>46</v>
      </c>
      <c r="I21" s="157">
        <v>774</v>
      </c>
      <c r="J21" s="160">
        <v>2587</v>
      </c>
      <c r="K21" s="158">
        <v>0</v>
      </c>
      <c r="L21" s="158">
        <v>0</v>
      </c>
      <c r="M21" s="158" t="s">
        <v>754</v>
      </c>
      <c r="N21" s="155"/>
      <c r="O21" s="158">
        <v>846</v>
      </c>
      <c r="P21" s="158">
        <v>691</v>
      </c>
      <c r="Q21" s="158">
        <v>24</v>
      </c>
      <c r="R21" s="158">
        <v>279</v>
      </c>
      <c r="S21" s="158">
        <v>51</v>
      </c>
      <c r="T21" s="158">
        <v>529</v>
      </c>
      <c r="U21" s="158">
        <v>0</v>
      </c>
      <c r="V21" s="157">
        <v>167</v>
      </c>
      <c r="W21" s="159">
        <v>26</v>
      </c>
      <c r="X21" s="160">
        <v>0</v>
      </c>
      <c r="Y21" s="160">
        <v>2530</v>
      </c>
    </row>
    <row r="22" spans="1:25" s="156" customFormat="1" ht="9.75" customHeight="1">
      <c r="A22" s="158" t="s">
        <v>755</v>
      </c>
      <c r="B22" s="155"/>
      <c r="C22" s="167">
        <v>31459</v>
      </c>
      <c r="D22" s="168">
        <v>31391</v>
      </c>
      <c r="E22" s="156">
        <v>26274</v>
      </c>
      <c r="F22" s="156">
        <v>0</v>
      </c>
      <c r="G22" s="156">
        <v>23858</v>
      </c>
      <c r="H22" s="156">
        <v>168</v>
      </c>
      <c r="I22" s="157">
        <v>2248</v>
      </c>
      <c r="J22" s="160">
        <v>5117</v>
      </c>
      <c r="K22" s="158">
        <v>0</v>
      </c>
      <c r="L22" s="158">
        <v>0</v>
      </c>
      <c r="M22" s="158" t="s">
        <v>755</v>
      </c>
      <c r="N22" s="155"/>
      <c r="O22" s="158">
        <v>1647</v>
      </c>
      <c r="P22" s="158">
        <v>1497</v>
      </c>
      <c r="Q22" s="158">
        <v>43</v>
      </c>
      <c r="R22" s="158">
        <v>657</v>
      </c>
      <c r="S22" s="158">
        <v>67</v>
      </c>
      <c r="T22" s="158">
        <v>745</v>
      </c>
      <c r="U22" s="158">
        <v>0</v>
      </c>
      <c r="V22" s="157">
        <v>461</v>
      </c>
      <c r="W22" s="159">
        <v>68</v>
      </c>
      <c r="X22" s="160">
        <v>0</v>
      </c>
      <c r="Y22" s="160">
        <v>4990</v>
      </c>
    </row>
    <row r="23" spans="1:25" s="156" customFormat="1" ht="9.75" customHeight="1">
      <c r="A23" s="158" t="s">
        <v>756</v>
      </c>
      <c r="B23" s="155"/>
      <c r="C23" s="167">
        <v>37724</v>
      </c>
      <c r="D23" s="168">
        <v>37640</v>
      </c>
      <c r="E23" s="156">
        <v>31153</v>
      </c>
      <c r="F23" s="156">
        <v>0</v>
      </c>
      <c r="G23" s="156">
        <v>27736</v>
      </c>
      <c r="H23" s="156">
        <v>268</v>
      </c>
      <c r="I23" s="157">
        <v>3149</v>
      </c>
      <c r="J23" s="160">
        <v>6487</v>
      </c>
      <c r="K23" s="158">
        <v>0</v>
      </c>
      <c r="L23" s="158">
        <v>0</v>
      </c>
      <c r="M23" s="158" t="s">
        <v>756</v>
      </c>
      <c r="N23" s="155"/>
      <c r="O23" s="158">
        <v>2067</v>
      </c>
      <c r="P23" s="158">
        <v>2021</v>
      </c>
      <c r="Q23" s="158">
        <v>68</v>
      </c>
      <c r="R23" s="158">
        <v>821</v>
      </c>
      <c r="S23" s="158">
        <v>73</v>
      </c>
      <c r="T23" s="158">
        <v>806</v>
      </c>
      <c r="U23" s="158">
        <v>2</v>
      </c>
      <c r="V23" s="157">
        <v>629</v>
      </c>
      <c r="W23" s="159">
        <v>83</v>
      </c>
      <c r="X23" s="160">
        <v>1</v>
      </c>
      <c r="Y23" s="160">
        <v>6300</v>
      </c>
    </row>
    <row r="24" spans="1:25" s="156" customFormat="1" ht="9.75" customHeight="1">
      <c r="A24" s="158" t="s">
        <v>757</v>
      </c>
      <c r="B24" s="155"/>
      <c r="C24" s="167">
        <v>43904</v>
      </c>
      <c r="D24" s="168">
        <v>43622</v>
      </c>
      <c r="E24" s="156">
        <v>35692</v>
      </c>
      <c r="F24" s="156">
        <v>1</v>
      </c>
      <c r="G24" s="156">
        <v>31171</v>
      </c>
      <c r="H24" s="156">
        <v>371</v>
      </c>
      <c r="I24" s="157">
        <v>4149</v>
      </c>
      <c r="J24" s="160">
        <v>7930</v>
      </c>
      <c r="K24" s="158">
        <v>2</v>
      </c>
      <c r="L24" s="158">
        <v>0</v>
      </c>
      <c r="M24" s="158" t="s">
        <v>757</v>
      </c>
      <c r="N24" s="155"/>
      <c r="O24" s="158">
        <v>2451</v>
      </c>
      <c r="P24" s="158">
        <v>2611</v>
      </c>
      <c r="Q24" s="158">
        <v>94</v>
      </c>
      <c r="R24" s="158">
        <v>992</v>
      </c>
      <c r="S24" s="158">
        <v>83</v>
      </c>
      <c r="T24" s="158">
        <v>855</v>
      </c>
      <c r="U24" s="158">
        <v>20</v>
      </c>
      <c r="V24" s="157">
        <v>822</v>
      </c>
      <c r="W24" s="159">
        <v>115</v>
      </c>
      <c r="X24" s="160">
        <v>167</v>
      </c>
      <c r="Y24" s="160">
        <v>7665</v>
      </c>
    </row>
    <row r="25" spans="1:25" s="156" customFormat="1" ht="9.75" customHeight="1">
      <c r="A25" s="158" t="s">
        <v>758</v>
      </c>
      <c r="B25" s="155"/>
      <c r="C25" s="167">
        <v>50175</v>
      </c>
      <c r="D25" s="168">
        <v>46857</v>
      </c>
      <c r="E25" s="158">
        <v>38032</v>
      </c>
      <c r="F25" s="158">
        <v>21</v>
      </c>
      <c r="G25" s="158">
        <v>32894</v>
      </c>
      <c r="H25" s="158">
        <v>443</v>
      </c>
      <c r="I25" s="157">
        <v>4674</v>
      </c>
      <c r="J25" s="160">
        <v>8825</v>
      </c>
      <c r="K25" s="158">
        <v>4</v>
      </c>
      <c r="L25" s="158">
        <v>3</v>
      </c>
      <c r="M25" s="158" t="s">
        <v>758</v>
      </c>
      <c r="N25" s="155"/>
      <c r="O25" s="158">
        <v>2620</v>
      </c>
      <c r="P25" s="158">
        <v>2983</v>
      </c>
      <c r="Q25" s="158">
        <v>118</v>
      </c>
      <c r="R25" s="158">
        <v>1052</v>
      </c>
      <c r="S25" s="158">
        <v>97</v>
      </c>
      <c r="T25" s="158">
        <v>883</v>
      </c>
      <c r="U25" s="158">
        <v>119</v>
      </c>
      <c r="V25" s="157">
        <v>946</v>
      </c>
      <c r="W25" s="159">
        <v>154</v>
      </c>
      <c r="X25" s="160">
        <v>3164</v>
      </c>
      <c r="Y25" s="160">
        <v>8392</v>
      </c>
    </row>
    <row r="26" spans="1:25" s="156" customFormat="1" ht="9.75" customHeight="1">
      <c r="A26" s="169"/>
      <c r="B26" s="170"/>
      <c r="C26" s="623"/>
      <c r="D26" s="624"/>
      <c r="E26" s="169"/>
      <c r="F26" s="169"/>
      <c r="G26" s="169"/>
      <c r="H26" s="169"/>
      <c r="I26" s="171"/>
      <c r="J26" s="173"/>
      <c r="K26" s="169"/>
      <c r="L26" s="169"/>
      <c r="M26" s="169"/>
      <c r="N26" s="170"/>
      <c r="O26" s="169"/>
      <c r="P26" s="169"/>
      <c r="Q26" s="169"/>
      <c r="R26" s="169"/>
      <c r="S26" s="169"/>
      <c r="T26" s="169"/>
      <c r="U26" s="169"/>
      <c r="V26" s="171"/>
      <c r="W26" s="172"/>
      <c r="X26" s="173"/>
      <c r="Y26" s="173"/>
    </row>
    <row r="27" ht="12" customHeight="1">
      <c r="A27" s="55" t="s">
        <v>765</v>
      </c>
    </row>
  </sheetData>
  <sheetProtection/>
  <mergeCells count="28">
    <mergeCell ref="Y5:Y10"/>
    <mergeCell ref="S7:S10"/>
    <mergeCell ref="T7:T10"/>
    <mergeCell ref="U7:U10"/>
    <mergeCell ref="V7:V10"/>
    <mergeCell ref="O7:O10"/>
    <mergeCell ref="P7:P10"/>
    <mergeCell ref="Q7:Q10"/>
    <mergeCell ref="R7:R10"/>
    <mergeCell ref="O5:V5"/>
    <mergeCell ref="W5:W10"/>
    <mergeCell ref="X5:X10"/>
    <mergeCell ref="D6:D10"/>
    <mergeCell ref="E6:I6"/>
    <mergeCell ref="J6:L6"/>
    <mergeCell ref="O6:V6"/>
    <mergeCell ref="E7:E10"/>
    <mergeCell ref="F7:F10"/>
    <mergeCell ref="G7:G10"/>
    <mergeCell ref="A5:B10"/>
    <mergeCell ref="C5:C10"/>
    <mergeCell ref="D5:L5"/>
    <mergeCell ref="M5:N10"/>
    <mergeCell ref="H7:H10"/>
    <mergeCell ref="I7:I10"/>
    <mergeCell ref="J7:J10"/>
    <mergeCell ref="K7:K10"/>
    <mergeCell ref="L7:L10"/>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AD144"/>
  <sheetViews>
    <sheetView zoomScalePageLayoutView="0" workbookViewId="0" topLeftCell="A1">
      <selection activeCell="E74" sqref="E74"/>
    </sheetView>
  </sheetViews>
  <sheetFormatPr defaultColWidth="9.00390625" defaultRowHeight="15" customHeight="1"/>
  <cols>
    <col min="1" max="1" width="2.75390625" style="139" customWidth="1"/>
    <col min="2" max="2" width="8.75390625" style="139" customWidth="1"/>
    <col min="3" max="3" width="3.75390625" style="139" customWidth="1"/>
    <col min="4" max="13" width="11.25390625" style="177" customWidth="1"/>
    <col min="14" max="14" width="12.375" style="177" customWidth="1"/>
    <col min="15" max="15" width="3.625" style="178" customWidth="1"/>
    <col min="16" max="16" width="2.75390625" style="177" customWidth="1"/>
    <col min="17" max="17" width="8.75390625" style="177" customWidth="1"/>
    <col min="18" max="18" width="2.75390625" style="177" customWidth="1"/>
    <col min="19" max="25" width="10.75390625" style="177" customWidth="1"/>
    <col min="26" max="30" width="8.75390625" style="177" customWidth="1"/>
    <col min="31" max="16384" width="9.125" style="139" customWidth="1"/>
  </cols>
  <sheetData>
    <row r="1" spans="2:17" ht="13.5">
      <c r="B1" s="176"/>
      <c r="D1" s="137" t="s">
        <v>1028</v>
      </c>
      <c r="P1" s="179"/>
      <c r="Q1" s="180"/>
    </row>
    <row r="2" spans="1:17" ht="13.5">
      <c r="A2" s="137"/>
      <c r="B2" s="176"/>
      <c r="D2" s="137" t="s">
        <v>752</v>
      </c>
      <c r="P2" s="179"/>
      <c r="Q2" s="180"/>
    </row>
    <row r="3" spans="1:17" ht="15" customHeight="1">
      <c r="A3" s="123" t="s">
        <v>738</v>
      </c>
      <c r="B3" s="181"/>
      <c r="P3" s="182"/>
      <c r="Q3" s="183"/>
    </row>
    <row r="4" spans="1:30" ht="15" customHeight="1">
      <c r="A4" s="1287" t="s">
        <v>662</v>
      </c>
      <c r="B4" s="967"/>
      <c r="C4" s="1248"/>
      <c r="D4" s="1288" t="s">
        <v>767</v>
      </c>
      <c r="E4" s="1291" t="s">
        <v>750</v>
      </c>
      <c r="F4" s="1266"/>
      <c r="G4" s="1266"/>
      <c r="H4" s="1266"/>
      <c r="I4" s="1266"/>
      <c r="J4" s="1266"/>
      <c r="K4" s="1266"/>
      <c r="L4" s="1266"/>
      <c r="M4" s="1266"/>
      <c r="N4" s="1266"/>
      <c r="O4" s="184"/>
      <c r="P4" s="1287" t="s">
        <v>662</v>
      </c>
      <c r="Q4" s="967"/>
      <c r="R4" s="1248"/>
      <c r="S4" s="1266" t="s">
        <v>745</v>
      </c>
      <c r="T4" s="1266"/>
      <c r="U4" s="1266"/>
      <c r="V4" s="1266"/>
      <c r="W4" s="1266"/>
      <c r="X4" s="1266"/>
      <c r="Y4" s="1267"/>
      <c r="Z4" s="1268" t="s">
        <v>744</v>
      </c>
      <c r="AA4" s="1271" t="s">
        <v>229</v>
      </c>
      <c r="AB4" s="1280" t="s">
        <v>238</v>
      </c>
      <c r="AC4" s="1280"/>
      <c r="AD4" s="1280"/>
    </row>
    <row r="5" spans="1:30" ht="15" customHeight="1">
      <c r="A5" s="1249"/>
      <c r="B5" s="1249"/>
      <c r="C5" s="1250"/>
      <c r="D5" s="1289"/>
      <c r="E5" s="1292" t="s">
        <v>34</v>
      </c>
      <c r="F5" s="1282" t="s">
        <v>230</v>
      </c>
      <c r="G5" s="1283"/>
      <c r="H5" s="1283"/>
      <c r="I5" s="1283"/>
      <c r="J5" s="1284"/>
      <c r="K5" s="1282" t="s">
        <v>746</v>
      </c>
      <c r="L5" s="1283"/>
      <c r="M5" s="1283"/>
      <c r="N5" s="1283"/>
      <c r="O5" s="184"/>
      <c r="P5" s="1249"/>
      <c r="Q5" s="1249"/>
      <c r="R5" s="1250"/>
      <c r="S5" s="1282" t="s">
        <v>746</v>
      </c>
      <c r="T5" s="1283"/>
      <c r="U5" s="1283"/>
      <c r="V5" s="1283"/>
      <c r="W5" s="1283"/>
      <c r="X5" s="1283"/>
      <c r="Y5" s="1284"/>
      <c r="Z5" s="1269"/>
      <c r="AA5" s="1272"/>
      <c r="AB5" s="1281"/>
      <c r="AC5" s="1281"/>
      <c r="AD5" s="1281"/>
    </row>
    <row r="6" spans="1:30" ht="15" customHeight="1">
      <c r="A6" s="1249"/>
      <c r="B6" s="1249"/>
      <c r="C6" s="1250"/>
      <c r="D6" s="1289"/>
      <c r="E6" s="1293"/>
      <c r="F6" s="1295" t="s">
        <v>34</v>
      </c>
      <c r="G6" s="1260" t="s">
        <v>240</v>
      </c>
      <c r="H6" s="1260" t="s">
        <v>241</v>
      </c>
      <c r="I6" s="1260" t="s">
        <v>242</v>
      </c>
      <c r="J6" s="1260" t="s">
        <v>243</v>
      </c>
      <c r="K6" s="1277" t="s">
        <v>34</v>
      </c>
      <c r="L6" s="1260" t="s">
        <v>244</v>
      </c>
      <c r="M6" s="1260" t="s">
        <v>245</v>
      </c>
      <c r="N6" s="1263" t="s">
        <v>618</v>
      </c>
      <c r="O6" s="186"/>
      <c r="P6" s="1249"/>
      <c r="Q6" s="1249"/>
      <c r="R6" s="1250"/>
      <c r="S6" s="1260" t="s">
        <v>619</v>
      </c>
      <c r="T6" s="1260" t="s">
        <v>620</v>
      </c>
      <c r="U6" s="1260" t="s">
        <v>621</v>
      </c>
      <c r="V6" s="1260" t="s">
        <v>622</v>
      </c>
      <c r="W6" s="1260" t="s">
        <v>623</v>
      </c>
      <c r="X6" s="1260" t="s">
        <v>624</v>
      </c>
      <c r="Y6" s="1260" t="s">
        <v>789</v>
      </c>
      <c r="Z6" s="1269"/>
      <c r="AA6" s="1272"/>
      <c r="AB6" s="1274" t="s">
        <v>239</v>
      </c>
      <c r="AC6" s="1260" t="s">
        <v>246</v>
      </c>
      <c r="AD6" s="1263" t="s">
        <v>247</v>
      </c>
    </row>
    <row r="7" spans="1:30" s="147" customFormat="1" ht="15" customHeight="1">
      <c r="A7" s="1249"/>
      <c r="B7" s="1249"/>
      <c r="C7" s="1250"/>
      <c r="D7" s="1289"/>
      <c r="E7" s="1293"/>
      <c r="F7" s="1261"/>
      <c r="G7" s="1261"/>
      <c r="H7" s="1261"/>
      <c r="I7" s="1261"/>
      <c r="J7" s="1261"/>
      <c r="K7" s="1278"/>
      <c r="L7" s="1261"/>
      <c r="M7" s="1261"/>
      <c r="N7" s="1264"/>
      <c r="O7" s="185"/>
      <c r="P7" s="1249"/>
      <c r="Q7" s="1249"/>
      <c r="R7" s="1250"/>
      <c r="S7" s="1261"/>
      <c r="T7" s="1261"/>
      <c r="U7" s="1261"/>
      <c r="V7" s="1261"/>
      <c r="W7" s="1261"/>
      <c r="X7" s="1261"/>
      <c r="Y7" s="1261"/>
      <c r="Z7" s="1269"/>
      <c r="AA7" s="1272"/>
      <c r="AB7" s="1275"/>
      <c r="AC7" s="1269"/>
      <c r="AD7" s="1285"/>
    </row>
    <row r="8" spans="1:30" s="147" customFormat="1" ht="15" customHeight="1">
      <c r="A8" s="1249"/>
      <c r="B8" s="1249"/>
      <c r="C8" s="1250"/>
      <c r="D8" s="1289"/>
      <c r="E8" s="1293"/>
      <c r="F8" s="1261"/>
      <c r="G8" s="1261"/>
      <c r="H8" s="1261"/>
      <c r="I8" s="1261"/>
      <c r="J8" s="1261"/>
      <c r="K8" s="1278"/>
      <c r="L8" s="1261"/>
      <c r="M8" s="1261"/>
      <c r="N8" s="1264"/>
      <c r="O8" s="185"/>
      <c r="P8" s="1249"/>
      <c r="Q8" s="1249"/>
      <c r="R8" s="1250"/>
      <c r="S8" s="1261"/>
      <c r="T8" s="1261"/>
      <c r="U8" s="1261"/>
      <c r="V8" s="1261"/>
      <c r="W8" s="1261"/>
      <c r="X8" s="1261"/>
      <c r="Y8" s="1261"/>
      <c r="Z8" s="1269"/>
      <c r="AA8" s="1272"/>
      <c r="AB8" s="1275"/>
      <c r="AC8" s="1269"/>
      <c r="AD8" s="1285"/>
    </row>
    <row r="9" spans="1:30" s="147" customFormat="1" ht="15" customHeight="1">
      <c r="A9" s="1251"/>
      <c r="B9" s="1251"/>
      <c r="C9" s="1252"/>
      <c r="D9" s="1290"/>
      <c r="E9" s="1294"/>
      <c r="F9" s="1262"/>
      <c r="G9" s="1262"/>
      <c r="H9" s="1262"/>
      <c r="I9" s="1262"/>
      <c r="J9" s="1262"/>
      <c r="K9" s="1279"/>
      <c r="L9" s="1262"/>
      <c r="M9" s="1262"/>
      <c r="N9" s="1265"/>
      <c r="O9" s="185"/>
      <c r="P9" s="1251"/>
      <c r="Q9" s="1251"/>
      <c r="R9" s="1252"/>
      <c r="S9" s="1262"/>
      <c r="T9" s="1262"/>
      <c r="U9" s="1262"/>
      <c r="V9" s="1262"/>
      <c r="W9" s="1262"/>
      <c r="X9" s="1262"/>
      <c r="Y9" s="1262"/>
      <c r="Z9" s="1270"/>
      <c r="AA9" s="1273"/>
      <c r="AB9" s="1276"/>
      <c r="AC9" s="1270"/>
      <c r="AD9" s="1286"/>
    </row>
    <row r="10" spans="3:30" s="107" customFormat="1" ht="15" customHeight="1">
      <c r="C10" s="77"/>
      <c r="D10" s="187"/>
      <c r="E10" s="188"/>
      <c r="F10" s="189"/>
      <c r="G10" s="190"/>
      <c r="H10" s="190"/>
      <c r="I10" s="190"/>
      <c r="J10" s="191"/>
      <c r="K10" s="190"/>
      <c r="L10" s="190"/>
      <c r="M10" s="190"/>
      <c r="N10" s="190"/>
      <c r="O10" s="190"/>
      <c r="P10" s="57"/>
      <c r="Q10" s="57"/>
      <c r="R10" s="79"/>
      <c r="S10" s="190"/>
      <c r="T10" s="190"/>
      <c r="U10" s="190"/>
      <c r="V10" s="190"/>
      <c r="W10" s="190"/>
      <c r="X10" s="190"/>
      <c r="Y10" s="191"/>
      <c r="Z10" s="192"/>
      <c r="AA10" s="193"/>
      <c r="AB10" s="57"/>
      <c r="AC10" s="57"/>
      <c r="AD10" s="57"/>
    </row>
    <row r="11" spans="1:30" s="202" customFormat="1" ht="15" customHeight="1">
      <c r="A11" s="194" t="s">
        <v>192</v>
      </c>
      <c r="B11" s="194"/>
      <c r="C11" s="195"/>
      <c r="D11" s="196">
        <v>190871</v>
      </c>
      <c r="E11" s="197">
        <v>119621</v>
      </c>
      <c r="F11" s="198">
        <v>100600</v>
      </c>
      <c r="G11" s="74">
        <v>34514</v>
      </c>
      <c r="H11" s="74">
        <v>50949</v>
      </c>
      <c r="I11" s="74">
        <v>1927</v>
      </c>
      <c r="J11" s="199">
        <v>13210</v>
      </c>
      <c r="K11" s="74">
        <v>19021</v>
      </c>
      <c r="L11" s="74">
        <v>733</v>
      </c>
      <c r="M11" s="74">
        <v>2858</v>
      </c>
      <c r="N11" s="74">
        <v>3425</v>
      </c>
      <c r="O11" s="74"/>
      <c r="P11" s="200" t="s">
        <v>192</v>
      </c>
      <c r="Q11" s="200"/>
      <c r="R11" s="75"/>
      <c r="S11" s="74">
        <v>5957</v>
      </c>
      <c r="T11" s="74">
        <v>328</v>
      </c>
      <c r="U11" s="74">
        <v>1365</v>
      </c>
      <c r="V11" s="74">
        <v>304</v>
      </c>
      <c r="W11" s="74">
        <v>969</v>
      </c>
      <c r="X11" s="74">
        <v>1015</v>
      </c>
      <c r="Y11" s="199">
        <v>2067</v>
      </c>
      <c r="Z11" s="201">
        <v>1258</v>
      </c>
      <c r="AA11" s="75">
        <v>69944</v>
      </c>
      <c r="AB11" s="106">
        <v>13350</v>
      </c>
      <c r="AC11" s="106">
        <v>1189</v>
      </c>
      <c r="AD11" s="106">
        <v>1851</v>
      </c>
    </row>
    <row r="12" spans="1:30" s="211" customFormat="1" ht="15" customHeight="1">
      <c r="A12" s="203"/>
      <c r="B12" s="203" t="s">
        <v>248</v>
      </c>
      <c r="C12" s="204"/>
      <c r="D12" s="205">
        <v>2</v>
      </c>
      <c r="E12" s="206">
        <v>1</v>
      </c>
      <c r="F12" s="207">
        <v>1</v>
      </c>
      <c r="G12" s="57">
        <v>0</v>
      </c>
      <c r="H12" s="57">
        <v>0</v>
      </c>
      <c r="I12" s="57">
        <v>0</v>
      </c>
      <c r="J12" s="208">
        <v>1</v>
      </c>
      <c r="K12" s="57">
        <v>0</v>
      </c>
      <c r="L12" s="57">
        <v>0</v>
      </c>
      <c r="M12" s="57">
        <v>0</v>
      </c>
      <c r="N12" s="57">
        <v>0</v>
      </c>
      <c r="O12" s="57"/>
      <c r="P12" s="209"/>
      <c r="Q12" s="209" t="s">
        <v>248</v>
      </c>
      <c r="R12" s="79"/>
      <c r="S12" s="57">
        <v>0</v>
      </c>
      <c r="T12" s="57">
        <v>0</v>
      </c>
      <c r="U12" s="57">
        <v>0</v>
      </c>
      <c r="V12" s="57">
        <v>0</v>
      </c>
      <c r="W12" s="57">
        <v>0</v>
      </c>
      <c r="X12" s="57">
        <v>0</v>
      </c>
      <c r="Y12" s="208">
        <v>0</v>
      </c>
      <c r="Z12" s="210">
        <v>0</v>
      </c>
      <c r="AA12" s="79">
        <v>1</v>
      </c>
      <c r="AB12" s="56">
        <v>0</v>
      </c>
      <c r="AC12" s="56">
        <v>0</v>
      </c>
      <c r="AD12" s="56">
        <v>0</v>
      </c>
    </row>
    <row r="13" spans="1:30" s="211" customFormat="1" ht="15" customHeight="1">
      <c r="A13" s="203"/>
      <c r="B13" s="203" t="s">
        <v>249</v>
      </c>
      <c r="C13" s="204"/>
      <c r="D13" s="205">
        <v>3221</v>
      </c>
      <c r="E13" s="206">
        <v>45</v>
      </c>
      <c r="F13" s="207">
        <v>23</v>
      </c>
      <c r="G13" s="57">
        <v>9</v>
      </c>
      <c r="H13" s="57">
        <v>8</v>
      </c>
      <c r="I13" s="57">
        <v>0</v>
      </c>
      <c r="J13" s="208">
        <v>6</v>
      </c>
      <c r="K13" s="57">
        <v>22</v>
      </c>
      <c r="L13" s="57">
        <v>0</v>
      </c>
      <c r="M13" s="57">
        <v>0</v>
      </c>
      <c r="N13" s="57">
        <v>0</v>
      </c>
      <c r="O13" s="57"/>
      <c r="P13" s="209"/>
      <c r="Q13" s="209" t="s">
        <v>249</v>
      </c>
      <c r="R13" s="79"/>
      <c r="S13" s="57">
        <v>0</v>
      </c>
      <c r="T13" s="57">
        <v>0</v>
      </c>
      <c r="U13" s="57">
        <v>0</v>
      </c>
      <c r="V13" s="57">
        <v>0</v>
      </c>
      <c r="W13" s="57">
        <v>0</v>
      </c>
      <c r="X13" s="57">
        <v>20</v>
      </c>
      <c r="Y13" s="208">
        <v>2</v>
      </c>
      <c r="Z13" s="210">
        <v>13</v>
      </c>
      <c r="AA13" s="79">
        <v>3163</v>
      </c>
      <c r="AB13" s="56">
        <v>0</v>
      </c>
      <c r="AC13" s="56">
        <v>92</v>
      </c>
      <c r="AD13" s="56">
        <v>59</v>
      </c>
    </row>
    <row r="14" spans="1:30" s="211" customFormat="1" ht="15" customHeight="1">
      <c r="A14" s="203"/>
      <c r="B14" s="203" t="s">
        <v>250</v>
      </c>
      <c r="C14" s="204"/>
      <c r="D14" s="205">
        <v>11698</v>
      </c>
      <c r="E14" s="206">
        <v>772</v>
      </c>
      <c r="F14" s="207">
        <v>539</v>
      </c>
      <c r="G14" s="57">
        <v>202</v>
      </c>
      <c r="H14" s="57">
        <v>258</v>
      </c>
      <c r="I14" s="57">
        <v>4</v>
      </c>
      <c r="J14" s="208">
        <v>75</v>
      </c>
      <c r="K14" s="57">
        <v>233</v>
      </c>
      <c r="L14" s="57">
        <v>0</v>
      </c>
      <c r="M14" s="57">
        <v>0</v>
      </c>
      <c r="N14" s="57">
        <v>1</v>
      </c>
      <c r="O14" s="57"/>
      <c r="P14" s="209"/>
      <c r="Q14" s="209" t="s">
        <v>250</v>
      </c>
      <c r="R14" s="79"/>
      <c r="S14" s="57">
        <v>5</v>
      </c>
      <c r="T14" s="57">
        <v>1</v>
      </c>
      <c r="U14" s="57">
        <v>0</v>
      </c>
      <c r="V14" s="57">
        <v>1</v>
      </c>
      <c r="W14" s="57">
        <v>4</v>
      </c>
      <c r="X14" s="57">
        <v>207</v>
      </c>
      <c r="Y14" s="208">
        <v>14</v>
      </c>
      <c r="Z14" s="210">
        <v>143</v>
      </c>
      <c r="AA14" s="79">
        <v>10783</v>
      </c>
      <c r="AB14" s="56">
        <v>13</v>
      </c>
      <c r="AC14" s="56">
        <v>299</v>
      </c>
      <c r="AD14" s="56">
        <v>508</v>
      </c>
    </row>
    <row r="15" spans="1:30" s="211" customFormat="1" ht="15" customHeight="1">
      <c r="A15" s="203"/>
      <c r="B15" s="203" t="s">
        <v>251</v>
      </c>
      <c r="C15" s="204"/>
      <c r="D15" s="205">
        <v>10190</v>
      </c>
      <c r="E15" s="206">
        <v>3743</v>
      </c>
      <c r="F15" s="207">
        <v>3469</v>
      </c>
      <c r="G15" s="57">
        <v>1321</v>
      </c>
      <c r="H15" s="57">
        <v>1850</v>
      </c>
      <c r="I15" s="57">
        <v>14</v>
      </c>
      <c r="J15" s="208">
        <v>284</v>
      </c>
      <c r="K15" s="57">
        <v>274</v>
      </c>
      <c r="L15" s="57">
        <v>0</v>
      </c>
      <c r="M15" s="57">
        <v>7</v>
      </c>
      <c r="N15" s="57">
        <v>15</v>
      </c>
      <c r="O15" s="57"/>
      <c r="P15" s="209"/>
      <c r="Q15" s="209" t="s">
        <v>251</v>
      </c>
      <c r="R15" s="79"/>
      <c r="S15" s="57">
        <v>26</v>
      </c>
      <c r="T15" s="57">
        <v>4</v>
      </c>
      <c r="U15" s="57">
        <v>8</v>
      </c>
      <c r="V15" s="57">
        <v>2</v>
      </c>
      <c r="W15" s="57">
        <v>12</v>
      </c>
      <c r="X15" s="57">
        <v>158</v>
      </c>
      <c r="Y15" s="208">
        <v>42</v>
      </c>
      <c r="Z15" s="210">
        <v>209</v>
      </c>
      <c r="AA15" s="79">
        <v>6238</v>
      </c>
      <c r="AB15" s="56">
        <v>78</v>
      </c>
      <c r="AC15" s="56">
        <v>105</v>
      </c>
      <c r="AD15" s="56">
        <v>398</v>
      </c>
    </row>
    <row r="16" spans="1:30" s="211" customFormat="1" ht="15" customHeight="1">
      <c r="A16" s="203"/>
      <c r="B16" s="203" t="s">
        <v>252</v>
      </c>
      <c r="C16" s="204"/>
      <c r="D16" s="205">
        <v>13096</v>
      </c>
      <c r="E16" s="206">
        <v>8209</v>
      </c>
      <c r="F16" s="207">
        <v>7836</v>
      </c>
      <c r="G16" s="57">
        <v>1961</v>
      </c>
      <c r="H16" s="57">
        <v>5207</v>
      </c>
      <c r="I16" s="57">
        <v>43</v>
      </c>
      <c r="J16" s="208">
        <v>625</v>
      </c>
      <c r="K16" s="57">
        <v>373</v>
      </c>
      <c r="L16" s="57">
        <v>4</v>
      </c>
      <c r="M16" s="57">
        <v>31</v>
      </c>
      <c r="N16" s="57">
        <v>45</v>
      </c>
      <c r="O16" s="57"/>
      <c r="P16" s="209"/>
      <c r="Q16" s="209" t="s">
        <v>252</v>
      </c>
      <c r="R16" s="79"/>
      <c r="S16" s="57">
        <v>93</v>
      </c>
      <c r="T16" s="57">
        <v>6</v>
      </c>
      <c r="U16" s="57">
        <v>15</v>
      </c>
      <c r="V16" s="57">
        <v>3</v>
      </c>
      <c r="W16" s="57">
        <v>29</v>
      </c>
      <c r="X16" s="57">
        <v>89</v>
      </c>
      <c r="Y16" s="208">
        <v>58</v>
      </c>
      <c r="Z16" s="210">
        <v>160</v>
      </c>
      <c r="AA16" s="79">
        <v>4727</v>
      </c>
      <c r="AB16" s="56">
        <v>216</v>
      </c>
      <c r="AC16" s="56">
        <v>75</v>
      </c>
      <c r="AD16" s="56">
        <v>133</v>
      </c>
    </row>
    <row r="17" spans="2:30" s="212" customFormat="1" ht="15" customHeight="1">
      <c r="B17" s="212" t="s">
        <v>253</v>
      </c>
      <c r="C17" s="204"/>
      <c r="D17" s="205">
        <v>16798</v>
      </c>
      <c r="E17" s="206">
        <v>12056</v>
      </c>
      <c r="F17" s="207">
        <v>11252</v>
      </c>
      <c r="G17" s="57">
        <v>1758</v>
      </c>
      <c r="H17" s="57">
        <v>8107</v>
      </c>
      <c r="I17" s="57">
        <v>77</v>
      </c>
      <c r="J17" s="208">
        <v>1310</v>
      </c>
      <c r="K17" s="57">
        <v>804</v>
      </c>
      <c r="L17" s="57">
        <v>7</v>
      </c>
      <c r="M17" s="57">
        <v>33</v>
      </c>
      <c r="N17" s="57">
        <v>156</v>
      </c>
      <c r="O17" s="57"/>
      <c r="P17" s="57"/>
      <c r="Q17" s="57" t="s">
        <v>253</v>
      </c>
      <c r="R17" s="79"/>
      <c r="S17" s="57">
        <v>304</v>
      </c>
      <c r="T17" s="57">
        <v>7</v>
      </c>
      <c r="U17" s="57">
        <v>36</v>
      </c>
      <c r="V17" s="57">
        <v>8</v>
      </c>
      <c r="W17" s="57">
        <v>52</v>
      </c>
      <c r="X17" s="57">
        <v>83</v>
      </c>
      <c r="Y17" s="208">
        <v>118</v>
      </c>
      <c r="Z17" s="210">
        <v>100</v>
      </c>
      <c r="AA17" s="79">
        <v>4642</v>
      </c>
      <c r="AB17" s="57">
        <v>624</v>
      </c>
      <c r="AC17" s="57">
        <v>57</v>
      </c>
      <c r="AD17" s="57">
        <v>117</v>
      </c>
    </row>
    <row r="18" spans="1:30" s="211" customFormat="1" ht="15" customHeight="1">
      <c r="A18" s="213"/>
      <c r="B18" s="213" t="s">
        <v>254</v>
      </c>
      <c r="C18" s="204"/>
      <c r="D18" s="205">
        <v>15128</v>
      </c>
      <c r="E18" s="206">
        <v>11172</v>
      </c>
      <c r="F18" s="207">
        <v>10132</v>
      </c>
      <c r="G18" s="57">
        <v>1283</v>
      </c>
      <c r="H18" s="57">
        <v>7057</v>
      </c>
      <c r="I18" s="57">
        <v>132</v>
      </c>
      <c r="J18" s="208">
        <v>1660</v>
      </c>
      <c r="K18" s="57">
        <v>1040</v>
      </c>
      <c r="L18" s="57">
        <v>11</v>
      </c>
      <c r="M18" s="57">
        <v>60</v>
      </c>
      <c r="N18" s="57">
        <v>206</v>
      </c>
      <c r="O18" s="57"/>
      <c r="P18" s="214"/>
      <c r="Q18" s="214" t="s">
        <v>254</v>
      </c>
      <c r="R18" s="79"/>
      <c r="S18" s="57">
        <v>471</v>
      </c>
      <c r="T18" s="57">
        <v>7</v>
      </c>
      <c r="U18" s="57">
        <v>40</v>
      </c>
      <c r="V18" s="57">
        <v>7</v>
      </c>
      <c r="W18" s="57">
        <v>59</v>
      </c>
      <c r="X18" s="57">
        <v>47</v>
      </c>
      <c r="Y18" s="208">
        <v>132</v>
      </c>
      <c r="Z18" s="210">
        <v>91</v>
      </c>
      <c r="AA18" s="79">
        <v>3865</v>
      </c>
      <c r="AB18" s="56">
        <v>886</v>
      </c>
      <c r="AC18" s="56">
        <v>49</v>
      </c>
      <c r="AD18" s="56">
        <v>84</v>
      </c>
    </row>
    <row r="19" spans="1:30" s="211" customFormat="1" ht="15" customHeight="1">
      <c r="A19" s="212"/>
      <c r="B19" s="212" t="s">
        <v>255</v>
      </c>
      <c r="C19" s="204"/>
      <c r="D19" s="205">
        <v>14369</v>
      </c>
      <c r="E19" s="206">
        <v>10668</v>
      </c>
      <c r="F19" s="207">
        <v>9240</v>
      </c>
      <c r="G19" s="57">
        <v>1104</v>
      </c>
      <c r="H19" s="57">
        <v>6129</v>
      </c>
      <c r="I19" s="57">
        <v>159</v>
      </c>
      <c r="J19" s="208">
        <v>1848</v>
      </c>
      <c r="K19" s="57">
        <v>1428</v>
      </c>
      <c r="L19" s="57">
        <v>17</v>
      </c>
      <c r="M19" s="57">
        <v>80</v>
      </c>
      <c r="N19" s="57">
        <v>250</v>
      </c>
      <c r="O19" s="57"/>
      <c r="P19" s="57"/>
      <c r="Q19" s="57" t="s">
        <v>255</v>
      </c>
      <c r="R19" s="79"/>
      <c r="S19" s="57">
        <v>764</v>
      </c>
      <c r="T19" s="57">
        <v>4</v>
      </c>
      <c r="U19" s="57">
        <v>47</v>
      </c>
      <c r="V19" s="57">
        <v>11</v>
      </c>
      <c r="W19" s="57">
        <v>64</v>
      </c>
      <c r="X19" s="57">
        <v>35</v>
      </c>
      <c r="Y19" s="208">
        <v>156</v>
      </c>
      <c r="Z19" s="210">
        <v>96</v>
      </c>
      <c r="AA19" s="79">
        <v>3605</v>
      </c>
      <c r="AB19" s="56">
        <v>1264</v>
      </c>
      <c r="AC19" s="56">
        <v>46</v>
      </c>
      <c r="AD19" s="56">
        <v>112</v>
      </c>
    </row>
    <row r="20" spans="1:30" s="211" customFormat="1" ht="15" customHeight="1">
      <c r="A20" s="212"/>
      <c r="B20" s="212" t="s">
        <v>256</v>
      </c>
      <c r="C20" s="204"/>
      <c r="D20" s="205">
        <v>14200</v>
      </c>
      <c r="E20" s="206">
        <v>10714</v>
      </c>
      <c r="F20" s="207">
        <v>8705</v>
      </c>
      <c r="G20" s="57">
        <v>1535</v>
      </c>
      <c r="H20" s="57">
        <v>5329</v>
      </c>
      <c r="I20" s="57">
        <v>184</v>
      </c>
      <c r="J20" s="208">
        <v>1657</v>
      </c>
      <c r="K20" s="57">
        <v>2009</v>
      </c>
      <c r="L20" s="57">
        <v>41</v>
      </c>
      <c r="M20" s="57">
        <v>241</v>
      </c>
      <c r="N20" s="57">
        <v>232</v>
      </c>
      <c r="O20" s="57"/>
      <c r="P20" s="57"/>
      <c r="Q20" s="57" t="s">
        <v>256</v>
      </c>
      <c r="R20" s="79"/>
      <c r="S20" s="57">
        <v>1036</v>
      </c>
      <c r="T20" s="57">
        <v>11</v>
      </c>
      <c r="U20" s="57">
        <v>61</v>
      </c>
      <c r="V20" s="57">
        <v>22</v>
      </c>
      <c r="W20" s="57">
        <v>82</v>
      </c>
      <c r="X20" s="57">
        <v>40</v>
      </c>
      <c r="Y20" s="208">
        <v>243</v>
      </c>
      <c r="Z20" s="210">
        <v>83</v>
      </c>
      <c r="AA20" s="79">
        <v>3403</v>
      </c>
      <c r="AB20" s="56">
        <v>1627</v>
      </c>
      <c r="AC20" s="56">
        <v>52</v>
      </c>
      <c r="AD20" s="56">
        <v>107</v>
      </c>
    </row>
    <row r="21" spans="1:30" s="211" customFormat="1" ht="15" customHeight="1">
      <c r="A21" s="212"/>
      <c r="B21" s="212" t="s">
        <v>257</v>
      </c>
      <c r="C21" s="204"/>
      <c r="D21" s="205">
        <v>15425</v>
      </c>
      <c r="E21" s="206">
        <v>11612</v>
      </c>
      <c r="F21" s="207">
        <v>9122</v>
      </c>
      <c r="G21" s="57">
        <v>2716</v>
      </c>
      <c r="H21" s="57">
        <v>4792</v>
      </c>
      <c r="I21" s="57">
        <v>235</v>
      </c>
      <c r="J21" s="208">
        <v>1379</v>
      </c>
      <c r="K21" s="57">
        <v>2490</v>
      </c>
      <c r="L21" s="57">
        <v>81</v>
      </c>
      <c r="M21" s="57">
        <v>481</v>
      </c>
      <c r="N21" s="57">
        <v>211</v>
      </c>
      <c r="O21" s="57"/>
      <c r="P21" s="57"/>
      <c r="Q21" s="57" t="s">
        <v>257</v>
      </c>
      <c r="R21" s="79"/>
      <c r="S21" s="57">
        <v>1126</v>
      </c>
      <c r="T21" s="57">
        <v>19</v>
      </c>
      <c r="U21" s="57">
        <v>111</v>
      </c>
      <c r="V21" s="57">
        <v>39</v>
      </c>
      <c r="W21" s="57">
        <v>141</v>
      </c>
      <c r="X21" s="57">
        <v>51</v>
      </c>
      <c r="Y21" s="208">
        <v>230</v>
      </c>
      <c r="Z21" s="210">
        <v>82</v>
      </c>
      <c r="AA21" s="79">
        <v>3731</v>
      </c>
      <c r="AB21" s="56">
        <v>1777</v>
      </c>
      <c r="AC21" s="56">
        <v>54</v>
      </c>
      <c r="AD21" s="56">
        <v>117</v>
      </c>
    </row>
    <row r="22" spans="1:30" s="211" customFormat="1" ht="15" customHeight="1">
      <c r="A22" s="212"/>
      <c r="B22" s="212" t="s">
        <v>258</v>
      </c>
      <c r="C22" s="204"/>
      <c r="D22" s="205">
        <v>20327</v>
      </c>
      <c r="E22" s="206">
        <v>15541</v>
      </c>
      <c r="F22" s="207">
        <v>12201</v>
      </c>
      <c r="G22" s="57">
        <v>5406</v>
      </c>
      <c r="H22" s="57">
        <v>5071</v>
      </c>
      <c r="I22" s="57">
        <v>300</v>
      </c>
      <c r="J22" s="208">
        <v>1424</v>
      </c>
      <c r="K22" s="57">
        <v>3340</v>
      </c>
      <c r="L22" s="57">
        <v>119</v>
      </c>
      <c r="M22" s="57">
        <v>894</v>
      </c>
      <c r="N22" s="57">
        <v>354</v>
      </c>
      <c r="O22" s="57"/>
      <c r="P22" s="57"/>
      <c r="Q22" s="57" t="s">
        <v>258</v>
      </c>
      <c r="R22" s="79"/>
      <c r="S22" s="57">
        <v>1027</v>
      </c>
      <c r="T22" s="57">
        <v>38</v>
      </c>
      <c r="U22" s="57">
        <v>245</v>
      </c>
      <c r="V22" s="57">
        <v>72</v>
      </c>
      <c r="W22" s="57">
        <v>227</v>
      </c>
      <c r="X22" s="57">
        <v>91</v>
      </c>
      <c r="Y22" s="208">
        <v>273</v>
      </c>
      <c r="Z22" s="210">
        <v>113</v>
      </c>
      <c r="AA22" s="79">
        <v>4673</v>
      </c>
      <c r="AB22" s="56">
        <v>2094</v>
      </c>
      <c r="AC22" s="56">
        <v>94</v>
      </c>
      <c r="AD22" s="56">
        <v>75</v>
      </c>
    </row>
    <row r="23" spans="1:30" s="211" customFormat="1" ht="15" customHeight="1">
      <c r="A23" s="212"/>
      <c r="B23" s="212" t="s">
        <v>259</v>
      </c>
      <c r="C23" s="204"/>
      <c r="D23" s="205">
        <v>15616</v>
      </c>
      <c r="E23" s="206">
        <v>12021</v>
      </c>
      <c r="F23" s="207">
        <v>9793</v>
      </c>
      <c r="G23" s="57">
        <v>5478</v>
      </c>
      <c r="H23" s="57">
        <v>3166</v>
      </c>
      <c r="I23" s="57">
        <v>209</v>
      </c>
      <c r="J23" s="208">
        <v>940</v>
      </c>
      <c r="K23" s="57">
        <v>2228</v>
      </c>
      <c r="L23" s="57">
        <v>78</v>
      </c>
      <c r="M23" s="57">
        <v>519</v>
      </c>
      <c r="N23" s="57">
        <v>449</v>
      </c>
      <c r="O23" s="57"/>
      <c r="P23" s="57"/>
      <c r="Q23" s="57" t="s">
        <v>259</v>
      </c>
      <c r="R23" s="79"/>
      <c r="S23" s="57">
        <v>419</v>
      </c>
      <c r="T23" s="57">
        <v>52</v>
      </c>
      <c r="U23" s="57">
        <v>277</v>
      </c>
      <c r="V23" s="57">
        <v>25</v>
      </c>
      <c r="W23" s="57">
        <v>162</v>
      </c>
      <c r="X23" s="57">
        <v>59</v>
      </c>
      <c r="Y23" s="208">
        <v>188</v>
      </c>
      <c r="Z23" s="210">
        <v>61</v>
      </c>
      <c r="AA23" s="79">
        <v>3534</v>
      </c>
      <c r="AB23" s="56">
        <v>1442</v>
      </c>
      <c r="AC23" s="56">
        <v>71</v>
      </c>
      <c r="AD23" s="56">
        <v>16</v>
      </c>
    </row>
    <row r="24" spans="2:30" s="212" customFormat="1" ht="15" customHeight="1">
      <c r="B24" s="212" t="s">
        <v>260</v>
      </c>
      <c r="C24" s="204"/>
      <c r="D24" s="205">
        <v>11847</v>
      </c>
      <c r="E24" s="206">
        <v>8619</v>
      </c>
      <c r="F24" s="207">
        <v>7136</v>
      </c>
      <c r="G24" s="57">
        <v>4385</v>
      </c>
      <c r="H24" s="57">
        <v>1938</v>
      </c>
      <c r="I24" s="57">
        <v>165</v>
      </c>
      <c r="J24" s="208">
        <v>648</v>
      </c>
      <c r="K24" s="57">
        <v>1483</v>
      </c>
      <c r="L24" s="57">
        <v>64</v>
      </c>
      <c r="M24" s="57">
        <v>202</v>
      </c>
      <c r="N24" s="57">
        <v>445</v>
      </c>
      <c r="O24" s="57"/>
      <c r="P24" s="57"/>
      <c r="Q24" s="57" t="s">
        <v>260</v>
      </c>
      <c r="R24" s="79"/>
      <c r="S24" s="57">
        <v>218</v>
      </c>
      <c r="T24" s="57">
        <v>48</v>
      </c>
      <c r="U24" s="57">
        <v>191</v>
      </c>
      <c r="V24" s="57">
        <v>19</v>
      </c>
      <c r="W24" s="57">
        <v>68</v>
      </c>
      <c r="X24" s="57">
        <v>50</v>
      </c>
      <c r="Y24" s="208">
        <v>178</v>
      </c>
      <c r="Z24" s="210">
        <v>39</v>
      </c>
      <c r="AA24" s="79">
        <v>3189</v>
      </c>
      <c r="AB24" s="57">
        <v>1055</v>
      </c>
      <c r="AC24" s="57">
        <v>59</v>
      </c>
      <c r="AD24" s="57">
        <v>6</v>
      </c>
    </row>
    <row r="25" spans="1:30" s="211" customFormat="1" ht="15" customHeight="1">
      <c r="A25" s="212"/>
      <c r="B25" s="212" t="s">
        <v>261</v>
      </c>
      <c r="C25" s="204"/>
      <c r="D25" s="205">
        <v>10540</v>
      </c>
      <c r="E25" s="206">
        <v>7181</v>
      </c>
      <c r="F25" s="207">
        <v>5833</v>
      </c>
      <c r="G25" s="57">
        <v>3889</v>
      </c>
      <c r="H25" s="57">
        <v>1235</v>
      </c>
      <c r="I25" s="57">
        <v>159</v>
      </c>
      <c r="J25" s="208">
        <v>550</v>
      </c>
      <c r="K25" s="57">
        <v>1348</v>
      </c>
      <c r="L25" s="57">
        <v>95</v>
      </c>
      <c r="M25" s="57">
        <v>86</v>
      </c>
      <c r="N25" s="57">
        <v>491</v>
      </c>
      <c r="O25" s="57"/>
      <c r="P25" s="57"/>
      <c r="Q25" s="57" t="s">
        <v>261</v>
      </c>
      <c r="R25" s="79"/>
      <c r="S25" s="57">
        <v>163</v>
      </c>
      <c r="T25" s="57">
        <v>66</v>
      </c>
      <c r="U25" s="57">
        <v>173</v>
      </c>
      <c r="V25" s="57">
        <v>21</v>
      </c>
      <c r="W25" s="57">
        <v>42</v>
      </c>
      <c r="X25" s="57">
        <v>43</v>
      </c>
      <c r="Y25" s="208">
        <v>168</v>
      </c>
      <c r="Z25" s="210">
        <v>29</v>
      </c>
      <c r="AA25" s="79">
        <v>3330</v>
      </c>
      <c r="AB25" s="56">
        <v>981</v>
      </c>
      <c r="AC25" s="56">
        <v>44</v>
      </c>
      <c r="AD25" s="56">
        <v>1</v>
      </c>
    </row>
    <row r="26" spans="1:30" s="211" customFormat="1" ht="15" customHeight="1">
      <c r="A26" s="212"/>
      <c r="B26" s="212" t="s">
        <v>262</v>
      </c>
      <c r="C26" s="204"/>
      <c r="D26" s="205">
        <v>7451</v>
      </c>
      <c r="E26" s="206">
        <v>4588</v>
      </c>
      <c r="F26" s="207">
        <v>3472</v>
      </c>
      <c r="G26" s="57">
        <v>2381</v>
      </c>
      <c r="H26" s="57">
        <v>550</v>
      </c>
      <c r="I26" s="57">
        <v>124</v>
      </c>
      <c r="J26" s="208">
        <v>417</v>
      </c>
      <c r="K26" s="57">
        <v>1116</v>
      </c>
      <c r="L26" s="57">
        <v>111</v>
      </c>
      <c r="M26" s="57">
        <v>81</v>
      </c>
      <c r="N26" s="57">
        <v>399</v>
      </c>
      <c r="O26" s="57"/>
      <c r="P26" s="57"/>
      <c r="Q26" s="57" t="s">
        <v>262</v>
      </c>
      <c r="R26" s="79"/>
      <c r="S26" s="57">
        <v>161</v>
      </c>
      <c r="T26" s="57">
        <v>48</v>
      </c>
      <c r="U26" s="57">
        <v>109</v>
      </c>
      <c r="V26" s="57">
        <v>30</v>
      </c>
      <c r="W26" s="57">
        <v>16</v>
      </c>
      <c r="X26" s="57">
        <v>27</v>
      </c>
      <c r="Y26" s="208">
        <v>134</v>
      </c>
      <c r="Z26" s="210">
        <v>23</v>
      </c>
      <c r="AA26" s="79">
        <v>2840</v>
      </c>
      <c r="AB26" s="56">
        <v>780</v>
      </c>
      <c r="AC26" s="56">
        <v>36</v>
      </c>
      <c r="AD26" s="56">
        <v>0</v>
      </c>
    </row>
    <row r="27" spans="1:30" s="211" customFormat="1" ht="15" customHeight="1">
      <c r="A27" s="212"/>
      <c r="B27" s="212" t="s">
        <v>183</v>
      </c>
      <c r="C27" s="204"/>
      <c r="D27" s="205">
        <v>4615</v>
      </c>
      <c r="E27" s="206">
        <v>2679</v>
      </c>
      <c r="F27" s="207">
        <v>1846</v>
      </c>
      <c r="G27" s="57">
        <v>1086</v>
      </c>
      <c r="H27" s="57">
        <v>252</v>
      </c>
      <c r="I27" s="57">
        <v>122</v>
      </c>
      <c r="J27" s="208">
        <v>386</v>
      </c>
      <c r="K27" s="57">
        <v>833</v>
      </c>
      <c r="L27" s="57">
        <v>105</v>
      </c>
      <c r="M27" s="57">
        <v>143</v>
      </c>
      <c r="N27" s="57">
        <v>171</v>
      </c>
      <c r="O27" s="57"/>
      <c r="P27" s="57"/>
      <c r="Q27" s="57" t="s">
        <v>183</v>
      </c>
      <c r="R27" s="79"/>
      <c r="S27" s="57">
        <v>144</v>
      </c>
      <c r="T27" s="57">
        <v>17</v>
      </c>
      <c r="U27" s="57">
        <v>52</v>
      </c>
      <c r="V27" s="57">
        <v>44</v>
      </c>
      <c r="W27" s="57">
        <v>11</v>
      </c>
      <c r="X27" s="57">
        <v>15</v>
      </c>
      <c r="Y27" s="208">
        <v>131</v>
      </c>
      <c r="Z27" s="210">
        <v>16</v>
      </c>
      <c r="AA27" s="79">
        <v>1920</v>
      </c>
      <c r="AB27" s="56">
        <v>513</v>
      </c>
      <c r="AC27" s="56">
        <v>37</v>
      </c>
      <c r="AD27" s="56">
        <v>0</v>
      </c>
    </row>
    <row r="28" spans="1:30" s="211" customFormat="1" ht="15" customHeight="1">
      <c r="A28" s="212"/>
      <c r="B28" s="212" t="s">
        <v>751</v>
      </c>
      <c r="C28" s="204"/>
      <c r="D28" s="205">
        <v>6348</v>
      </c>
      <c r="E28" s="206">
        <v>0</v>
      </c>
      <c r="F28" s="207">
        <v>0</v>
      </c>
      <c r="G28" s="57">
        <v>0</v>
      </c>
      <c r="H28" s="57">
        <v>0</v>
      </c>
      <c r="I28" s="57">
        <v>0</v>
      </c>
      <c r="J28" s="208">
        <v>0</v>
      </c>
      <c r="K28" s="57">
        <v>0</v>
      </c>
      <c r="L28" s="57">
        <v>0</v>
      </c>
      <c r="M28" s="57">
        <v>0</v>
      </c>
      <c r="N28" s="57">
        <v>0</v>
      </c>
      <c r="O28" s="57"/>
      <c r="P28" s="57"/>
      <c r="Q28" s="57" t="s">
        <v>751</v>
      </c>
      <c r="R28" s="79"/>
      <c r="S28" s="57">
        <v>0</v>
      </c>
      <c r="T28" s="57">
        <v>0</v>
      </c>
      <c r="U28" s="57">
        <v>0</v>
      </c>
      <c r="V28" s="57">
        <v>0</v>
      </c>
      <c r="W28" s="57">
        <v>0</v>
      </c>
      <c r="X28" s="57">
        <v>0</v>
      </c>
      <c r="Y28" s="208">
        <v>0</v>
      </c>
      <c r="Z28" s="210">
        <v>0</v>
      </c>
      <c r="AA28" s="79">
        <v>6300</v>
      </c>
      <c r="AB28" s="56">
        <v>0</v>
      </c>
      <c r="AC28" s="56">
        <v>19</v>
      </c>
      <c r="AD28" s="56">
        <v>118</v>
      </c>
    </row>
    <row r="29" spans="1:30" s="215" customFormat="1" ht="15" customHeight="1">
      <c r="A29" s="215" t="s">
        <v>263</v>
      </c>
      <c r="C29" s="216"/>
      <c r="D29" s="205"/>
      <c r="E29" s="206"/>
      <c r="F29" s="207"/>
      <c r="G29" s="57"/>
      <c r="H29" s="57"/>
      <c r="I29" s="57"/>
      <c r="J29" s="208"/>
      <c r="K29" s="57"/>
      <c r="L29" s="57"/>
      <c r="M29" s="57"/>
      <c r="N29" s="57"/>
      <c r="O29" s="57"/>
      <c r="P29" s="57" t="s">
        <v>263</v>
      </c>
      <c r="Q29" s="57"/>
      <c r="R29" s="79"/>
      <c r="S29" s="57"/>
      <c r="T29" s="57"/>
      <c r="U29" s="57"/>
      <c r="V29" s="57"/>
      <c r="W29" s="57"/>
      <c r="X29" s="57"/>
      <c r="Y29" s="208"/>
      <c r="Z29" s="210"/>
      <c r="AA29" s="79"/>
      <c r="AB29" s="57"/>
      <c r="AC29" s="57"/>
      <c r="AD29" s="57"/>
    </row>
    <row r="30" spans="1:30" s="55" customFormat="1" ht="15" customHeight="1">
      <c r="A30" s="107"/>
      <c r="B30" s="107" t="s">
        <v>264</v>
      </c>
      <c r="C30" s="77"/>
      <c r="D30" s="205">
        <v>50069</v>
      </c>
      <c r="E30" s="206">
        <v>35088</v>
      </c>
      <c r="F30" s="207">
        <v>28080</v>
      </c>
      <c r="G30" s="57">
        <v>17219</v>
      </c>
      <c r="H30" s="57">
        <v>7141</v>
      </c>
      <c r="I30" s="57">
        <v>779</v>
      </c>
      <c r="J30" s="208">
        <v>2941</v>
      </c>
      <c r="K30" s="57">
        <v>7008</v>
      </c>
      <c r="L30" s="57">
        <v>453</v>
      </c>
      <c r="M30" s="57">
        <v>1031</v>
      </c>
      <c r="N30" s="57">
        <v>1955</v>
      </c>
      <c r="O30" s="57"/>
      <c r="P30" s="57"/>
      <c r="Q30" s="57" t="s">
        <v>264</v>
      </c>
      <c r="R30" s="79"/>
      <c r="S30" s="57">
        <v>1105</v>
      </c>
      <c r="T30" s="57">
        <v>231</v>
      </c>
      <c r="U30" s="57">
        <v>802</v>
      </c>
      <c r="V30" s="57">
        <v>139</v>
      </c>
      <c r="W30" s="57">
        <v>299</v>
      </c>
      <c r="X30" s="57">
        <v>194</v>
      </c>
      <c r="Y30" s="208">
        <v>799</v>
      </c>
      <c r="Z30" s="210">
        <v>168</v>
      </c>
      <c r="AA30" s="79">
        <v>14813</v>
      </c>
      <c r="AB30" s="56">
        <v>4771</v>
      </c>
      <c r="AC30" s="56">
        <v>247</v>
      </c>
      <c r="AD30" s="56">
        <v>23</v>
      </c>
    </row>
    <row r="31" spans="1:30" s="55" customFormat="1" ht="15" customHeight="1">
      <c r="A31" s="217"/>
      <c r="B31" s="217" t="s">
        <v>265</v>
      </c>
      <c r="C31" s="77"/>
      <c r="D31" s="205">
        <v>27463</v>
      </c>
      <c r="E31" s="206">
        <v>20640</v>
      </c>
      <c r="F31" s="207">
        <v>16929</v>
      </c>
      <c r="G31" s="57">
        <v>9863</v>
      </c>
      <c r="H31" s="57">
        <v>5104</v>
      </c>
      <c r="I31" s="57">
        <v>374</v>
      </c>
      <c r="J31" s="208">
        <v>1588</v>
      </c>
      <c r="K31" s="57">
        <v>3711</v>
      </c>
      <c r="L31" s="57">
        <v>142</v>
      </c>
      <c r="M31" s="57">
        <v>721</v>
      </c>
      <c r="N31" s="57">
        <v>894</v>
      </c>
      <c r="O31" s="57"/>
      <c r="P31" s="218"/>
      <c r="Q31" s="218" t="s">
        <v>265</v>
      </c>
      <c r="R31" s="79"/>
      <c r="S31" s="57">
        <v>637</v>
      </c>
      <c r="T31" s="57">
        <v>100</v>
      </c>
      <c r="U31" s="57">
        <v>468</v>
      </c>
      <c r="V31" s="57">
        <v>44</v>
      </c>
      <c r="W31" s="57">
        <v>230</v>
      </c>
      <c r="X31" s="57">
        <v>109</v>
      </c>
      <c r="Y31" s="208">
        <v>366</v>
      </c>
      <c r="Z31" s="210">
        <v>100</v>
      </c>
      <c r="AA31" s="79">
        <v>6723</v>
      </c>
      <c r="AB31" s="56">
        <v>2497</v>
      </c>
      <c r="AC31" s="56">
        <v>130</v>
      </c>
      <c r="AD31" s="56">
        <v>22</v>
      </c>
    </row>
    <row r="32" spans="1:30" s="211" customFormat="1" ht="15" customHeight="1">
      <c r="A32" s="212"/>
      <c r="B32" s="212" t="s">
        <v>266</v>
      </c>
      <c r="C32" s="204"/>
      <c r="D32" s="205">
        <v>22606</v>
      </c>
      <c r="E32" s="206">
        <v>14448</v>
      </c>
      <c r="F32" s="207">
        <v>11151</v>
      </c>
      <c r="G32" s="57">
        <v>7356</v>
      </c>
      <c r="H32" s="57">
        <v>2037</v>
      </c>
      <c r="I32" s="57">
        <v>405</v>
      </c>
      <c r="J32" s="208">
        <v>1353</v>
      </c>
      <c r="K32" s="57">
        <v>3297</v>
      </c>
      <c r="L32" s="57">
        <v>311</v>
      </c>
      <c r="M32" s="57">
        <v>310</v>
      </c>
      <c r="N32" s="57">
        <v>1061</v>
      </c>
      <c r="O32" s="57"/>
      <c r="P32" s="57"/>
      <c r="Q32" s="57" t="s">
        <v>266</v>
      </c>
      <c r="R32" s="79"/>
      <c r="S32" s="57">
        <v>468</v>
      </c>
      <c r="T32" s="57">
        <v>131</v>
      </c>
      <c r="U32" s="57">
        <v>334</v>
      </c>
      <c r="V32" s="57">
        <v>95</v>
      </c>
      <c r="W32" s="57">
        <v>69</v>
      </c>
      <c r="X32" s="57">
        <v>85</v>
      </c>
      <c r="Y32" s="208">
        <v>433</v>
      </c>
      <c r="Z32" s="210">
        <v>68</v>
      </c>
      <c r="AA32" s="79">
        <v>8090</v>
      </c>
      <c r="AB32" s="56">
        <v>2274</v>
      </c>
      <c r="AC32" s="56">
        <v>117</v>
      </c>
      <c r="AD32" s="56">
        <v>1</v>
      </c>
    </row>
    <row r="33" spans="1:30" s="211" customFormat="1" ht="15" customHeight="1">
      <c r="A33" s="219"/>
      <c r="B33" s="219"/>
      <c r="C33" s="220"/>
      <c r="D33" s="221"/>
      <c r="E33" s="222"/>
      <c r="F33" s="223"/>
      <c r="G33" s="82"/>
      <c r="H33" s="82"/>
      <c r="I33" s="82"/>
      <c r="J33" s="224"/>
      <c r="K33" s="82"/>
      <c r="L33" s="82"/>
      <c r="M33" s="82"/>
      <c r="N33" s="82"/>
      <c r="O33" s="57"/>
      <c r="P33" s="57"/>
      <c r="Q33" s="57"/>
      <c r="R33" s="79"/>
      <c r="S33" s="57"/>
      <c r="T33" s="57"/>
      <c r="U33" s="57"/>
      <c r="V33" s="57"/>
      <c r="W33" s="57"/>
      <c r="X33" s="57"/>
      <c r="Y33" s="208"/>
      <c r="Z33" s="210"/>
      <c r="AA33" s="79"/>
      <c r="AB33" s="56"/>
      <c r="AC33" s="56"/>
      <c r="AD33" s="56"/>
    </row>
    <row r="34" spans="1:30" s="211" customFormat="1" ht="15" customHeight="1">
      <c r="A34" s="625" t="s">
        <v>768</v>
      </c>
      <c r="B34" s="625"/>
      <c r="C34" s="625"/>
      <c r="D34" s="626"/>
      <c r="E34" s="626"/>
      <c r="F34" s="626"/>
      <c r="G34" s="626"/>
      <c r="H34" s="626"/>
      <c r="I34" s="626"/>
      <c r="J34" s="626"/>
      <c r="K34" s="626"/>
      <c r="L34" s="626"/>
      <c r="M34" s="626"/>
      <c r="N34" s="626"/>
      <c r="O34" s="57"/>
      <c r="P34" s="626"/>
      <c r="Q34" s="626"/>
      <c r="R34" s="626"/>
      <c r="S34" s="626"/>
      <c r="T34" s="626"/>
      <c r="U34" s="626"/>
      <c r="V34" s="626"/>
      <c r="W34" s="626"/>
      <c r="X34" s="626"/>
      <c r="Y34" s="626"/>
      <c r="Z34" s="626"/>
      <c r="AA34" s="626"/>
      <c r="AB34" s="626"/>
      <c r="AC34" s="626"/>
      <c r="AD34" s="626"/>
    </row>
    <row r="35" spans="2:17" ht="13.5">
      <c r="B35" s="176"/>
      <c r="D35" s="137" t="s">
        <v>1028</v>
      </c>
      <c r="P35" s="179"/>
      <c r="Q35" s="180"/>
    </row>
    <row r="36" spans="1:17" ht="13.5">
      <c r="A36" s="137"/>
      <c r="B36" s="176"/>
      <c r="D36" s="137" t="s">
        <v>1254</v>
      </c>
      <c r="P36" s="179"/>
      <c r="Q36" s="180"/>
    </row>
    <row r="37" spans="1:17" ht="15" customHeight="1">
      <c r="A37" s="123" t="s">
        <v>738</v>
      </c>
      <c r="B37" s="181"/>
      <c r="P37" s="182"/>
      <c r="Q37" s="183"/>
    </row>
    <row r="38" spans="1:30" ht="15" customHeight="1">
      <c r="A38" s="1287" t="s">
        <v>662</v>
      </c>
      <c r="B38" s="967"/>
      <c r="C38" s="1248"/>
      <c r="D38" s="1288" t="s">
        <v>767</v>
      </c>
      <c r="E38" s="1291" t="s">
        <v>750</v>
      </c>
      <c r="F38" s="1266"/>
      <c r="G38" s="1266"/>
      <c r="H38" s="1266"/>
      <c r="I38" s="1266"/>
      <c r="J38" s="1266"/>
      <c r="K38" s="1266"/>
      <c r="L38" s="1266"/>
      <c r="M38" s="1266"/>
      <c r="N38" s="1266"/>
      <c r="O38" s="184"/>
      <c r="P38" s="1287" t="s">
        <v>662</v>
      </c>
      <c r="Q38" s="967"/>
      <c r="R38" s="1248"/>
      <c r="S38" s="1266" t="s">
        <v>745</v>
      </c>
      <c r="T38" s="1266"/>
      <c r="U38" s="1266"/>
      <c r="V38" s="1266"/>
      <c r="W38" s="1266"/>
      <c r="X38" s="1266"/>
      <c r="Y38" s="1267"/>
      <c r="Z38" s="1268" t="s">
        <v>744</v>
      </c>
      <c r="AA38" s="1271" t="s">
        <v>229</v>
      </c>
      <c r="AB38" s="1280" t="s">
        <v>238</v>
      </c>
      <c r="AC38" s="1280"/>
      <c r="AD38" s="1280"/>
    </row>
    <row r="39" spans="1:30" ht="15" customHeight="1">
      <c r="A39" s="1249"/>
      <c r="B39" s="1249"/>
      <c r="C39" s="1250"/>
      <c r="D39" s="1289"/>
      <c r="E39" s="1292" t="s">
        <v>34</v>
      </c>
      <c r="F39" s="1282" t="s">
        <v>230</v>
      </c>
      <c r="G39" s="1283"/>
      <c r="H39" s="1283"/>
      <c r="I39" s="1283"/>
      <c r="J39" s="1284"/>
      <c r="K39" s="1282" t="s">
        <v>746</v>
      </c>
      <c r="L39" s="1283"/>
      <c r="M39" s="1283"/>
      <c r="N39" s="1283"/>
      <c r="O39" s="184"/>
      <c r="P39" s="1249"/>
      <c r="Q39" s="1249"/>
      <c r="R39" s="1250"/>
      <c r="S39" s="1282" t="s">
        <v>746</v>
      </c>
      <c r="T39" s="1283"/>
      <c r="U39" s="1283"/>
      <c r="V39" s="1283"/>
      <c r="W39" s="1283"/>
      <c r="X39" s="1283"/>
      <c r="Y39" s="1284"/>
      <c r="Z39" s="1269"/>
      <c r="AA39" s="1272"/>
      <c r="AB39" s="1281"/>
      <c r="AC39" s="1281"/>
      <c r="AD39" s="1281"/>
    </row>
    <row r="40" spans="1:30" ht="15" customHeight="1">
      <c r="A40" s="1249"/>
      <c r="B40" s="1249"/>
      <c r="C40" s="1250"/>
      <c r="D40" s="1289"/>
      <c r="E40" s="1293"/>
      <c r="F40" s="1295" t="s">
        <v>34</v>
      </c>
      <c r="G40" s="1260" t="s">
        <v>240</v>
      </c>
      <c r="H40" s="1260" t="s">
        <v>241</v>
      </c>
      <c r="I40" s="1260" t="s">
        <v>242</v>
      </c>
      <c r="J40" s="1260" t="s">
        <v>243</v>
      </c>
      <c r="K40" s="1277" t="s">
        <v>34</v>
      </c>
      <c r="L40" s="1260" t="s">
        <v>244</v>
      </c>
      <c r="M40" s="1260" t="s">
        <v>245</v>
      </c>
      <c r="N40" s="1263" t="s">
        <v>618</v>
      </c>
      <c r="O40" s="186"/>
      <c r="P40" s="1249"/>
      <c r="Q40" s="1249"/>
      <c r="R40" s="1250"/>
      <c r="S40" s="1260" t="s">
        <v>619</v>
      </c>
      <c r="T40" s="1260" t="s">
        <v>620</v>
      </c>
      <c r="U40" s="1260" t="s">
        <v>621</v>
      </c>
      <c r="V40" s="1260" t="s">
        <v>622</v>
      </c>
      <c r="W40" s="1260" t="s">
        <v>623</v>
      </c>
      <c r="X40" s="1260" t="s">
        <v>624</v>
      </c>
      <c r="Y40" s="1260" t="s">
        <v>789</v>
      </c>
      <c r="Z40" s="1269"/>
      <c r="AA40" s="1272"/>
      <c r="AB40" s="1274" t="s">
        <v>239</v>
      </c>
      <c r="AC40" s="1260" t="s">
        <v>246</v>
      </c>
      <c r="AD40" s="1263" t="s">
        <v>247</v>
      </c>
    </row>
    <row r="41" spans="1:30" s="147" customFormat="1" ht="15" customHeight="1">
      <c r="A41" s="1249"/>
      <c r="B41" s="1249"/>
      <c r="C41" s="1250"/>
      <c r="D41" s="1289"/>
      <c r="E41" s="1293"/>
      <c r="F41" s="1261"/>
      <c r="G41" s="1261"/>
      <c r="H41" s="1261"/>
      <c r="I41" s="1261"/>
      <c r="J41" s="1261"/>
      <c r="K41" s="1278"/>
      <c r="L41" s="1261"/>
      <c r="M41" s="1261"/>
      <c r="N41" s="1264"/>
      <c r="O41" s="185"/>
      <c r="P41" s="1249"/>
      <c r="Q41" s="1249"/>
      <c r="R41" s="1250"/>
      <c r="S41" s="1261"/>
      <c r="T41" s="1261"/>
      <c r="U41" s="1261"/>
      <c r="V41" s="1261"/>
      <c r="W41" s="1261"/>
      <c r="X41" s="1261"/>
      <c r="Y41" s="1261"/>
      <c r="Z41" s="1269"/>
      <c r="AA41" s="1272"/>
      <c r="AB41" s="1275"/>
      <c r="AC41" s="1269"/>
      <c r="AD41" s="1285"/>
    </row>
    <row r="42" spans="1:30" s="147" customFormat="1" ht="15" customHeight="1">
      <c r="A42" s="1249"/>
      <c r="B42" s="1249"/>
      <c r="C42" s="1250"/>
      <c r="D42" s="1289"/>
      <c r="E42" s="1293"/>
      <c r="F42" s="1261"/>
      <c r="G42" s="1261"/>
      <c r="H42" s="1261"/>
      <c r="I42" s="1261"/>
      <c r="J42" s="1261"/>
      <c r="K42" s="1278"/>
      <c r="L42" s="1261"/>
      <c r="M42" s="1261"/>
      <c r="N42" s="1264"/>
      <c r="O42" s="185"/>
      <c r="P42" s="1249"/>
      <c r="Q42" s="1249"/>
      <c r="R42" s="1250"/>
      <c r="S42" s="1261"/>
      <c r="T42" s="1261"/>
      <c r="U42" s="1261"/>
      <c r="V42" s="1261"/>
      <c r="W42" s="1261"/>
      <c r="X42" s="1261"/>
      <c r="Y42" s="1261"/>
      <c r="Z42" s="1269"/>
      <c r="AA42" s="1272"/>
      <c r="AB42" s="1275"/>
      <c r="AC42" s="1269"/>
      <c r="AD42" s="1285"/>
    </row>
    <row r="43" spans="1:30" s="147" customFormat="1" ht="15" customHeight="1">
      <c r="A43" s="1251"/>
      <c r="B43" s="1251"/>
      <c r="C43" s="1252"/>
      <c r="D43" s="1290"/>
      <c r="E43" s="1294"/>
      <c r="F43" s="1262"/>
      <c r="G43" s="1262"/>
      <c r="H43" s="1262"/>
      <c r="I43" s="1262"/>
      <c r="J43" s="1262"/>
      <c r="K43" s="1279"/>
      <c r="L43" s="1262"/>
      <c r="M43" s="1262"/>
      <c r="N43" s="1265"/>
      <c r="O43" s="185"/>
      <c r="P43" s="1251"/>
      <c r="Q43" s="1251"/>
      <c r="R43" s="1252"/>
      <c r="S43" s="1262"/>
      <c r="T43" s="1262"/>
      <c r="U43" s="1262"/>
      <c r="V43" s="1262"/>
      <c r="W43" s="1262"/>
      <c r="X43" s="1262"/>
      <c r="Y43" s="1262"/>
      <c r="Z43" s="1270"/>
      <c r="AA43" s="1273"/>
      <c r="AB43" s="1276"/>
      <c r="AC43" s="1270"/>
      <c r="AD43" s="1286"/>
    </row>
    <row r="44" spans="1:30" s="211" customFormat="1" ht="15" customHeight="1">
      <c r="A44" s="212"/>
      <c r="B44" s="212"/>
      <c r="C44" s="204"/>
      <c r="D44" s="205"/>
      <c r="E44" s="206"/>
      <c r="F44" s="207"/>
      <c r="G44" s="57"/>
      <c r="H44" s="57"/>
      <c r="I44" s="57"/>
      <c r="J44" s="208"/>
      <c r="K44" s="57"/>
      <c r="L44" s="57"/>
      <c r="M44" s="57"/>
      <c r="N44" s="57"/>
      <c r="O44" s="57"/>
      <c r="P44" s="57"/>
      <c r="Q44" s="57"/>
      <c r="R44" s="79"/>
      <c r="S44" s="57"/>
      <c r="T44" s="57"/>
      <c r="U44" s="57"/>
      <c r="V44" s="57"/>
      <c r="W44" s="57"/>
      <c r="X44" s="57"/>
      <c r="Y44" s="208"/>
      <c r="Z44" s="210"/>
      <c r="AA44" s="79"/>
      <c r="AB44" s="56"/>
      <c r="AC44" s="56"/>
      <c r="AD44" s="56"/>
    </row>
    <row r="45" spans="1:30" s="202" customFormat="1" ht="15" customHeight="1">
      <c r="A45" s="225" t="s">
        <v>237</v>
      </c>
      <c r="B45" s="225"/>
      <c r="C45" s="195"/>
      <c r="D45" s="196">
        <v>447970</v>
      </c>
      <c r="E45" s="197">
        <v>374865</v>
      </c>
      <c r="F45" s="198">
        <v>290849</v>
      </c>
      <c r="G45" s="74">
        <v>69028</v>
      </c>
      <c r="H45" s="74">
        <v>185779</v>
      </c>
      <c r="I45" s="74">
        <v>4468</v>
      </c>
      <c r="J45" s="199">
        <v>31574</v>
      </c>
      <c r="K45" s="74">
        <v>84016</v>
      </c>
      <c r="L45" s="74">
        <v>2932</v>
      </c>
      <c r="M45" s="74">
        <v>8574</v>
      </c>
      <c r="N45" s="74">
        <v>20204</v>
      </c>
      <c r="O45" s="74"/>
      <c r="P45" s="74" t="s">
        <v>237</v>
      </c>
      <c r="Q45" s="74"/>
      <c r="R45" s="75"/>
      <c r="S45" s="74">
        <v>27763</v>
      </c>
      <c r="T45" s="74">
        <v>1068</v>
      </c>
      <c r="U45" s="74">
        <v>6329</v>
      </c>
      <c r="V45" s="74">
        <v>1633</v>
      </c>
      <c r="W45" s="74">
        <v>6505</v>
      </c>
      <c r="X45" s="74">
        <v>2092</v>
      </c>
      <c r="Y45" s="199">
        <v>6916</v>
      </c>
      <c r="Z45" s="201">
        <v>3050</v>
      </c>
      <c r="AA45" s="75">
        <v>69944</v>
      </c>
      <c r="AB45" s="106">
        <v>66998</v>
      </c>
      <c r="AC45" s="106">
        <v>1189</v>
      </c>
      <c r="AD45" s="106">
        <v>1851</v>
      </c>
    </row>
    <row r="46" spans="1:30" s="211" customFormat="1" ht="15" customHeight="1">
      <c r="A46" s="212"/>
      <c r="B46" s="212" t="s">
        <v>267</v>
      </c>
      <c r="C46" s="204"/>
      <c r="D46" s="205">
        <v>4</v>
      </c>
      <c r="E46" s="206">
        <v>3</v>
      </c>
      <c r="F46" s="207">
        <v>3</v>
      </c>
      <c r="G46" s="57">
        <v>0</v>
      </c>
      <c r="H46" s="57">
        <v>0</v>
      </c>
      <c r="I46" s="57">
        <v>0</v>
      </c>
      <c r="J46" s="208">
        <v>3</v>
      </c>
      <c r="K46" s="57">
        <v>0</v>
      </c>
      <c r="L46" s="57">
        <v>0</v>
      </c>
      <c r="M46" s="57">
        <v>0</v>
      </c>
      <c r="N46" s="57">
        <v>0</v>
      </c>
      <c r="O46" s="57"/>
      <c r="P46" s="57"/>
      <c r="Q46" s="57" t="s">
        <v>267</v>
      </c>
      <c r="R46" s="79"/>
      <c r="S46" s="57">
        <v>0</v>
      </c>
      <c r="T46" s="57">
        <v>0</v>
      </c>
      <c r="U46" s="57">
        <v>0</v>
      </c>
      <c r="V46" s="57">
        <v>0</v>
      </c>
      <c r="W46" s="57">
        <v>0</v>
      </c>
      <c r="X46" s="57">
        <v>0</v>
      </c>
      <c r="Y46" s="208">
        <v>0</v>
      </c>
      <c r="Z46" s="210">
        <v>0</v>
      </c>
      <c r="AA46" s="79">
        <v>1</v>
      </c>
      <c r="AB46" s="56">
        <v>0</v>
      </c>
      <c r="AC46" s="56">
        <v>0</v>
      </c>
      <c r="AD46" s="56">
        <v>0</v>
      </c>
    </row>
    <row r="47" spans="1:30" s="211" customFormat="1" ht="15" customHeight="1">
      <c r="A47" s="212"/>
      <c r="B47" s="212" t="s">
        <v>249</v>
      </c>
      <c r="C47" s="204"/>
      <c r="D47" s="205">
        <v>3294</v>
      </c>
      <c r="E47" s="206">
        <v>105</v>
      </c>
      <c r="F47" s="207">
        <v>58</v>
      </c>
      <c r="G47" s="57">
        <v>18</v>
      </c>
      <c r="H47" s="57">
        <v>24</v>
      </c>
      <c r="I47" s="57">
        <v>0</v>
      </c>
      <c r="J47" s="208">
        <v>16</v>
      </c>
      <c r="K47" s="57">
        <v>47</v>
      </c>
      <c r="L47" s="57">
        <v>0</v>
      </c>
      <c r="M47" s="57">
        <v>0</v>
      </c>
      <c r="N47" s="57">
        <v>0</v>
      </c>
      <c r="O47" s="57"/>
      <c r="P47" s="57"/>
      <c r="Q47" s="57" t="s">
        <v>249</v>
      </c>
      <c r="R47" s="79"/>
      <c r="S47" s="57">
        <v>0</v>
      </c>
      <c r="T47" s="57">
        <v>0</v>
      </c>
      <c r="U47" s="57">
        <v>0</v>
      </c>
      <c r="V47" s="57">
        <v>0</v>
      </c>
      <c r="W47" s="57">
        <v>0</v>
      </c>
      <c r="X47" s="57">
        <v>43</v>
      </c>
      <c r="Y47" s="208">
        <v>4</v>
      </c>
      <c r="Z47" s="210">
        <v>26</v>
      </c>
      <c r="AA47" s="79">
        <v>3163</v>
      </c>
      <c r="AB47" s="56">
        <v>0</v>
      </c>
      <c r="AC47" s="56">
        <v>92</v>
      </c>
      <c r="AD47" s="56">
        <v>59</v>
      </c>
    </row>
    <row r="48" spans="1:30" s="211" customFormat="1" ht="15" customHeight="1">
      <c r="A48" s="226"/>
      <c r="B48" s="226" t="s">
        <v>250</v>
      </c>
      <c r="C48" s="204"/>
      <c r="D48" s="205">
        <v>13025</v>
      </c>
      <c r="E48" s="206">
        <v>1942</v>
      </c>
      <c r="F48" s="207">
        <v>1420</v>
      </c>
      <c r="G48" s="57">
        <v>404</v>
      </c>
      <c r="H48" s="57">
        <v>837</v>
      </c>
      <c r="I48" s="57">
        <v>9</v>
      </c>
      <c r="J48" s="208">
        <v>170</v>
      </c>
      <c r="K48" s="57">
        <v>522</v>
      </c>
      <c r="L48" s="57">
        <v>0</v>
      </c>
      <c r="M48" s="57">
        <v>0</v>
      </c>
      <c r="N48" s="57">
        <v>5</v>
      </c>
      <c r="O48" s="57"/>
      <c r="P48" s="218"/>
      <c r="Q48" s="218" t="s">
        <v>250</v>
      </c>
      <c r="R48" s="79"/>
      <c r="S48" s="57">
        <v>22</v>
      </c>
      <c r="T48" s="57">
        <v>3</v>
      </c>
      <c r="U48" s="57">
        <v>0</v>
      </c>
      <c r="V48" s="57">
        <v>5</v>
      </c>
      <c r="W48" s="57">
        <v>24</v>
      </c>
      <c r="X48" s="57">
        <v>426</v>
      </c>
      <c r="Y48" s="208">
        <v>37</v>
      </c>
      <c r="Z48" s="210">
        <v>300</v>
      </c>
      <c r="AA48" s="79">
        <v>10783</v>
      </c>
      <c r="AB48" s="56">
        <v>63</v>
      </c>
      <c r="AC48" s="56">
        <v>299</v>
      </c>
      <c r="AD48" s="56">
        <v>508</v>
      </c>
    </row>
    <row r="49" spans="1:30" s="211" customFormat="1" ht="15" customHeight="1">
      <c r="A49" s="212"/>
      <c r="B49" s="212" t="s">
        <v>251</v>
      </c>
      <c r="C49" s="204"/>
      <c r="D49" s="205">
        <v>17195</v>
      </c>
      <c r="E49" s="206">
        <v>10512</v>
      </c>
      <c r="F49" s="207">
        <v>9693</v>
      </c>
      <c r="G49" s="57">
        <v>2642</v>
      </c>
      <c r="H49" s="57">
        <v>6318</v>
      </c>
      <c r="I49" s="57">
        <v>32</v>
      </c>
      <c r="J49" s="208">
        <v>701</v>
      </c>
      <c r="K49" s="57">
        <v>819</v>
      </c>
      <c r="L49" s="57">
        <v>0</v>
      </c>
      <c r="M49" s="57">
        <v>21</v>
      </c>
      <c r="N49" s="57">
        <v>84</v>
      </c>
      <c r="O49" s="57"/>
      <c r="P49" s="57"/>
      <c r="Q49" s="57" t="s">
        <v>251</v>
      </c>
      <c r="R49" s="79"/>
      <c r="S49" s="57">
        <v>117</v>
      </c>
      <c r="T49" s="57">
        <v>17</v>
      </c>
      <c r="U49" s="57">
        <v>39</v>
      </c>
      <c r="V49" s="57">
        <v>8</v>
      </c>
      <c r="W49" s="57">
        <v>76</v>
      </c>
      <c r="X49" s="57">
        <v>328</v>
      </c>
      <c r="Y49" s="208">
        <v>129</v>
      </c>
      <c r="Z49" s="210">
        <v>445</v>
      </c>
      <c r="AA49" s="79">
        <v>6238</v>
      </c>
      <c r="AB49" s="56">
        <v>374</v>
      </c>
      <c r="AC49" s="56">
        <v>105</v>
      </c>
      <c r="AD49" s="56">
        <v>398</v>
      </c>
    </row>
    <row r="50" spans="1:30" s="211" customFormat="1" ht="15" customHeight="1">
      <c r="A50" s="212"/>
      <c r="B50" s="212" t="s">
        <v>252</v>
      </c>
      <c r="C50" s="204"/>
      <c r="D50" s="205">
        <v>31231</v>
      </c>
      <c r="E50" s="206">
        <v>26145</v>
      </c>
      <c r="F50" s="207">
        <v>24652</v>
      </c>
      <c r="G50" s="57">
        <v>3922</v>
      </c>
      <c r="H50" s="57">
        <v>19002</v>
      </c>
      <c r="I50" s="57">
        <v>113</v>
      </c>
      <c r="J50" s="208">
        <v>1615</v>
      </c>
      <c r="K50" s="57">
        <v>1493</v>
      </c>
      <c r="L50" s="57">
        <v>16</v>
      </c>
      <c r="M50" s="57">
        <v>93</v>
      </c>
      <c r="N50" s="57">
        <v>262</v>
      </c>
      <c r="O50" s="57"/>
      <c r="P50" s="57"/>
      <c r="Q50" s="57" t="s">
        <v>252</v>
      </c>
      <c r="R50" s="79"/>
      <c r="S50" s="57">
        <v>445</v>
      </c>
      <c r="T50" s="57">
        <v>19</v>
      </c>
      <c r="U50" s="57">
        <v>68</v>
      </c>
      <c r="V50" s="57">
        <v>13</v>
      </c>
      <c r="W50" s="57">
        <v>191</v>
      </c>
      <c r="X50" s="57">
        <v>187</v>
      </c>
      <c r="Y50" s="208">
        <v>199</v>
      </c>
      <c r="Z50" s="210">
        <v>359</v>
      </c>
      <c r="AA50" s="79">
        <v>4727</v>
      </c>
      <c r="AB50" s="56">
        <v>1088</v>
      </c>
      <c r="AC50" s="56">
        <v>75</v>
      </c>
      <c r="AD50" s="56">
        <v>133</v>
      </c>
    </row>
    <row r="51" spans="1:30" s="211" customFormat="1" ht="15" customHeight="1">
      <c r="A51" s="212"/>
      <c r="B51" s="212" t="s">
        <v>253</v>
      </c>
      <c r="C51" s="204"/>
      <c r="D51" s="205">
        <v>47025</v>
      </c>
      <c r="E51" s="206">
        <v>42156</v>
      </c>
      <c r="F51" s="207">
        <v>38406</v>
      </c>
      <c r="G51" s="57">
        <v>3516</v>
      </c>
      <c r="H51" s="57">
        <v>31294</v>
      </c>
      <c r="I51" s="57">
        <v>196</v>
      </c>
      <c r="J51" s="208">
        <v>3400</v>
      </c>
      <c r="K51" s="57">
        <v>3750</v>
      </c>
      <c r="L51" s="57">
        <v>28</v>
      </c>
      <c r="M51" s="57">
        <v>99</v>
      </c>
      <c r="N51" s="57">
        <v>942</v>
      </c>
      <c r="O51" s="57"/>
      <c r="P51" s="57"/>
      <c r="Q51" s="57" t="s">
        <v>253</v>
      </c>
      <c r="R51" s="79"/>
      <c r="S51" s="57">
        <v>1509</v>
      </c>
      <c r="T51" s="57">
        <v>21</v>
      </c>
      <c r="U51" s="57">
        <v>175</v>
      </c>
      <c r="V51" s="57">
        <v>35</v>
      </c>
      <c r="W51" s="57">
        <v>347</v>
      </c>
      <c r="X51" s="57">
        <v>169</v>
      </c>
      <c r="Y51" s="208">
        <v>425</v>
      </c>
      <c r="Z51" s="210">
        <v>227</v>
      </c>
      <c r="AA51" s="79">
        <v>4642</v>
      </c>
      <c r="AB51" s="56">
        <v>3249</v>
      </c>
      <c r="AC51" s="56">
        <v>57</v>
      </c>
      <c r="AD51" s="56">
        <v>117</v>
      </c>
    </row>
    <row r="52" spans="1:30" s="211" customFormat="1" ht="15" customHeight="1">
      <c r="A52" s="212"/>
      <c r="B52" s="212" t="s">
        <v>254</v>
      </c>
      <c r="C52" s="204"/>
      <c r="D52" s="205">
        <v>44448</v>
      </c>
      <c r="E52" s="206">
        <v>40350</v>
      </c>
      <c r="F52" s="207">
        <v>35297</v>
      </c>
      <c r="G52" s="57">
        <v>2566</v>
      </c>
      <c r="H52" s="57">
        <v>27908</v>
      </c>
      <c r="I52" s="57">
        <v>351</v>
      </c>
      <c r="J52" s="208">
        <v>4472</v>
      </c>
      <c r="K52" s="57">
        <v>5053</v>
      </c>
      <c r="L52" s="57">
        <v>44</v>
      </c>
      <c r="M52" s="57">
        <v>180</v>
      </c>
      <c r="N52" s="57">
        <v>1252</v>
      </c>
      <c r="O52" s="57"/>
      <c r="P52" s="57"/>
      <c r="Q52" s="57" t="s">
        <v>254</v>
      </c>
      <c r="R52" s="79"/>
      <c r="S52" s="57">
        <v>2355</v>
      </c>
      <c r="T52" s="57">
        <v>23</v>
      </c>
      <c r="U52" s="57">
        <v>203</v>
      </c>
      <c r="V52" s="57">
        <v>33</v>
      </c>
      <c r="W52" s="57">
        <v>371</v>
      </c>
      <c r="X52" s="57">
        <v>96</v>
      </c>
      <c r="Y52" s="208">
        <v>496</v>
      </c>
      <c r="Z52" s="210">
        <v>233</v>
      </c>
      <c r="AA52" s="79">
        <v>3865</v>
      </c>
      <c r="AB52" s="56">
        <v>4596</v>
      </c>
      <c r="AC52" s="56">
        <v>49</v>
      </c>
      <c r="AD52" s="56">
        <v>84</v>
      </c>
    </row>
    <row r="53" spans="1:30" s="211" customFormat="1" ht="15" customHeight="1">
      <c r="A53" s="212"/>
      <c r="B53" s="212" t="s">
        <v>255</v>
      </c>
      <c r="C53" s="204"/>
      <c r="D53" s="205">
        <v>42267</v>
      </c>
      <c r="E53" s="206">
        <v>38382</v>
      </c>
      <c r="F53" s="207">
        <v>31402</v>
      </c>
      <c r="G53" s="57">
        <v>2208</v>
      </c>
      <c r="H53" s="57">
        <v>24020</v>
      </c>
      <c r="I53" s="57">
        <v>419</v>
      </c>
      <c r="J53" s="208">
        <v>4755</v>
      </c>
      <c r="K53" s="57">
        <v>6980</v>
      </c>
      <c r="L53" s="57">
        <v>68</v>
      </c>
      <c r="M53" s="57">
        <v>240</v>
      </c>
      <c r="N53" s="57">
        <v>1511</v>
      </c>
      <c r="O53" s="57"/>
      <c r="P53" s="57"/>
      <c r="Q53" s="57" t="s">
        <v>255</v>
      </c>
      <c r="R53" s="79"/>
      <c r="S53" s="57">
        <v>3814</v>
      </c>
      <c r="T53" s="57">
        <v>18</v>
      </c>
      <c r="U53" s="57">
        <v>235</v>
      </c>
      <c r="V53" s="57">
        <v>58</v>
      </c>
      <c r="W53" s="57">
        <v>410</v>
      </c>
      <c r="X53" s="57">
        <v>72</v>
      </c>
      <c r="Y53" s="208">
        <v>554</v>
      </c>
      <c r="Z53" s="210">
        <v>280</v>
      </c>
      <c r="AA53" s="79">
        <v>3605</v>
      </c>
      <c r="AB53" s="56">
        <v>6488</v>
      </c>
      <c r="AC53" s="56">
        <v>46</v>
      </c>
      <c r="AD53" s="56">
        <v>112</v>
      </c>
    </row>
    <row r="54" spans="1:30" s="211" customFormat="1" ht="15" customHeight="1">
      <c r="A54" s="212"/>
      <c r="B54" s="212" t="s">
        <v>256</v>
      </c>
      <c r="C54" s="204"/>
      <c r="D54" s="205">
        <v>40052</v>
      </c>
      <c r="E54" s="206">
        <v>36433</v>
      </c>
      <c r="F54" s="207">
        <v>27374</v>
      </c>
      <c r="G54" s="57">
        <v>3070</v>
      </c>
      <c r="H54" s="57">
        <v>19909</v>
      </c>
      <c r="I54" s="57">
        <v>454</v>
      </c>
      <c r="J54" s="208">
        <v>3941</v>
      </c>
      <c r="K54" s="57">
        <v>9059</v>
      </c>
      <c r="L54" s="57">
        <v>164</v>
      </c>
      <c r="M54" s="57">
        <v>723</v>
      </c>
      <c r="N54" s="57">
        <v>1341</v>
      </c>
      <c r="O54" s="57"/>
      <c r="P54" s="57"/>
      <c r="Q54" s="57" t="s">
        <v>256</v>
      </c>
      <c r="R54" s="79"/>
      <c r="S54" s="57">
        <v>4934</v>
      </c>
      <c r="T54" s="57">
        <v>36</v>
      </c>
      <c r="U54" s="57">
        <v>286</v>
      </c>
      <c r="V54" s="57">
        <v>110</v>
      </c>
      <c r="W54" s="57">
        <v>530</v>
      </c>
      <c r="X54" s="57">
        <v>82</v>
      </c>
      <c r="Y54" s="208">
        <v>853</v>
      </c>
      <c r="Z54" s="210">
        <v>216</v>
      </c>
      <c r="AA54" s="79">
        <v>3403</v>
      </c>
      <c r="AB54" s="56">
        <v>7872</v>
      </c>
      <c r="AC54" s="56">
        <v>52</v>
      </c>
      <c r="AD54" s="56">
        <v>107</v>
      </c>
    </row>
    <row r="55" spans="2:30" s="212" customFormat="1" ht="15" customHeight="1">
      <c r="B55" s="212" t="s">
        <v>257</v>
      </c>
      <c r="C55" s="204"/>
      <c r="D55" s="205">
        <v>40556</v>
      </c>
      <c r="E55" s="206">
        <v>36608</v>
      </c>
      <c r="F55" s="207">
        <v>25942</v>
      </c>
      <c r="G55" s="57">
        <v>5432</v>
      </c>
      <c r="H55" s="57">
        <v>16860</v>
      </c>
      <c r="I55" s="57">
        <v>541</v>
      </c>
      <c r="J55" s="208">
        <v>3109</v>
      </c>
      <c r="K55" s="57">
        <v>10666</v>
      </c>
      <c r="L55" s="57">
        <v>324</v>
      </c>
      <c r="M55" s="57">
        <v>1443</v>
      </c>
      <c r="N55" s="57">
        <v>1180</v>
      </c>
      <c r="O55" s="57"/>
      <c r="P55" s="57"/>
      <c r="Q55" s="57" t="s">
        <v>257</v>
      </c>
      <c r="R55" s="79"/>
      <c r="S55" s="57">
        <v>5071</v>
      </c>
      <c r="T55" s="57">
        <v>60</v>
      </c>
      <c r="U55" s="57">
        <v>531</v>
      </c>
      <c r="V55" s="57">
        <v>199</v>
      </c>
      <c r="W55" s="57">
        <v>972</v>
      </c>
      <c r="X55" s="57">
        <v>105</v>
      </c>
      <c r="Y55" s="208">
        <v>781</v>
      </c>
      <c r="Z55" s="210">
        <v>217</v>
      </c>
      <c r="AA55" s="79">
        <v>3731</v>
      </c>
      <c r="AB55" s="57">
        <v>8440</v>
      </c>
      <c r="AC55" s="57">
        <v>54</v>
      </c>
      <c r="AD55" s="57">
        <v>117</v>
      </c>
    </row>
    <row r="56" spans="1:30" s="55" customFormat="1" ht="15" customHeight="1">
      <c r="A56" s="107"/>
      <c r="B56" s="107" t="s">
        <v>258</v>
      </c>
      <c r="C56" s="77"/>
      <c r="D56" s="205">
        <v>50557</v>
      </c>
      <c r="E56" s="206">
        <v>45597</v>
      </c>
      <c r="F56" s="207">
        <v>31603</v>
      </c>
      <c r="G56" s="57">
        <v>10812</v>
      </c>
      <c r="H56" s="57">
        <v>16977</v>
      </c>
      <c r="I56" s="57">
        <v>685</v>
      </c>
      <c r="J56" s="208">
        <v>3129</v>
      </c>
      <c r="K56" s="57">
        <v>13994</v>
      </c>
      <c r="L56" s="57">
        <v>476</v>
      </c>
      <c r="M56" s="57">
        <v>2682</v>
      </c>
      <c r="N56" s="57">
        <v>2050</v>
      </c>
      <c r="O56" s="57"/>
      <c r="P56" s="57"/>
      <c r="Q56" s="57" t="s">
        <v>258</v>
      </c>
      <c r="R56" s="79"/>
      <c r="S56" s="57">
        <v>4508</v>
      </c>
      <c r="T56" s="57">
        <v>122</v>
      </c>
      <c r="U56" s="57">
        <v>1149</v>
      </c>
      <c r="V56" s="57">
        <v>347</v>
      </c>
      <c r="W56" s="57">
        <v>1554</v>
      </c>
      <c r="X56" s="57">
        <v>186</v>
      </c>
      <c r="Y56" s="208">
        <v>920</v>
      </c>
      <c r="Z56" s="210">
        <v>287</v>
      </c>
      <c r="AA56" s="79">
        <v>4673</v>
      </c>
      <c r="AB56" s="56">
        <v>10128</v>
      </c>
      <c r="AC56" s="56">
        <v>94</v>
      </c>
      <c r="AD56" s="56">
        <v>75</v>
      </c>
    </row>
    <row r="57" spans="1:30" s="211" customFormat="1" ht="15" customHeight="1">
      <c r="A57" s="212"/>
      <c r="B57" s="212" t="s">
        <v>259</v>
      </c>
      <c r="C57" s="204"/>
      <c r="D57" s="205">
        <v>37133</v>
      </c>
      <c r="E57" s="206">
        <v>33449</v>
      </c>
      <c r="F57" s="207">
        <v>23618</v>
      </c>
      <c r="G57" s="57">
        <v>10956</v>
      </c>
      <c r="H57" s="57">
        <v>10171</v>
      </c>
      <c r="I57" s="57">
        <v>455</v>
      </c>
      <c r="J57" s="208">
        <v>2036</v>
      </c>
      <c r="K57" s="57">
        <v>9831</v>
      </c>
      <c r="L57" s="57">
        <v>312</v>
      </c>
      <c r="M57" s="57">
        <v>1557</v>
      </c>
      <c r="N57" s="57">
        <v>2731</v>
      </c>
      <c r="O57" s="57"/>
      <c r="P57" s="57"/>
      <c r="Q57" s="57" t="s">
        <v>259</v>
      </c>
      <c r="R57" s="79"/>
      <c r="S57" s="57">
        <v>1831</v>
      </c>
      <c r="T57" s="57">
        <v>163</v>
      </c>
      <c r="U57" s="57">
        <v>1274</v>
      </c>
      <c r="V57" s="57">
        <v>118</v>
      </c>
      <c r="W57" s="57">
        <v>1102</v>
      </c>
      <c r="X57" s="57">
        <v>120</v>
      </c>
      <c r="Y57" s="208">
        <v>623</v>
      </c>
      <c r="Z57" s="210">
        <v>150</v>
      </c>
      <c r="AA57" s="79">
        <v>3534</v>
      </c>
      <c r="AB57" s="56">
        <v>7433</v>
      </c>
      <c r="AC57" s="56">
        <v>71</v>
      </c>
      <c r="AD57" s="56">
        <v>16</v>
      </c>
    </row>
    <row r="58" spans="1:30" s="211" customFormat="1" ht="15" customHeight="1">
      <c r="A58" s="212"/>
      <c r="B58" s="212" t="s">
        <v>260</v>
      </c>
      <c r="C58" s="204"/>
      <c r="D58" s="205">
        <v>26759</v>
      </c>
      <c r="E58" s="206">
        <v>23468</v>
      </c>
      <c r="F58" s="207">
        <v>16610</v>
      </c>
      <c r="G58" s="57">
        <v>8770</v>
      </c>
      <c r="H58" s="57">
        <v>6107</v>
      </c>
      <c r="I58" s="57">
        <v>354</v>
      </c>
      <c r="J58" s="208">
        <v>1379</v>
      </c>
      <c r="K58" s="57">
        <v>6858</v>
      </c>
      <c r="L58" s="57">
        <v>256</v>
      </c>
      <c r="M58" s="57">
        <v>606</v>
      </c>
      <c r="N58" s="57">
        <v>2719</v>
      </c>
      <c r="O58" s="57"/>
      <c r="P58" s="57"/>
      <c r="Q58" s="57" t="s">
        <v>260</v>
      </c>
      <c r="R58" s="79"/>
      <c r="S58" s="57">
        <v>1001</v>
      </c>
      <c r="T58" s="57">
        <v>151</v>
      </c>
      <c r="U58" s="57">
        <v>869</v>
      </c>
      <c r="V58" s="57">
        <v>106</v>
      </c>
      <c r="W58" s="57">
        <v>469</v>
      </c>
      <c r="X58" s="57">
        <v>104</v>
      </c>
      <c r="Y58" s="208">
        <v>577</v>
      </c>
      <c r="Z58" s="210">
        <v>102</v>
      </c>
      <c r="AA58" s="79">
        <v>3189</v>
      </c>
      <c r="AB58" s="56">
        <v>5559</v>
      </c>
      <c r="AC58" s="56">
        <v>59</v>
      </c>
      <c r="AD58" s="56">
        <v>6</v>
      </c>
    </row>
    <row r="59" spans="1:30" s="211" customFormat="1" ht="15" customHeight="1">
      <c r="A59" s="212"/>
      <c r="B59" s="212" t="s">
        <v>261</v>
      </c>
      <c r="C59" s="204"/>
      <c r="D59" s="205">
        <v>22879</v>
      </c>
      <c r="E59" s="206">
        <v>19470</v>
      </c>
      <c r="F59" s="207">
        <v>13133</v>
      </c>
      <c r="G59" s="57">
        <v>7778</v>
      </c>
      <c r="H59" s="57">
        <v>3861</v>
      </c>
      <c r="I59" s="57">
        <v>334</v>
      </c>
      <c r="J59" s="208">
        <v>1160</v>
      </c>
      <c r="K59" s="57">
        <v>6337</v>
      </c>
      <c r="L59" s="57">
        <v>380</v>
      </c>
      <c r="M59" s="57">
        <v>258</v>
      </c>
      <c r="N59" s="57">
        <v>2903</v>
      </c>
      <c r="O59" s="57"/>
      <c r="P59" s="57"/>
      <c r="Q59" s="57" t="s">
        <v>261</v>
      </c>
      <c r="R59" s="79"/>
      <c r="S59" s="57">
        <v>779</v>
      </c>
      <c r="T59" s="57">
        <v>215</v>
      </c>
      <c r="U59" s="57">
        <v>791</v>
      </c>
      <c r="V59" s="57">
        <v>119</v>
      </c>
      <c r="W59" s="57">
        <v>287</v>
      </c>
      <c r="X59" s="57">
        <v>88</v>
      </c>
      <c r="Y59" s="208">
        <v>517</v>
      </c>
      <c r="Z59" s="210">
        <v>79</v>
      </c>
      <c r="AA59" s="79">
        <v>3330</v>
      </c>
      <c r="AB59" s="56">
        <v>5196</v>
      </c>
      <c r="AC59" s="56">
        <v>44</v>
      </c>
      <c r="AD59" s="56">
        <v>1</v>
      </c>
    </row>
    <row r="60" spans="2:30" s="107" customFormat="1" ht="15" customHeight="1">
      <c r="B60" s="107" t="s">
        <v>262</v>
      </c>
      <c r="C60" s="77"/>
      <c r="D60" s="205">
        <v>15632</v>
      </c>
      <c r="E60" s="206">
        <v>12719</v>
      </c>
      <c r="F60" s="207">
        <v>7619</v>
      </c>
      <c r="G60" s="57">
        <v>4762</v>
      </c>
      <c r="H60" s="57">
        <v>1705</v>
      </c>
      <c r="I60" s="57">
        <v>263</v>
      </c>
      <c r="J60" s="208">
        <v>889</v>
      </c>
      <c r="K60" s="57">
        <v>5100</v>
      </c>
      <c r="L60" s="57">
        <v>444</v>
      </c>
      <c r="M60" s="57">
        <v>243</v>
      </c>
      <c r="N60" s="57">
        <v>2270</v>
      </c>
      <c r="O60" s="57"/>
      <c r="P60" s="57"/>
      <c r="Q60" s="57" t="s">
        <v>262</v>
      </c>
      <c r="R60" s="79"/>
      <c r="S60" s="57">
        <v>739</v>
      </c>
      <c r="T60" s="57">
        <v>162</v>
      </c>
      <c r="U60" s="57">
        <v>484</v>
      </c>
      <c r="V60" s="57">
        <v>200</v>
      </c>
      <c r="W60" s="57">
        <v>105</v>
      </c>
      <c r="X60" s="57">
        <v>55</v>
      </c>
      <c r="Y60" s="208">
        <v>398</v>
      </c>
      <c r="Z60" s="210">
        <v>73</v>
      </c>
      <c r="AA60" s="79">
        <v>2840</v>
      </c>
      <c r="AB60" s="57">
        <v>4032</v>
      </c>
      <c r="AC60" s="57">
        <v>36</v>
      </c>
      <c r="AD60" s="57">
        <v>0</v>
      </c>
    </row>
    <row r="61" spans="1:30" s="55" customFormat="1" ht="15" customHeight="1">
      <c r="A61" s="107"/>
      <c r="B61" s="107" t="s">
        <v>183</v>
      </c>
      <c r="C61" s="77"/>
      <c r="D61" s="205">
        <v>9502</v>
      </c>
      <c r="E61" s="206">
        <v>7526</v>
      </c>
      <c r="F61" s="207">
        <v>4019</v>
      </c>
      <c r="G61" s="57">
        <v>2172</v>
      </c>
      <c r="H61" s="57">
        <v>786</v>
      </c>
      <c r="I61" s="57">
        <v>262</v>
      </c>
      <c r="J61" s="208">
        <v>799</v>
      </c>
      <c r="K61" s="57">
        <v>3507</v>
      </c>
      <c r="L61" s="57">
        <v>420</v>
      </c>
      <c r="M61" s="57">
        <v>429</v>
      </c>
      <c r="N61" s="57">
        <v>954</v>
      </c>
      <c r="O61" s="57"/>
      <c r="P61" s="57"/>
      <c r="Q61" s="57" t="s">
        <v>183</v>
      </c>
      <c r="R61" s="79"/>
      <c r="S61" s="57">
        <v>638</v>
      </c>
      <c r="T61" s="57">
        <v>58</v>
      </c>
      <c r="U61" s="57">
        <v>225</v>
      </c>
      <c r="V61" s="57">
        <v>282</v>
      </c>
      <c r="W61" s="57">
        <v>67</v>
      </c>
      <c r="X61" s="57">
        <v>31</v>
      </c>
      <c r="Y61" s="208">
        <v>403</v>
      </c>
      <c r="Z61" s="210">
        <v>56</v>
      </c>
      <c r="AA61" s="79">
        <v>1920</v>
      </c>
      <c r="AB61" s="56">
        <v>2480</v>
      </c>
      <c r="AC61" s="56">
        <v>37</v>
      </c>
      <c r="AD61" s="56">
        <v>0</v>
      </c>
    </row>
    <row r="62" spans="1:30" s="55" customFormat="1" ht="15" customHeight="1">
      <c r="A62" s="107"/>
      <c r="B62" s="107" t="s">
        <v>751</v>
      </c>
      <c r="C62" s="77"/>
      <c r="D62" s="205">
        <v>6411</v>
      </c>
      <c r="E62" s="206">
        <v>0</v>
      </c>
      <c r="F62" s="207">
        <v>0</v>
      </c>
      <c r="G62" s="57">
        <v>0</v>
      </c>
      <c r="H62" s="57">
        <v>0</v>
      </c>
      <c r="I62" s="57">
        <v>0</v>
      </c>
      <c r="J62" s="208">
        <v>0</v>
      </c>
      <c r="K62" s="57">
        <v>0</v>
      </c>
      <c r="L62" s="57">
        <v>0</v>
      </c>
      <c r="M62" s="57">
        <v>0</v>
      </c>
      <c r="N62" s="57">
        <v>0</v>
      </c>
      <c r="O62" s="57"/>
      <c r="P62" s="57"/>
      <c r="Q62" s="57" t="s">
        <v>751</v>
      </c>
      <c r="R62" s="79"/>
      <c r="S62" s="57">
        <v>0</v>
      </c>
      <c r="T62" s="57">
        <v>0</v>
      </c>
      <c r="U62" s="57">
        <v>0</v>
      </c>
      <c r="V62" s="57">
        <v>0</v>
      </c>
      <c r="W62" s="57">
        <v>0</v>
      </c>
      <c r="X62" s="57">
        <v>0</v>
      </c>
      <c r="Y62" s="208">
        <v>0</v>
      </c>
      <c r="Z62" s="210">
        <v>0</v>
      </c>
      <c r="AA62" s="79">
        <v>6300</v>
      </c>
      <c r="AB62" s="56">
        <v>0</v>
      </c>
      <c r="AC62" s="56">
        <v>19</v>
      </c>
      <c r="AD62" s="56">
        <v>118</v>
      </c>
    </row>
    <row r="63" spans="1:30" s="55" customFormat="1" ht="15" customHeight="1">
      <c r="A63" s="107" t="s">
        <v>263</v>
      </c>
      <c r="B63" s="107"/>
      <c r="C63" s="77"/>
      <c r="D63" s="205"/>
      <c r="E63" s="206"/>
      <c r="F63" s="207"/>
      <c r="G63" s="57"/>
      <c r="H63" s="57"/>
      <c r="I63" s="57"/>
      <c r="J63" s="208"/>
      <c r="K63" s="57"/>
      <c r="L63" s="57"/>
      <c r="M63" s="57"/>
      <c r="N63" s="57"/>
      <c r="O63" s="57"/>
      <c r="P63" s="57" t="s">
        <v>263</v>
      </c>
      <c r="Q63" s="57"/>
      <c r="R63" s="79"/>
      <c r="S63" s="57"/>
      <c r="T63" s="57"/>
      <c r="U63" s="57"/>
      <c r="V63" s="57"/>
      <c r="W63" s="57"/>
      <c r="X63" s="57"/>
      <c r="Y63" s="208"/>
      <c r="Z63" s="210"/>
      <c r="AA63" s="79"/>
      <c r="AB63" s="56"/>
      <c r="AC63" s="56"/>
      <c r="AD63" s="56"/>
    </row>
    <row r="64" spans="1:30" s="55" customFormat="1" ht="15" customHeight="1">
      <c r="A64" s="107"/>
      <c r="B64" s="107" t="s">
        <v>264</v>
      </c>
      <c r="C64" s="77"/>
      <c r="D64" s="205">
        <v>111905</v>
      </c>
      <c r="E64" s="206">
        <v>96632</v>
      </c>
      <c r="F64" s="207">
        <v>64999</v>
      </c>
      <c r="G64" s="57">
        <v>34438</v>
      </c>
      <c r="H64" s="57">
        <v>22630</v>
      </c>
      <c r="I64" s="57">
        <v>1668</v>
      </c>
      <c r="J64" s="208">
        <v>6263</v>
      </c>
      <c r="K64" s="57">
        <v>31633</v>
      </c>
      <c r="L64" s="57">
        <v>1812</v>
      </c>
      <c r="M64" s="57">
        <v>3093</v>
      </c>
      <c r="N64" s="57">
        <v>11577</v>
      </c>
      <c r="O64" s="57"/>
      <c r="P64" s="57"/>
      <c r="Q64" s="57" t="s">
        <v>264</v>
      </c>
      <c r="R64" s="79"/>
      <c r="S64" s="57">
        <v>4988</v>
      </c>
      <c r="T64" s="57">
        <v>749</v>
      </c>
      <c r="U64" s="57">
        <v>3643</v>
      </c>
      <c r="V64" s="57">
        <v>825</v>
      </c>
      <c r="W64" s="57">
        <v>2030</v>
      </c>
      <c r="X64" s="57">
        <v>398</v>
      </c>
      <c r="Y64" s="208">
        <v>2518</v>
      </c>
      <c r="Z64" s="210">
        <v>460</v>
      </c>
      <c r="AA64" s="79">
        <v>14813</v>
      </c>
      <c r="AB64" s="56">
        <v>24700</v>
      </c>
      <c r="AC64" s="56">
        <v>247</v>
      </c>
      <c r="AD64" s="56">
        <v>23</v>
      </c>
    </row>
    <row r="65" spans="1:30" s="55" customFormat="1" ht="15" customHeight="1">
      <c r="A65" s="107"/>
      <c r="B65" s="107" t="s">
        <v>265</v>
      </c>
      <c r="C65" s="77"/>
      <c r="D65" s="205">
        <v>63892</v>
      </c>
      <c r="E65" s="206">
        <v>56917</v>
      </c>
      <c r="F65" s="207">
        <v>40228</v>
      </c>
      <c r="G65" s="57">
        <v>19726</v>
      </c>
      <c r="H65" s="57">
        <v>16278</v>
      </c>
      <c r="I65" s="57">
        <v>809</v>
      </c>
      <c r="J65" s="208">
        <v>3415</v>
      </c>
      <c r="K65" s="57">
        <v>16689</v>
      </c>
      <c r="L65" s="57">
        <v>568</v>
      </c>
      <c r="M65" s="57">
        <v>2163</v>
      </c>
      <c r="N65" s="57">
        <v>5450</v>
      </c>
      <c r="O65" s="57"/>
      <c r="P65" s="57"/>
      <c r="Q65" s="57" t="s">
        <v>265</v>
      </c>
      <c r="R65" s="79"/>
      <c r="S65" s="57">
        <v>2832</v>
      </c>
      <c r="T65" s="57">
        <v>314</v>
      </c>
      <c r="U65" s="57">
        <v>2143</v>
      </c>
      <c r="V65" s="57">
        <v>224</v>
      </c>
      <c r="W65" s="57">
        <v>1571</v>
      </c>
      <c r="X65" s="57">
        <v>224</v>
      </c>
      <c r="Y65" s="208">
        <v>1200</v>
      </c>
      <c r="Z65" s="210">
        <v>252</v>
      </c>
      <c r="AA65" s="79">
        <v>6723</v>
      </c>
      <c r="AB65" s="56">
        <v>12992</v>
      </c>
      <c r="AC65" s="56">
        <v>130</v>
      </c>
      <c r="AD65" s="56">
        <v>22</v>
      </c>
    </row>
    <row r="66" spans="1:30" s="55" customFormat="1" ht="15" customHeight="1">
      <c r="A66" s="107"/>
      <c r="B66" s="107" t="s">
        <v>266</v>
      </c>
      <c r="C66" s="77"/>
      <c r="D66" s="205">
        <v>48013</v>
      </c>
      <c r="E66" s="206">
        <v>39715</v>
      </c>
      <c r="F66" s="207">
        <v>24771</v>
      </c>
      <c r="G66" s="57">
        <v>14712</v>
      </c>
      <c r="H66" s="57">
        <v>6352</v>
      </c>
      <c r="I66" s="57">
        <v>859</v>
      </c>
      <c r="J66" s="208">
        <v>2848</v>
      </c>
      <c r="K66" s="57">
        <v>14944</v>
      </c>
      <c r="L66" s="57">
        <v>1244</v>
      </c>
      <c r="M66" s="57">
        <v>930</v>
      </c>
      <c r="N66" s="57">
        <v>6127</v>
      </c>
      <c r="O66" s="57"/>
      <c r="P66" s="57"/>
      <c r="Q66" s="57" t="s">
        <v>266</v>
      </c>
      <c r="R66" s="79"/>
      <c r="S66" s="57">
        <v>2156</v>
      </c>
      <c r="T66" s="57">
        <v>435</v>
      </c>
      <c r="U66" s="57">
        <v>1500</v>
      </c>
      <c r="V66" s="57">
        <v>601</v>
      </c>
      <c r="W66" s="57">
        <v>459</v>
      </c>
      <c r="X66" s="57">
        <v>174</v>
      </c>
      <c r="Y66" s="208">
        <v>1318</v>
      </c>
      <c r="Z66" s="210">
        <v>208</v>
      </c>
      <c r="AA66" s="79">
        <v>8090</v>
      </c>
      <c r="AB66" s="56">
        <v>11708</v>
      </c>
      <c r="AC66" s="56">
        <v>117</v>
      </c>
      <c r="AD66" s="56">
        <v>1</v>
      </c>
    </row>
    <row r="67" spans="1:30" s="55" customFormat="1" ht="15" customHeight="1">
      <c r="A67" s="109"/>
      <c r="B67" s="109"/>
      <c r="C67" s="80"/>
      <c r="D67" s="221"/>
      <c r="E67" s="222"/>
      <c r="F67" s="223"/>
      <c r="G67" s="82"/>
      <c r="H67" s="82"/>
      <c r="I67" s="82"/>
      <c r="J67" s="224"/>
      <c r="K67" s="82"/>
      <c r="L67" s="82"/>
      <c r="M67" s="82"/>
      <c r="N67" s="82"/>
      <c r="O67" s="57"/>
      <c r="P67" s="57"/>
      <c r="Q67" s="57"/>
      <c r="R67" s="79"/>
      <c r="S67" s="57"/>
      <c r="T67" s="57"/>
      <c r="U67" s="57"/>
      <c r="V67" s="57"/>
      <c r="W67" s="57"/>
      <c r="X67" s="57"/>
      <c r="Y67" s="208"/>
      <c r="Z67" s="210"/>
      <c r="AA67" s="79"/>
      <c r="AB67" s="57"/>
      <c r="AC67" s="57"/>
      <c r="AD67" s="57"/>
    </row>
    <row r="68" spans="1:30" s="211" customFormat="1" ht="15" customHeight="1">
      <c r="A68" s="625" t="s">
        <v>768</v>
      </c>
      <c r="B68" s="625"/>
      <c r="C68" s="625"/>
      <c r="D68" s="626"/>
      <c r="E68" s="626"/>
      <c r="F68" s="626"/>
      <c r="G68" s="626"/>
      <c r="H68" s="626"/>
      <c r="I68" s="626"/>
      <c r="J68" s="626"/>
      <c r="K68" s="626"/>
      <c r="L68" s="626"/>
      <c r="M68" s="626"/>
      <c r="N68" s="626"/>
      <c r="O68" s="57"/>
      <c r="P68" s="626"/>
      <c r="Q68" s="626"/>
      <c r="R68" s="626"/>
      <c r="S68" s="626"/>
      <c r="T68" s="626"/>
      <c r="U68" s="626"/>
      <c r="V68" s="626"/>
      <c r="W68" s="626"/>
      <c r="X68" s="626"/>
      <c r="Y68" s="626"/>
      <c r="Z68" s="626"/>
      <c r="AA68" s="626"/>
      <c r="AB68" s="626"/>
      <c r="AC68" s="626"/>
      <c r="AD68" s="626"/>
    </row>
    <row r="69" spans="4:30" s="55" customFormat="1" ht="15" customHeight="1">
      <c r="D69" s="56"/>
      <c r="E69" s="56"/>
      <c r="F69" s="56"/>
      <c r="G69" s="56"/>
      <c r="H69" s="56"/>
      <c r="I69" s="56"/>
      <c r="J69" s="56"/>
      <c r="K69" s="56"/>
      <c r="L69" s="56"/>
      <c r="M69" s="56"/>
      <c r="N69" s="56"/>
      <c r="O69" s="57"/>
      <c r="P69" s="56"/>
      <c r="Q69" s="56"/>
      <c r="R69" s="56"/>
      <c r="S69" s="56"/>
      <c r="T69" s="56"/>
      <c r="U69" s="56"/>
      <c r="V69" s="56"/>
      <c r="W69" s="56"/>
      <c r="X69" s="56"/>
      <c r="Y69" s="56"/>
      <c r="Z69" s="56"/>
      <c r="AA69" s="56"/>
      <c r="AB69" s="56"/>
      <c r="AC69" s="56"/>
      <c r="AD69" s="56"/>
    </row>
    <row r="70" spans="4:30" s="55" customFormat="1" ht="15" customHeight="1">
      <c r="D70" s="56"/>
      <c r="E70" s="56"/>
      <c r="F70" s="56"/>
      <c r="G70" s="56"/>
      <c r="H70" s="56"/>
      <c r="I70" s="56"/>
      <c r="J70" s="56"/>
      <c r="K70" s="56"/>
      <c r="L70" s="56"/>
      <c r="M70" s="56"/>
      <c r="N70" s="56"/>
      <c r="O70" s="57"/>
      <c r="P70" s="56"/>
      <c r="Q70" s="56"/>
      <c r="R70" s="56"/>
      <c r="S70" s="56"/>
      <c r="T70" s="56"/>
      <c r="U70" s="56"/>
      <c r="V70" s="56"/>
      <c r="W70" s="56"/>
      <c r="X70" s="56"/>
      <c r="Y70" s="56"/>
      <c r="Z70" s="56"/>
      <c r="AA70" s="56"/>
      <c r="AB70" s="56"/>
      <c r="AC70" s="56"/>
      <c r="AD70" s="56"/>
    </row>
    <row r="71" spans="4:30" s="55" customFormat="1" ht="15" customHeight="1">
      <c r="D71" s="56"/>
      <c r="E71" s="56"/>
      <c r="F71" s="56"/>
      <c r="G71" s="56"/>
      <c r="H71" s="56"/>
      <c r="I71" s="56"/>
      <c r="J71" s="56"/>
      <c r="K71" s="56"/>
      <c r="L71" s="56"/>
      <c r="M71" s="56"/>
      <c r="N71" s="56"/>
      <c r="O71" s="57"/>
      <c r="P71" s="56"/>
      <c r="Q71" s="56"/>
      <c r="R71" s="56"/>
      <c r="S71" s="56"/>
      <c r="T71" s="56"/>
      <c r="U71" s="56"/>
      <c r="V71" s="56"/>
      <c r="W71" s="56"/>
      <c r="X71" s="56"/>
      <c r="Y71" s="56"/>
      <c r="Z71" s="56"/>
      <c r="AA71" s="56"/>
      <c r="AB71" s="56"/>
      <c r="AC71" s="56"/>
      <c r="AD71" s="56"/>
    </row>
    <row r="72" spans="4:30" s="55" customFormat="1" ht="15" customHeight="1">
      <c r="D72" s="56"/>
      <c r="E72" s="56"/>
      <c r="F72" s="56"/>
      <c r="G72" s="56"/>
      <c r="H72" s="56"/>
      <c r="I72" s="56"/>
      <c r="J72" s="56"/>
      <c r="K72" s="56"/>
      <c r="L72" s="56"/>
      <c r="M72" s="56"/>
      <c r="N72" s="56"/>
      <c r="O72" s="57"/>
      <c r="P72" s="56"/>
      <c r="Q72" s="56"/>
      <c r="R72" s="56"/>
      <c r="S72" s="56"/>
      <c r="T72" s="56"/>
      <c r="U72" s="56"/>
      <c r="V72" s="56"/>
      <c r="W72" s="56"/>
      <c r="X72" s="56"/>
      <c r="Y72" s="56"/>
      <c r="Z72" s="56"/>
      <c r="AA72" s="56"/>
      <c r="AB72" s="56"/>
      <c r="AC72" s="56"/>
      <c r="AD72" s="56"/>
    </row>
    <row r="73" spans="4:30" s="55" customFormat="1" ht="15" customHeight="1">
      <c r="D73" s="56"/>
      <c r="E73" s="56"/>
      <c r="F73" s="56"/>
      <c r="G73" s="56"/>
      <c r="H73" s="56"/>
      <c r="I73" s="56"/>
      <c r="J73" s="56"/>
      <c r="K73" s="56"/>
      <c r="L73" s="56"/>
      <c r="M73" s="56"/>
      <c r="N73" s="56"/>
      <c r="O73" s="57"/>
      <c r="P73" s="56"/>
      <c r="Q73" s="56"/>
      <c r="R73" s="56"/>
      <c r="S73" s="56"/>
      <c r="T73" s="56"/>
      <c r="U73" s="56"/>
      <c r="V73" s="56"/>
      <c r="W73" s="56"/>
      <c r="X73" s="56"/>
      <c r="Y73" s="56"/>
      <c r="Z73" s="56"/>
      <c r="AA73" s="56"/>
      <c r="AB73" s="56"/>
      <c r="AC73" s="56"/>
      <c r="AD73" s="56"/>
    </row>
    <row r="74" spans="4:30" s="55" customFormat="1" ht="15" customHeight="1">
      <c r="D74" s="56"/>
      <c r="E74" s="56"/>
      <c r="F74" s="56"/>
      <c r="G74" s="56"/>
      <c r="H74" s="56"/>
      <c r="I74" s="56"/>
      <c r="J74" s="56"/>
      <c r="K74" s="56"/>
      <c r="L74" s="56"/>
      <c r="M74" s="56"/>
      <c r="N74" s="56"/>
      <c r="O74" s="57"/>
      <c r="P74" s="56"/>
      <c r="Q74" s="56"/>
      <c r="R74" s="56"/>
      <c r="S74" s="56"/>
      <c r="T74" s="56"/>
      <c r="U74" s="56"/>
      <c r="V74" s="56"/>
      <c r="W74" s="56"/>
      <c r="X74" s="56"/>
      <c r="Y74" s="56"/>
      <c r="Z74" s="56"/>
      <c r="AA74" s="56"/>
      <c r="AB74" s="56"/>
      <c r="AC74" s="56"/>
      <c r="AD74" s="56"/>
    </row>
    <row r="75" spans="4:30" s="55" customFormat="1" ht="15" customHeight="1">
      <c r="D75" s="56"/>
      <c r="E75" s="56"/>
      <c r="F75" s="56"/>
      <c r="G75" s="56"/>
      <c r="H75" s="56"/>
      <c r="I75" s="56"/>
      <c r="J75" s="56"/>
      <c r="K75" s="56"/>
      <c r="L75" s="56"/>
      <c r="M75" s="56"/>
      <c r="N75" s="56"/>
      <c r="O75" s="57"/>
      <c r="P75" s="56"/>
      <c r="Q75" s="56"/>
      <c r="R75" s="56"/>
      <c r="S75" s="56"/>
      <c r="T75" s="56"/>
      <c r="U75" s="56"/>
      <c r="V75" s="56"/>
      <c r="W75" s="56"/>
      <c r="X75" s="56"/>
      <c r="Y75" s="56"/>
      <c r="Z75" s="56"/>
      <c r="AA75" s="56"/>
      <c r="AB75" s="56"/>
      <c r="AC75" s="56"/>
      <c r="AD75" s="56"/>
    </row>
    <row r="76" spans="4:30" s="55" customFormat="1" ht="15" customHeight="1">
      <c r="D76" s="56"/>
      <c r="E76" s="56"/>
      <c r="F76" s="56"/>
      <c r="G76" s="56"/>
      <c r="H76" s="56"/>
      <c r="I76" s="56"/>
      <c r="J76" s="56"/>
      <c r="K76" s="56"/>
      <c r="L76" s="56"/>
      <c r="M76" s="56"/>
      <c r="N76" s="56"/>
      <c r="O76" s="57"/>
      <c r="P76" s="56"/>
      <c r="Q76" s="56"/>
      <c r="R76" s="56"/>
      <c r="S76" s="56"/>
      <c r="T76" s="56"/>
      <c r="U76" s="56"/>
      <c r="V76" s="56"/>
      <c r="W76" s="56"/>
      <c r="X76" s="56"/>
      <c r="Y76" s="56"/>
      <c r="Z76" s="56"/>
      <c r="AA76" s="56"/>
      <c r="AB76" s="56"/>
      <c r="AC76" s="56"/>
      <c r="AD76" s="56"/>
    </row>
    <row r="77" spans="4:30" s="55" customFormat="1" ht="15" customHeight="1">
      <c r="D77" s="56"/>
      <c r="E77" s="56"/>
      <c r="F77" s="56"/>
      <c r="G77" s="56"/>
      <c r="H77" s="56"/>
      <c r="I77" s="56"/>
      <c r="J77" s="56"/>
      <c r="K77" s="56"/>
      <c r="L77" s="56"/>
      <c r="M77" s="56"/>
      <c r="N77" s="56"/>
      <c r="O77" s="57"/>
      <c r="P77" s="56"/>
      <c r="Q77" s="56"/>
      <c r="R77" s="56"/>
      <c r="S77" s="56"/>
      <c r="T77" s="56"/>
      <c r="U77" s="56"/>
      <c r="V77" s="56"/>
      <c r="W77" s="56"/>
      <c r="X77" s="56"/>
      <c r="Y77" s="56"/>
      <c r="Z77" s="56"/>
      <c r="AA77" s="56"/>
      <c r="AB77" s="56"/>
      <c r="AC77" s="56"/>
      <c r="AD77" s="56"/>
    </row>
    <row r="78" spans="4:30" s="55" customFormat="1" ht="15" customHeight="1">
      <c r="D78" s="56"/>
      <c r="E78" s="56"/>
      <c r="F78" s="56"/>
      <c r="G78" s="56"/>
      <c r="H78" s="56"/>
      <c r="I78" s="56"/>
      <c r="J78" s="56"/>
      <c r="K78" s="56"/>
      <c r="L78" s="56"/>
      <c r="M78" s="56"/>
      <c r="N78" s="56"/>
      <c r="O78" s="57"/>
      <c r="P78" s="56"/>
      <c r="Q78" s="56"/>
      <c r="R78" s="56"/>
      <c r="S78" s="56"/>
      <c r="T78" s="56"/>
      <c r="U78" s="56"/>
      <c r="V78" s="56"/>
      <c r="W78" s="56"/>
      <c r="X78" s="56"/>
      <c r="Y78" s="56"/>
      <c r="Z78" s="56"/>
      <c r="AA78" s="56"/>
      <c r="AB78" s="56"/>
      <c r="AC78" s="56"/>
      <c r="AD78" s="56"/>
    </row>
    <row r="79" spans="4:30" s="55" customFormat="1" ht="15" customHeight="1">
      <c r="D79" s="56"/>
      <c r="E79" s="56"/>
      <c r="F79" s="56"/>
      <c r="G79" s="56"/>
      <c r="H79" s="56"/>
      <c r="I79" s="56"/>
      <c r="J79" s="56"/>
      <c r="K79" s="56"/>
      <c r="L79" s="56"/>
      <c r="M79" s="56"/>
      <c r="N79" s="56"/>
      <c r="O79" s="57"/>
      <c r="P79" s="56"/>
      <c r="Q79" s="56"/>
      <c r="R79" s="56"/>
      <c r="S79" s="56"/>
      <c r="T79" s="56"/>
      <c r="U79" s="56"/>
      <c r="V79" s="56"/>
      <c r="W79" s="56"/>
      <c r="X79" s="56"/>
      <c r="Y79" s="56"/>
      <c r="Z79" s="56"/>
      <c r="AA79" s="56"/>
      <c r="AB79" s="56"/>
      <c r="AC79" s="56"/>
      <c r="AD79" s="56"/>
    </row>
    <row r="80" spans="4:30" s="55" customFormat="1" ht="15" customHeight="1">
      <c r="D80" s="56"/>
      <c r="E80" s="56"/>
      <c r="F80" s="56"/>
      <c r="G80" s="56"/>
      <c r="H80" s="56"/>
      <c r="I80" s="56"/>
      <c r="J80" s="56"/>
      <c r="K80" s="56"/>
      <c r="L80" s="56"/>
      <c r="M80" s="56"/>
      <c r="N80" s="56"/>
      <c r="O80" s="57"/>
      <c r="P80" s="56"/>
      <c r="Q80" s="56"/>
      <c r="R80" s="56"/>
      <c r="S80" s="56"/>
      <c r="T80" s="56"/>
      <c r="U80" s="56"/>
      <c r="V80" s="56"/>
      <c r="W80" s="56"/>
      <c r="X80" s="56"/>
      <c r="Y80" s="56"/>
      <c r="Z80" s="56"/>
      <c r="AA80" s="56"/>
      <c r="AB80" s="56"/>
      <c r="AC80" s="56"/>
      <c r="AD80" s="56"/>
    </row>
    <row r="81" spans="4:30" s="55" customFormat="1" ht="15" customHeight="1">
      <c r="D81" s="56"/>
      <c r="E81" s="56"/>
      <c r="F81" s="56"/>
      <c r="G81" s="56"/>
      <c r="H81" s="56"/>
      <c r="I81" s="56"/>
      <c r="J81" s="56"/>
      <c r="K81" s="56"/>
      <c r="L81" s="56"/>
      <c r="M81" s="56"/>
      <c r="N81" s="56"/>
      <c r="O81" s="57"/>
      <c r="P81" s="56"/>
      <c r="Q81" s="56"/>
      <c r="R81" s="56"/>
      <c r="S81" s="56"/>
      <c r="T81" s="56"/>
      <c r="U81" s="56"/>
      <c r="V81" s="56"/>
      <c r="W81" s="56"/>
      <c r="X81" s="56"/>
      <c r="Y81" s="56"/>
      <c r="Z81" s="56"/>
      <c r="AA81" s="56"/>
      <c r="AB81" s="56"/>
      <c r="AC81" s="56"/>
      <c r="AD81" s="56"/>
    </row>
    <row r="82" spans="4:30" s="55" customFormat="1" ht="15" customHeight="1">
      <c r="D82" s="56"/>
      <c r="E82" s="56"/>
      <c r="F82" s="56"/>
      <c r="G82" s="56"/>
      <c r="H82" s="56"/>
      <c r="I82" s="56"/>
      <c r="J82" s="56"/>
      <c r="K82" s="56"/>
      <c r="L82" s="56"/>
      <c r="M82" s="56"/>
      <c r="N82" s="56"/>
      <c r="O82" s="57"/>
      <c r="P82" s="56"/>
      <c r="Q82" s="56"/>
      <c r="R82" s="56"/>
      <c r="S82" s="56"/>
      <c r="T82" s="56"/>
      <c r="U82" s="56"/>
      <c r="V82" s="56"/>
      <c r="W82" s="56"/>
      <c r="X82" s="56"/>
      <c r="Y82" s="56"/>
      <c r="Z82" s="56"/>
      <c r="AA82" s="56"/>
      <c r="AB82" s="56"/>
      <c r="AC82" s="56"/>
      <c r="AD82" s="56"/>
    </row>
    <row r="83" spans="4:30" s="55" customFormat="1" ht="15" customHeight="1">
      <c r="D83" s="56"/>
      <c r="E83" s="56"/>
      <c r="F83" s="56"/>
      <c r="G83" s="56"/>
      <c r="H83" s="56"/>
      <c r="I83" s="56"/>
      <c r="J83" s="56"/>
      <c r="K83" s="56"/>
      <c r="L83" s="56"/>
      <c r="M83" s="56"/>
      <c r="N83" s="56"/>
      <c r="O83" s="57"/>
      <c r="P83" s="56"/>
      <c r="Q83" s="56"/>
      <c r="R83" s="56"/>
      <c r="S83" s="56"/>
      <c r="T83" s="56"/>
      <c r="U83" s="56"/>
      <c r="V83" s="56"/>
      <c r="W83" s="56"/>
      <c r="X83" s="56"/>
      <c r="Y83" s="56"/>
      <c r="Z83" s="56"/>
      <c r="AA83" s="56"/>
      <c r="AB83" s="56"/>
      <c r="AC83" s="56"/>
      <c r="AD83" s="56"/>
    </row>
    <row r="84" spans="4:30" s="55" customFormat="1" ht="15" customHeight="1">
      <c r="D84" s="56"/>
      <c r="E84" s="56"/>
      <c r="F84" s="56"/>
      <c r="G84" s="56"/>
      <c r="H84" s="56"/>
      <c r="I84" s="56"/>
      <c r="J84" s="56"/>
      <c r="K84" s="56"/>
      <c r="L84" s="56"/>
      <c r="M84" s="56"/>
      <c r="N84" s="56"/>
      <c r="O84" s="57"/>
      <c r="P84" s="56"/>
      <c r="Q84" s="56"/>
      <c r="R84" s="56"/>
      <c r="S84" s="56"/>
      <c r="T84" s="56"/>
      <c r="U84" s="56"/>
      <c r="V84" s="56"/>
      <c r="W84" s="56"/>
      <c r="X84" s="56"/>
      <c r="Y84" s="56"/>
      <c r="Z84" s="56"/>
      <c r="AA84" s="56"/>
      <c r="AB84" s="56"/>
      <c r="AC84" s="56"/>
      <c r="AD84" s="56"/>
    </row>
    <row r="85" spans="4:30" s="55" customFormat="1" ht="15" customHeight="1">
      <c r="D85" s="56"/>
      <c r="E85" s="56"/>
      <c r="F85" s="56"/>
      <c r="G85" s="56"/>
      <c r="H85" s="56"/>
      <c r="I85" s="56"/>
      <c r="J85" s="56"/>
      <c r="K85" s="56"/>
      <c r="L85" s="56"/>
      <c r="M85" s="56"/>
      <c r="N85" s="56"/>
      <c r="O85" s="57"/>
      <c r="P85" s="56"/>
      <c r="Q85" s="56"/>
      <c r="R85" s="56"/>
      <c r="S85" s="56"/>
      <c r="T85" s="56"/>
      <c r="U85" s="56"/>
      <c r="V85" s="56"/>
      <c r="W85" s="56"/>
      <c r="X85" s="56"/>
      <c r="Y85" s="56"/>
      <c r="Z85" s="56"/>
      <c r="AA85" s="56"/>
      <c r="AB85" s="56"/>
      <c r="AC85" s="56"/>
      <c r="AD85" s="56"/>
    </row>
    <row r="86" spans="4:30" s="55" customFormat="1" ht="15" customHeight="1">
      <c r="D86" s="56"/>
      <c r="E86" s="56"/>
      <c r="F86" s="56"/>
      <c r="G86" s="56"/>
      <c r="H86" s="56"/>
      <c r="I86" s="56"/>
      <c r="J86" s="56"/>
      <c r="K86" s="56"/>
      <c r="L86" s="56"/>
      <c r="M86" s="56"/>
      <c r="N86" s="56"/>
      <c r="O86" s="57"/>
      <c r="P86" s="56"/>
      <c r="Q86" s="56"/>
      <c r="R86" s="56"/>
      <c r="S86" s="56"/>
      <c r="T86" s="56"/>
      <c r="U86" s="56"/>
      <c r="V86" s="56"/>
      <c r="W86" s="56"/>
      <c r="X86" s="56"/>
      <c r="Y86" s="56"/>
      <c r="Z86" s="56"/>
      <c r="AA86" s="56"/>
      <c r="AB86" s="56"/>
      <c r="AC86" s="56"/>
      <c r="AD86" s="56"/>
    </row>
    <row r="87" spans="4:30" s="55" customFormat="1" ht="15" customHeight="1">
      <c r="D87" s="56"/>
      <c r="E87" s="56"/>
      <c r="F87" s="56"/>
      <c r="G87" s="56"/>
      <c r="H87" s="56"/>
      <c r="I87" s="56"/>
      <c r="J87" s="56"/>
      <c r="K87" s="56"/>
      <c r="L87" s="56"/>
      <c r="M87" s="56"/>
      <c r="N87" s="56"/>
      <c r="O87" s="57"/>
      <c r="P87" s="56"/>
      <c r="Q87" s="56"/>
      <c r="R87" s="56"/>
      <c r="S87" s="56"/>
      <c r="T87" s="56"/>
      <c r="U87" s="56"/>
      <c r="V87" s="56"/>
      <c r="W87" s="56"/>
      <c r="X87" s="56"/>
      <c r="Y87" s="56"/>
      <c r="Z87" s="56"/>
      <c r="AA87" s="56"/>
      <c r="AB87" s="56"/>
      <c r="AC87" s="56"/>
      <c r="AD87" s="56"/>
    </row>
    <row r="88" spans="4:30" s="55" customFormat="1" ht="15" customHeight="1">
      <c r="D88" s="56"/>
      <c r="E88" s="56"/>
      <c r="F88" s="56"/>
      <c r="G88" s="56"/>
      <c r="H88" s="56"/>
      <c r="I88" s="56"/>
      <c r="J88" s="56"/>
      <c r="K88" s="56"/>
      <c r="L88" s="56"/>
      <c r="M88" s="56"/>
      <c r="N88" s="56"/>
      <c r="O88" s="57"/>
      <c r="P88" s="56"/>
      <c r="Q88" s="56"/>
      <c r="R88" s="56"/>
      <c r="S88" s="56"/>
      <c r="T88" s="56"/>
      <c r="U88" s="56"/>
      <c r="V88" s="56"/>
      <c r="W88" s="56"/>
      <c r="X88" s="56"/>
      <c r="Y88" s="56"/>
      <c r="Z88" s="56"/>
      <c r="AA88" s="56"/>
      <c r="AB88" s="56"/>
      <c r="AC88" s="56"/>
      <c r="AD88" s="56"/>
    </row>
    <row r="89" spans="4:30" s="55" customFormat="1" ht="15" customHeight="1">
      <c r="D89" s="56"/>
      <c r="E89" s="56"/>
      <c r="F89" s="56"/>
      <c r="G89" s="56"/>
      <c r="H89" s="56"/>
      <c r="I89" s="56"/>
      <c r="J89" s="56"/>
      <c r="K89" s="56"/>
      <c r="L89" s="56"/>
      <c r="M89" s="56"/>
      <c r="N89" s="56"/>
      <c r="O89" s="57"/>
      <c r="P89" s="56"/>
      <c r="Q89" s="56"/>
      <c r="R89" s="56"/>
      <c r="S89" s="56"/>
      <c r="T89" s="56"/>
      <c r="U89" s="56"/>
      <c r="V89" s="56"/>
      <c r="W89" s="56"/>
      <c r="X89" s="56"/>
      <c r="Y89" s="56"/>
      <c r="Z89" s="56"/>
      <c r="AA89" s="56"/>
      <c r="AB89" s="56"/>
      <c r="AC89" s="56"/>
      <c r="AD89" s="56"/>
    </row>
    <row r="90" spans="4:30" s="55" customFormat="1" ht="15" customHeight="1">
      <c r="D90" s="56"/>
      <c r="E90" s="56"/>
      <c r="F90" s="56"/>
      <c r="G90" s="56"/>
      <c r="H90" s="56"/>
      <c r="I90" s="56"/>
      <c r="J90" s="56"/>
      <c r="K90" s="56"/>
      <c r="L90" s="56"/>
      <c r="M90" s="56"/>
      <c r="N90" s="56"/>
      <c r="O90" s="57"/>
      <c r="P90" s="56"/>
      <c r="Q90" s="56"/>
      <c r="R90" s="56"/>
      <c r="S90" s="56"/>
      <c r="T90" s="56"/>
      <c r="U90" s="56"/>
      <c r="V90" s="56"/>
      <c r="W90" s="56"/>
      <c r="X90" s="56"/>
      <c r="Y90" s="56"/>
      <c r="Z90" s="56"/>
      <c r="AA90" s="56"/>
      <c r="AB90" s="56"/>
      <c r="AC90" s="56"/>
      <c r="AD90" s="56"/>
    </row>
    <row r="91" spans="4:30" s="55" customFormat="1" ht="15" customHeight="1">
      <c r="D91" s="56"/>
      <c r="E91" s="56"/>
      <c r="F91" s="56"/>
      <c r="G91" s="56"/>
      <c r="H91" s="56"/>
      <c r="I91" s="56"/>
      <c r="J91" s="56"/>
      <c r="K91" s="56"/>
      <c r="L91" s="56"/>
      <c r="M91" s="56"/>
      <c r="N91" s="56"/>
      <c r="O91" s="57"/>
      <c r="P91" s="56"/>
      <c r="Q91" s="56"/>
      <c r="R91" s="56"/>
      <c r="S91" s="56"/>
      <c r="T91" s="56"/>
      <c r="U91" s="56"/>
      <c r="V91" s="56"/>
      <c r="W91" s="56"/>
      <c r="X91" s="56"/>
      <c r="Y91" s="56"/>
      <c r="Z91" s="56"/>
      <c r="AA91" s="56"/>
      <c r="AB91" s="56"/>
      <c r="AC91" s="56"/>
      <c r="AD91" s="56"/>
    </row>
    <row r="92" spans="4:30" s="55" customFormat="1" ht="15" customHeight="1">
      <c r="D92" s="56"/>
      <c r="E92" s="56"/>
      <c r="F92" s="56"/>
      <c r="G92" s="56"/>
      <c r="H92" s="56"/>
      <c r="I92" s="56"/>
      <c r="J92" s="56"/>
      <c r="K92" s="56"/>
      <c r="L92" s="56"/>
      <c r="M92" s="56"/>
      <c r="N92" s="56"/>
      <c r="O92" s="57"/>
      <c r="P92" s="56"/>
      <c r="Q92" s="56"/>
      <c r="R92" s="56"/>
      <c r="S92" s="56"/>
      <c r="T92" s="56"/>
      <c r="U92" s="56"/>
      <c r="V92" s="56"/>
      <c r="W92" s="56"/>
      <c r="X92" s="56"/>
      <c r="Y92" s="56"/>
      <c r="Z92" s="56"/>
      <c r="AA92" s="56"/>
      <c r="AB92" s="56"/>
      <c r="AC92" s="56"/>
      <c r="AD92" s="56"/>
    </row>
    <row r="93" spans="4:30" s="55" customFormat="1" ht="15" customHeight="1">
      <c r="D93" s="56"/>
      <c r="E93" s="56"/>
      <c r="F93" s="56"/>
      <c r="G93" s="56"/>
      <c r="H93" s="56"/>
      <c r="I93" s="56"/>
      <c r="J93" s="56"/>
      <c r="K93" s="56"/>
      <c r="L93" s="56"/>
      <c r="M93" s="56"/>
      <c r="N93" s="56"/>
      <c r="O93" s="57"/>
      <c r="P93" s="56"/>
      <c r="Q93" s="56"/>
      <c r="R93" s="56"/>
      <c r="S93" s="56"/>
      <c r="T93" s="56"/>
      <c r="U93" s="56"/>
      <c r="V93" s="56"/>
      <c r="W93" s="56"/>
      <c r="X93" s="56"/>
      <c r="Y93" s="56"/>
      <c r="Z93" s="56"/>
      <c r="AA93" s="56"/>
      <c r="AB93" s="56"/>
      <c r="AC93" s="56"/>
      <c r="AD93" s="56"/>
    </row>
    <row r="94" spans="4:30" s="55" customFormat="1" ht="15" customHeight="1">
      <c r="D94" s="56"/>
      <c r="E94" s="56"/>
      <c r="F94" s="56"/>
      <c r="G94" s="56"/>
      <c r="H94" s="56"/>
      <c r="I94" s="56"/>
      <c r="J94" s="56"/>
      <c r="K94" s="56"/>
      <c r="L94" s="56"/>
      <c r="M94" s="56"/>
      <c r="N94" s="56"/>
      <c r="O94" s="57"/>
      <c r="P94" s="56"/>
      <c r="Q94" s="56"/>
      <c r="R94" s="56"/>
      <c r="S94" s="56"/>
      <c r="T94" s="56"/>
      <c r="U94" s="56"/>
      <c r="V94" s="56"/>
      <c r="W94" s="56"/>
      <c r="X94" s="56"/>
      <c r="Y94" s="56"/>
      <c r="Z94" s="56"/>
      <c r="AA94" s="56"/>
      <c r="AB94" s="56"/>
      <c r="AC94" s="56"/>
      <c r="AD94" s="56"/>
    </row>
    <row r="95" spans="4:30" s="55" customFormat="1" ht="15" customHeight="1">
      <c r="D95" s="56"/>
      <c r="E95" s="56"/>
      <c r="F95" s="56"/>
      <c r="G95" s="56"/>
      <c r="H95" s="56"/>
      <c r="I95" s="56"/>
      <c r="J95" s="56"/>
      <c r="K95" s="56"/>
      <c r="L95" s="56"/>
      <c r="M95" s="56"/>
      <c r="N95" s="56"/>
      <c r="O95" s="57"/>
      <c r="P95" s="56"/>
      <c r="Q95" s="56"/>
      <c r="R95" s="56"/>
      <c r="S95" s="56"/>
      <c r="T95" s="56"/>
      <c r="U95" s="56"/>
      <c r="V95" s="56"/>
      <c r="W95" s="56"/>
      <c r="X95" s="56"/>
      <c r="Y95" s="56"/>
      <c r="Z95" s="56"/>
      <c r="AA95" s="56"/>
      <c r="AB95" s="56"/>
      <c r="AC95" s="56"/>
      <c r="AD95" s="56"/>
    </row>
    <row r="96" spans="4:30" s="55" customFormat="1" ht="15" customHeight="1">
      <c r="D96" s="56"/>
      <c r="E96" s="56"/>
      <c r="F96" s="56"/>
      <c r="G96" s="56"/>
      <c r="H96" s="56"/>
      <c r="I96" s="56"/>
      <c r="J96" s="56"/>
      <c r="K96" s="56"/>
      <c r="L96" s="56"/>
      <c r="M96" s="56"/>
      <c r="N96" s="56"/>
      <c r="O96" s="57"/>
      <c r="P96" s="56"/>
      <c r="Q96" s="56"/>
      <c r="R96" s="56"/>
      <c r="S96" s="56"/>
      <c r="T96" s="56"/>
      <c r="U96" s="56"/>
      <c r="V96" s="56"/>
      <c r="W96" s="56"/>
      <c r="X96" s="56"/>
      <c r="Y96" s="56"/>
      <c r="Z96" s="56"/>
      <c r="AA96" s="56"/>
      <c r="AB96" s="56"/>
      <c r="AC96" s="56"/>
      <c r="AD96" s="56"/>
    </row>
    <row r="97" spans="4:30" s="55" customFormat="1" ht="15" customHeight="1">
      <c r="D97" s="56"/>
      <c r="E97" s="56"/>
      <c r="F97" s="56"/>
      <c r="G97" s="56"/>
      <c r="H97" s="56"/>
      <c r="I97" s="56"/>
      <c r="J97" s="56"/>
      <c r="K97" s="56"/>
      <c r="L97" s="56"/>
      <c r="M97" s="56"/>
      <c r="N97" s="56"/>
      <c r="O97" s="57"/>
      <c r="P97" s="56"/>
      <c r="Q97" s="56"/>
      <c r="R97" s="56"/>
      <c r="S97" s="56"/>
      <c r="T97" s="56"/>
      <c r="U97" s="56"/>
      <c r="V97" s="56"/>
      <c r="W97" s="56"/>
      <c r="X97" s="56"/>
      <c r="Y97" s="56"/>
      <c r="Z97" s="56"/>
      <c r="AA97" s="56"/>
      <c r="AB97" s="56"/>
      <c r="AC97" s="56"/>
      <c r="AD97" s="56"/>
    </row>
    <row r="98" spans="4:30" s="55" customFormat="1" ht="15" customHeight="1">
      <c r="D98" s="56"/>
      <c r="E98" s="56"/>
      <c r="F98" s="56"/>
      <c r="G98" s="56"/>
      <c r="H98" s="56"/>
      <c r="I98" s="56"/>
      <c r="J98" s="56"/>
      <c r="K98" s="56"/>
      <c r="L98" s="56"/>
      <c r="M98" s="56"/>
      <c r="N98" s="56"/>
      <c r="O98" s="57"/>
      <c r="P98" s="56"/>
      <c r="Q98" s="56"/>
      <c r="R98" s="56"/>
      <c r="S98" s="56"/>
      <c r="T98" s="56"/>
      <c r="U98" s="56"/>
      <c r="V98" s="56"/>
      <c r="W98" s="56"/>
      <c r="X98" s="56"/>
      <c r="Y98" s="56"/>
      <c r="Z98" s="56"/>
      <c r="AA98" s="56"/>
      <c r="AB98" s="56"/>
      <c r="AC98" s="56"/>
      <c r="AD98" s="56"/>
    </row>
    <row r="99" spans="4:30" s="55" customFormat="1" ht="15" customHeight="1">
      <c r="D99" s="56"/>
      <c r="E99" s="56"/>
      <c r="F99" s="56"/>
      <c r="G99" s="56"/>
      <c r="H99" s="56"/>
      <c r="I99" s="56"/>
      <c r="J99" s="56"/>
      <c r="K99" s="56"/>
      <c r="L99" s="56"/>
      <c r="M99" s="56"/>
      <c r="N99" s="56"/>
      <c r="O99" s="57"/>
      <c r="P99" s="56"/>
      <c r="Q99" s="56"/>
      <c r="R99" s="56"/>
      <c r="S99" s="56"/>
      <c r="T99" s="56"/>
      <c r="U99" s="56"/>
      <c r="V99" s="56"/>
      <c r="W99" s="56"/>
      <c r="X99" s="56"/>
      <c r="Y99" s="56"/>
      <c r="Z99" s="56"/>
      <c r="AA99" s="56"/>
      <c r="AB99" s="56"/>
      <c r="AC99" s="56"/>
      <c r="AD99" s="56"/>
    </row>
    <row r="100" spans="4:30" s="55" customFormat="1" ht="15" customHeight="1">
      <c r="D100" s="56"/>
      <c r="E100" s="56"/>
      <c r="F100" s="56"/>
      <c r="G100" s="56"/>
      <c r="H100" s="56"/>
      <c r="I100" s="56"/>
      <c r="J100" s="56"/>
      <c r="K100" s="56"/>
      <c r="L100" s="56"/>
      <c r="M100" s="56"/>
      <c r="N100" s="56"/>
      <c r="O100" s="57"/>
      <c r="P100" s="56"/>
      <c r="Q100" s="56"/>
      <c r="R100" s="56"/>
      <c r="S100" s="56"/>
      <c r="T100" s="56"/>
      <c r="U100" s="56"/>
      <c r="V100" s="56"/>
      <c r="W100" s="56"/>
      <c r="X100" s="56"/>
      <c r="Y100" s="56"/>
      <c r="Z100" s="56"/>
      <c r="AA100" s="56"/>
      <c r="AB100" s="56"/>
      <c r="AC100" s="56"/>
      <c r="AD100" s="56"/>
    </row>
    <row r="101" spans="4:30" s="55" customFormat="1" ht="15" customHeight="1">
      <c r="D101" s="56"/>
      <c r="E101" s="56"/>
      <c r="F101" s="56"/>
      <c r="G101" s="56"/>
      <c r="H101" s="56"/>
      <c r="I101" s="56"/>
      <c r="J101" s="56"/>
      <c r="K101" s="56"/>
      <c r="L101" s="56"/>
      <c r="M101" s="56"/>
      <c r="N101" s="56"/>
      <c r="O101" s="57"/>
      <c r="P101" s="56"/>
      <c r="Q101" s="56"/>
      <c r="R101" s="56"/>
      <c r="S101" s="56"/>
      <c r="T101" s="56"/>
      <c r="U101" s="56"/>
      <c r="V101" s="56"/>
      <c r="W101" s="56"/>
      <c r="X101" s="56"/>
      <c r="Y101" s="56"/>
      <c r="Z101" s="56"/>
      <c r="AA101" s="56"/>
      <c r="AB101" s="56"/>
      <c r="AC101" s="56"/>
      <c r="AD101" s="56"/>
    </row>
    <row r="102" spans="4:30" s="55" customFormat="1" ht="15" customHeight="1">
      <c r="D102" s="56"/>
      <c r="E102" s="56"/>
      <c r="F102" s="56"/>
      <c r="G102" s="56"/>
      <c r="H102" s="56"/>
      <c r="I102" s="56"/>
      <c r="J102" s="56"/>
      <c r="K102" s="56"/>
      <c r="L102" s="56"/>
      <c r="M102" s="56"/>
      <c r="N102" s="56"/>
      <c r="O102" s="57"/>
      <c r="P102" s="56"/>
      <c r="Q102" s="56"/>
      <c r="R102" s="56"/>
      <c r="S102" s="56"/>
      <c r="T102" s="56"/>
      <c r="U102" s="56"/>
      <c r="V102" s="56"/>
      <c r="W102" s="56"/>
      <c r="X102" s="56"/>
      <c r="Y102" s="56"/>
      <c r="Z102" s="56"/>
      <c r="AA102" s="56"/>
      <c r="AB102" s="56"/>
      <c r="AC102" s="56"/>
      <c r="AD102" s="56"/>
    </row>
    <row r="103" spans="4:30" s="55" customFormat="1" ht="15" customHeight="1">
      <c r="D103" s="56"/>
      <c r="E103" s="56"/>
      <c r="F103" s="56"/>
      <c r="G103" s="56"/>
      <c r="H103" s="56"/>
      <c r="I103" s="56"/>
      <c r="J103" s="56"/>
      <c r="K103" s="56"/>
      <c r="L103" s="56"/>
      <c r="M103" s="56"/>
      <c r="N103" s="56"/>
      <c r="O103" s="57"/>
      <c r="P103" s="56"/>
      <c r="Q103" s="56"/>
      <c r="R103" s="56"/>
      <c r="S103" s="56"/>
      <c r="T103" s="56"/>
      <c r="U103" s="56"/>
      <c r="V103" s="56"/>
      <c r="W103" s="56"/>
      <c r="X103" s="56"/>
      <c r="Y103" s="56"/>
      <c r="Z103" s="56"/>
      <c r="AA103" s="56"/>
      <c r="AB103" s="56"/>
      <c r="AC103" s="56"/>
      <c r="AD103" s="56"/>
    </row>
    <row r="104" spans="4:30" s="55" customFormat="1" ht="15" customHeight="1">
      <c r="D104" s="56"/>
      <c r="E104" s="56"/>
      <c r="F104" s="56"/>
      <c r="G104" s="56"/>
      <c r="H104" s="56"/>
      <c r="I104" s="56"/>
      <c r="J104" s="56"/>
      <c r="K104" s="56"/>
      <c r="L104" s="56"/>
      <c r="M104" s="56"/>
      <c r="N104" s="56"/>
      <c r="O104" s="57"/>
      <c r="P104" s="56"/>
      <c r="Q104" s="56"/>
      <c r="R104" s="56"/>
      <c r="S104" s="56"/>
      <c r="T104" s="56"/>
      <c r="U104" s="56"/>
      <c r="V104" s="56"/>
      <c r="W104" s="56"/>
      <c r="X104" s="56"/>
      <c r="Y104" s="56"/>
      <c r="Z104" s="56"/>
      <c r="AA104" s="56"/>
      <c r="AB104" s="56"/>
      <c r="AC104" s="56"/>
      <c r="AD104" s="56"/>
    </row>
    <row r="105" spans="4:30" s="55" customFormat="1" ht="15" customHeight="1">
      <c r="D105" s="56"/>
      <c r="E105" s="56"/>
      <c r="F105" s="56"/>
      <c r="G105" s="56"/>
      <c r="H105" s="56"/>
      <c r="I105" s="56"/>
      <c r="J105" s="56"/>
      <c r="K105" s="56"/>
      <c r="L105" s="56"/>
      <c r="M105" s="56"/>
      <c r="N105" s="56"/>
      <c r="O105" s="57"/>
      <c r="P105" s="56"/>
      <c r="Q105" s="56"/>
      <c r="R105" s="56"/>
      <c r="S105" s="56"/>
      <c r="T105" s="56"/>
      <c r="U105" s="56"/>
      <c r="V105" s="56"/>
      <c r="W105" s="56"/>
      <c r="X105" s="56"/>
      <c r="Y105" s="56"/>
      <c r="Z105" s="56"/>
      <c r="AA105" s="56"/>
      <c r="AB105" s="56"/>
      <c r="AC105" s="56"/>
      <c r="AD105" s="56"/>
    </row>
    <row r="106" spans="4:30" s="55" customFormat="1" ht="15" customHeight="1">
      <c r="D106" s="56"/>
      <c r="E106" s="56"/>
      <c r="F106" s="56"/>
      <c r="G106" s="56"/>
      <c r="H106" s="56"/>
      <c r="I106" s="56"/>
      <c r="J106" s="56"/>
      <c r="K106" s="56"/>
      <c r="L106" s="56"/>
      <c r="M106" s="56"/>
      <c r="N106" s="56"/>
      <c r="O106" s="57"/>
      <c r="P106" s="56"/>
      <c r="Q106" s="56"/>
      <c r="R106" s="56"/>
      <c r="S106" s="56"/>
      <c r="T106" s="56"/>
      <c r="U106" s="56"/>
      <c r="V106" s="56"/>
      <c r="W106" s="56"/>
      <c r="X106" s="56"/>
      <c r="Y106" s="56"/>
      <c r="Z106" s="56"/>
      <c r="AA106" s="56"/>
      <c r="AB106" s="56"/>
      <c r="AC106" s="56"/>
      <c r="AD106" s="56"/>
    </row>
    <row r="107" spans="4:30" s="55" customFormat="1" ht="15" customHeight="1">
      <c r="D107" s="56"/>
      <c r="E107" s="56"/>
      <c r="F107" s="56"/>
      <c r="G107" s="56"/>
      <c r="H107" s="56"/>
      <c r="I107" s="56"/>
      <c r="J107" s="56"/>
      <c r="K107" s="56"/>
      <c r="L107" s="56"/>
      <c r="M107" s="56"/>
      <c r="N107" s="56"/>
      <c r="O107" s="57"/>
      <c r="P107" s="56"/>
      <c r="Q107" s="56"/>
      <c r="R107" s="56"/>
      <c r="S107" s="56"/>
      <c r="T107" s="56"/>
      <c r="U107" s="56"/>
      <c r="V107" s="56"/>
      <c r="W107" s="56"/>
      <c r="X107" s="56"/>
      <c r="Y107" s="56"/>
      <c r="Z107" s="56"/>
      <c r="AA107" s="56"/>
      <c r="AB107" s="56"/>
      <c r="AC107" s="56"/>
      <c r="AD107" s="56"/>
    </row>
    <row r="108" spans="4:30" s="55" customFormat="1" ht="15" customHeight="1">
      <c r="D108" s="56"/>
      <c r="E108" s="56"/>
      <c r="F108" s="56"/>
      <c r="G108" s="56"/>
      <c r="H108" s="56"/>
      <c r="I108" s="56"/>
      <c r="J108" s="56"/>
      <c r="K108" s="56"/>
      <c r="L108" s="56"/>
      <c r="M108" s="56"/>
      <c r="N108" s="56"/>
      <c r="O108" s="57"/>
      <c r="P108" s="56"/>
      <c r="Q108" s="56"/>
      <c r="R108" s="56"/>
      <c r="S108" s="56"/>
      <c r="T108" s="56"/>
      <c r="U108" s="56"/>
      <c r="V108" s="56"/>
      <c r="W108" s="56"/>
      <c r="X108" s="56"/>
      <c r="Y108" s="56"/>
      <c r="Z108" s="56"/>
      <c r="AA108" s="56"/>
      <c r="AB108" s="56"/>
      <c r="AC108" s="56"/>
      <c r="AD108" s="56"/>
    </row>
    <row r="109" spans="4:30" s="55" customFormat="1" ht="15" customHeight="1">
      <c r="D109" s="56"/>
      <c r="E109" s="56"/>
      <c r="F109" s="56"/>
      <c r="G109" s="56"/>
      <c r="H109" s="56"/>
      <c r="I109" s="56"/>
      <c r="J109" s="56"/>
      <c r="K109" s="56"/>
      <c r="L109" s="56"/>
      <c r="M109" s="56"/>
      <c r="N109" s="56"/>
      <c r="O109" s="57"/>
      <c r="P109" s="56"/>
      <c r="Q109" s="56"/>
      <c r="R109" s="56"/>
      <c r="S109" s="56"/>
      <c r="T109" s="56"/>
      <c r="U109" s="56"/>
      <c r="V109" s="56"/>
      <c r="W109" s="56"/>
      <c r="X109" s="56"/>
      <c r="Y109" s="56"/>
      <c r="Z109" s="56"/>
      <c r="AA109" s="56"/>
      <c r="AB109" s="56"/>
      <c r="AC109" s="56"/>
      <c r="AD109" s="56"/>
    </row>
    <row r="110" spans="4:30" s="55" customFormat="1" ht="15" customHeight="1">
      <c r="D110" s="56"/>
      <c r="E110" s="56"/>
      <c r="F110" s="56"/>
      <c r="G110" s="56"/>
      <c r="H110" s="56"/>
      <c r="I110" s="56"/>
      <c r="J110" s="56"/>
      <c r="K110" s="56"/>
      <c r="L110" s="56"/>
      <c r="M110" s="56"/>
      <c r="N110" s="56"/>
      <c r="O110" s="57"/>
      <c r="P110" s="56"/>
      <c r="Q110" s="56"/>
      <c r="R110" s="56"/>
      <c r="S110" s="56"/>
      <c r="T110" s="56"/>
      <c r="U110" s="56"/>
      <c r="V110" s="56"/>
      <c r="W110" s="56"/>
      <c r="X110" s="56"/>
      <c r="Y110" s="56"/>
      <c r="Z110" s="56"/>
      <c r="AA110" s="56"/>
      <c r="AB110" s="56"/>
      <c r="AC110" s="56"/>
      <c r="AD110" s="56"/>
    </row>
    <row r="111" spans="4:30" s="55" customFormat="1" ht="15" customHeight="1">
      <c r="D111" s="56"/>
      <c r="E111" s="56"/>
      <c r="F111" s="56"/>
      <c r="G111" s="56"/>
      <c r="H111" s="56"/>
      <c r="I111" s="56"/>
      <c r="J111" s="56"/>
      <c r="K111" s="56"/>
      <c r="L111" s="56"/>
      <c r="M111" s="56"/>
      <c r="N111" s="56"/>
      <c r="O111" s="57"/>
      <c r="P111" s="56"/>
      <c r="Q111" s="56"/>
      <c r="R111" s="56"/>
      <c r="S111" s="56"/>
      <c r="T111" s="56"/>
      <c r="U111" s="56"/>
      <c r="V111" s="56"/>
      <c r="W111" s="56"/>
      <c r="X111" s="56"/>
      <c r="Y111" s="56"/>
      <c r="Z111" s="56"/>
      <c r="AA111" s="56"/>
      <c r="AB111" s="56"/>
      <c r="AC111" s="56"/>
      <c r="AD111" s="56"/>
    </row>
    <row r="112" spans="4:30" s="55" customFormat="1" ht="15" customHeight="1">
      <c r="D112" s="56"/>
      <c r="E112" s="56"/>
      <c r="F112" s="56"/>
      <c r="G112" s="56"/>
      <c r="H112" s="56"/>
      <c r="I112" s="56"/>
      <c r="J112" s="56"/>
      <c r="K112" s="56"/>
      <c r="L112" s="56"/>
      <c r="M112" s="56"/>
      <c r="N112" s="56"/>
      <c r="O112" s="57"/>
      <c r="P112" s="56"/>
      <c r="Q112" s="56"/>
      <c r="R112" s="56"/>
      <c r="S112" s="56"/>
      <c r="T112" s="56"/>
      <c r="U112" s="56"/>
      <c r="V112" s="56"/>
      <c r="W112" s="56"/>
      <c r="X112" s="56"/>
      <c r="Y112" s="56"/>
      <c r="Z112" s="56"/>
      <c r="AA112" s="56"/>
      <c r="AB112" s="56"/>
      <c r="AC112" s="56"/>
      <c r="AD112" s="56"/>
    </row>
    <row r="113" spans="4:30" s="55" customFormat="1" ht="15" customHeight="1">
      <c r="D113" s="56"/>
      <c r="E113" s="56"/>
      <c r="F113" s="56"/>
      <c r="G113" s="56"/>
      <c r="H113" s="56"/>
      <c r="I113" s="56"/>
      <c r="J113" s="56"/>
      <c r="K113" s="56"/>
      <c r="L113" s="56"/>
      <c r="M113" s="56"/>
      <c r="N113" s="56"/>
      <c r="O113" s="57"/>
      <c r="P113" s="56"/>
      <c r="Q113" s="56"/>
      <c r="R113" s="56"/>
      <c r="S113" s="56"/>
      <c r="T113" s="56"/>
      <c r="U113" s="56"/>
      <c r="V113" s="56"/>
      <c r="W113" s="56"/>
      <c r="X113" s="56"/>
      <c r="Y113" s="56"/>
      <c r="Z113" s="56"/>
      <c r="AA113" s="56"/>
      <c r="AB113" s="56"/>
      <c r="AC113" s="56"/>
      <c r="AD113" s="56"/>
    </row>
    <row r="114" spans="4:30" s="55" customFormat="1" ht="15" customHeight="1">
      <c r="D114" s="56"/>
      <c r="E114" s="56"/>
      <c r="F114" s="56"/>
      <c r="G114" s="56"/>
      <c r="H114" s="56"/>
      <c r="I114" s="56"/>
      <c r="J114" s="56"/>
      <c r="K114" s="56"/>
      <c r="L114" s="56"/>
      <c r="M114" s="56"/>
      <c r="N114" s="56"/>
      <c r="O114" s="57"/>
      <c r="P114" s="56"/>
      <c r="Q114" s="56"/>
      <c r="R114" s="56"/>
      <c r="S114" s="56"/>
      <c r="T114" s="56"/>
      <c r="U114" s="56"/>
      <c r="V114" s="56"/>
      <c r="W114" s="56"/>
      <c r="X114" s="56"/>
      <c r="Y114" s="56"/>
      <c r="Z114" s="56"/>
      <c r="AA114" s="56"/>
      <c r="AB114" s="56"/>
      <c r="AC114" s="56"/>
      <c r="AD114" s="56"/>
    </row>
    <row r="115" spans="4:30" s="55" customFormat="1" ht="15" customHeight="1">
      <c r="D115" s="56"/>
      <c r="E115" s="56"/>
      <c r="F115" s="56"/>
      <c r="G115" s="56"/>
      <c r="H115" s="56"/>
      <c r="I115" s="56"/>
      <c r="J115" s="56"/>
      <c r="K115" s="56"/>
      <c r="L115" s="56"/>
      <c r="M115" s="56"/>
      <c r="N115" s="56"/>
      <c r="O115" s="57"/>
      <c r="P115" s="56"/>
      <c r="Q115" s="56"/>
      <c r="R115" s="56"/>
      <c r="S115" s="56"/>
      <c r="T115" s="56"/>
      <c r="U115" s="56"/>
      <c r="V115" s="56"/>
      <c r="W115" s="56"/>
      <c r="X115" s="56"/>
      <c r="Y115" s="56"/>
      <c r="Z115" s="56"/>
      <c r="AA115" s="56"/>
      <c r="AB115" s="56"/>
      <c r="AC115" s="56"/>
      <c r="AD115" s="56"/>
    </row>
    <row r="116" spans="4:30" s="55" customFormat="1" ht="15" customHeight="1">
      <c r="D116" s="56"/>
      <c r="E116" s="56"/>
      <c r="F116" s="56"/>
      <c r="G116" s="56"/>
      <c r="H116" s="56"/>
      <c r="I116" s="56"/>
      <c r="J116" s="56"/>
      <c r="K116" s="56"/>
      <c r="L116" s="56"/>
      <c r="M116" s="56"/>
      <c r="N116" s="56"/>
      <c r="O116" s="57"/>
      <c r="P116" s="56"/>
      <c r="Q116" s="56"/>
      <c r="R116" s="56"/>
      <c r="S116" s="56"/>
      <c r="T116" s="56"/>
      <c r="U116" s="56"/>
      <c r="V116" s="56"/>
      <c r="W116" s="56"/>
      <c r="X116" s="56"/>
      <c r="Y116" s="56"/>
      <c r="Z116" s="56"/>
      <c r="AA116" s="56"/>
      <c r="AB116" s="56"/>
      <c r="AC116" s="56"/>
      <c r="AD116" s="56"/>
    </row>
    <row r="117" spans="4:30" s="55" customFormat="1" ht="15" customHeight="1">
      <c r="D117" s="56"/>
      <c r="E117" s="56"/>
      <c r="F117" s="56"/>
      <c r="G117" s="56"/>
      <c r="H117" s="56"/>
      <c r="I117" s="56"/>
      <c r="J117" s="56"/>
      <c r="K117" s="56"/>
      <c r="L117" s="56"/>
      <c r="M117" s="56"/>
      <c r="N117" s="56"/>
      <c r="O117" s="57"/>
      <c r="P117" s="56"/>
      <c r="Q117" s="56"/>
      <c r="R117" s="56"/>
      <c r="S117" s="56"/>
      <c r="T117" s="56"/>
      <c r="U117" s="56"/>
      <c r="V117" s="56"/>
      <c r="W117" s="56"/>
      <c r="X117" s="56"/>
      <c r="Y117" s="56"/>
      <c r="Z117" s="56"/>
      <c r="AA117" s="56"/>
      <c r="AB117" s="56"/>
      <c r="AC117" s="56"/>
      <c r="AD117" s="56"/>
    </row>
    <row r="118" spans="4:30" s="55" customFormat="1" ht="15" customHeight="1">
      <c r="D118" s="56"/>
      <c r="E118" s="56"/>
      <c r="F118" s="56"/>
      <c r="G118" s="56"/>
      <c r="H118" s="56"/>
      <c r="I118" s="56"/>
      <c r="J118" s="56"/>
      <c r="K118" s="56"/>
      <c r="L118" s="56"/>
      <c r="M118" s="56"/>
      <c r="N118" s="56"/>
      <c r="O118" s="57"/>
      <c r="P118" s="56"/>
      <c r="Q118" s="56"/>
      <c r="R118" s="56"/>
      <c r="S118" s="56"/>
      <c r="T118" s="56"/>
      <c r="U118" s="56"/>
      <c r="V118" s="56"/>
      <c r="W118" s="56"/>
      <c r="X118" s="56"/>
      <c r="Y118" s="56"/>
      <c r="Z118" s="56"/>
      <c r="AA118" s="56"/>
      <c r="AB118" s="56"/>
      <c r="AC118" s="56"/>
      <c r="AD118" s="56"/>
    </row>
    <row r="119" spans="4:30" s="55" customFormat="1" ht="15" customHeight="1">
      <c r="D119" s="56"/>
      <c r="E119" s="56"/>
      <c r="F119" s="56"/>
      <c r="G119" s="56"/>
      <c r="H119" s="56"/>
      <c r="I119" s="56"/>
      <c r="J119" s="56"/>
      <c r="K119" s="56"/>
      <c r="L119" s="56"/>
      <c r="M119" s="56"/>
      <c r="N119" s="56"/>
      <c r="O119" s="57"/>
      <c r="P119" s="56"/>
      <c r="Q119" s="56"/>
      <c r="R119" s="56"/>
      <c r="S119" s="56"/>
      <c r="T119" s="56"/>
      <c r="U119" s="56"/>
      <c r="V119" s="56"/>
      <c r="W119" s="56"/>
      <c r="X119" s="56"/>
      <c r="Y119" s="56"/>
      <c r="Z119" s="56"/>
      <c r="AA119" s="56"/>
      <c r="AB119" s="56"/>
      <c r="AC119" s="56"/>
      <c r="AD119" s="56"/>
    </row>
    <row r="120" spans="4:30" s="55" customFormat="1" ht="15" customHeight="1">
      <c r="D120" s="56"/>
      <c r="E120" s="56"/>
      <c r="F120" s="56"/>
      <c r="G120" s="56"/>
      <c r="H120" s="56"/>
      <c r="I120" s="56"/>
      <c r="J120" s="56"/>
      <c r="K120" s="56"/>
      <c r="L120" s="56"/>
      <c r="M120" s="56"/>
      <c r="N120" s="56"/>
      <c r="O120" s="57"/>
      <c r="P120" s="56"/>
      <c r="Q120" s="56"/>
      <c r="R120" s="56"/>
      <c r="S120" s="56"/>
      <c r="T120" s="56"/>
      <c r="U120" s="56"/>
      <c r="V120" s="56"/>
      <c r="W120" s="56"/>
      <c r="X120" s="56"/>
      <c r="Y120" s="56"/>
      <c r="Z120" s="56"/>
      <c r="AA120" s="56"/>
      <c r="AB120" s="56"/>
      <c r="AC120" s="56"/>
      <c r="AD120" s="56"/>
    </row>
    <row r="121" spans="4:30" s="55" customFormat="1" ht="15" customHeight="1">
      <c r="D121" s="56"/>
      <c r="E121" s="56"/>
      <c r="F121" s="56"/>
      <c r="G121" s="56"/>
      <c r="H121" s="56"/>
      <c r="I121" s="56"/>
      <c r="J121" s="56"/>
      <c r="K121" s="56"/>
      <c r="L121" s="56"/>
      <c r="M121" s="56"/>
      <c r="N121" s="56"/>
      <c r="O121" s="57"/>
      <c r="P121" s="56"/>
      <c r="Q121" s="56"/>
      <c r="R121" s="56"/>
      <c r="S121" s="56"/>
      <c r="T121" s="56"/>
      <c r="U121" s="56"/>
      <c r="V121" s="56"/>
      <c r="W121" s="56"/>
      <c r="X121" s="56"/>
      <c r="Y121" s="56"/>
      <c r="Z121" s="56"/>
      <c r="AA121" s="56"/>
      <c r="AB121" s="56"/>
      <c r="AC121" s="56"/>
      <c r="AD121" s="56"/>
    </row>
    <row r="122" spans="4:30" s="55" customFormat="1" ht="15" customHeight="1">
      <c r="D122" s="56"/>
      <c r="E122" s="56"/>
      <c r="F122" s="56"/>
      <c r="G122" s="56"/>
      <c r="H122" s="56"/>
      <c r="I122" s="56"/>
      <c r="J122" s="56"/>
      <c r="K122" s="56"/>
      <c r="L122" s="56"/>
      <c r="M122" s="56"/>
      <c r="N122" s="56"/>
      <c r="O122" s="57"/>
      <c r="P122" s="56"/>
      <c r="Q122" s="56"/>
      <c r="R122" s="56"/>
      <c r="S122" s="56"/>
      <c r="T122" s="56"/>
      <c r="U122" s="56"/>
      <c r="V122" s="56"/>
      <c r="W122" s="56"/>
      <c r="X122" s="56"/>
      <c r="Y122" s="56"/>
      <c r="Z122" s="56"/>
      <c r="AA122" s="56"/>
      <c r="AB122" s="56"/>
      <c r="AC122" s="56"/>
      <c r="AD122" s="56"/>
    </row>
    <row r="123" spans="4:30" s="55" customFormat="1" ht="15" customHeight="1">
      <c r="D123" s="56"/>
      <c r="E123" s="56"/>
      <c r="F123" s="56"/>
      <c r="G123" s="56"/>
      <c r="H123" s="56"/>
      <c r="I123" s="56"/>
      <c r="J123" s="56"/>
      <c r="K123" s="56"/>
      <c r="L123" s="56"/>
      <c r="M123" s="56"/>
      <c r="N123" s="56"/>
      <c r="O123" s="57"/>
      <c r="P123" s="56"/>
      <c r="Q123" s="56"/>
      <c r="R123" s="56"/>
      <c r="S123" s="56"/>
      <c r="T123" s="56"/>
      <c r="U123" s="56"/>
      <c r="V123" s="56"/>
      <c r="W123" s="56"/>
      <c r="X123" s="56"/>
      <c r="Y123" s="56"/>
      <c r="Z123" s="56"/>
      <c r="AA123" s="56"/>
      <c r="AB123" s="56"/>
      <c r="AC123" s="56"/>
      <c r="AD123" s="56"/>
    </row>
    <row r="124" spans="4:30" s="55" customFormat="1" ht="15" customHeight="1">
      <c r="D124" s="56"/>
      <c r="E124" s="56"/>
      <c r="F124" s="56"/>
      <c r="G124" s="56"/>
      <c r="H124" s="56"/>
      <c r="I124" s="56"/>
      <c r="J124" s="56"/>
      <c r="K124" s="56"/>
      <c r="L124" s="56"/>
      <c r="M124" s="56"/>
      <c r="N124" s="56"/>
      <c r="O124" s="57"/>
      <c r="P124" s="56"/>
      <c r="Q124" s="56"/>
      <c r="R124" s="56"/>
      <c r="S124" s="56"/>
      <c r="T124" s="56"/>
      <c r="U124" s="56"/>
      <c r="V124" s="56"/>
      <c r="W124" s="56"/>
      <c r="X124" s="56"/>
      <c r="Y124" s="56"/>
      <c r="Z124" s="56"/>
      <c r="AA124" s="56"/>
      <c r="AB124" s="56"/>
      <c r="AC124" s="56"/>
      <c r="AD124" s="56"/>
    </row>
    <row r="125" spans="4:30" s="55" customFormat="1" ht="15" customHeight="1">
      <c r="D125" s="56"/>
      <c r="E125" s="56"/>
      <c r="F125" s="56"/>
      <c r="G125" s="56"/>
      <c r="H125" s="56"/>
      <c r="I125" s="56"/>
      <c r="J125" s="56"/>
      <c r="K125" s="56"/>
      <c r="L125" s="56"/>
      <c r="M125" s="56"/>
      <c r="N125" s="56"/>
      <c r="O125" s="57"/>
      <c r="P125" s="56"/>
      <c r="Q125" s="56"/>
      <c r="R125" s="56"/>
      <c r="S125" s="56"/>
      <c r="T125" s="56"/>
      <c r="U125" s="56"/>
      <c r="V125" s="56"/>
      <c r="W125" s="56"/>
      <c r="X125" s="56"/>
      <c r="Y125" s="56"/>
      <c r="Z125" s="56"/>
      <c r="AA125" s="56"/>
      <c r="AB125" s="56"/>
      <c r="AC125" s="56"/>
      <c r="AD125" s="56"/>
    </row>
    <row r="126" spans="4:30" s="55" customFormat="1" ht="15" customHeight="1">
      <c r="D126" s="56"/>
      <c r="E126" s="56"/>
      <c r="F126" s="56"/>
      <c r="G126" s="56"/>
      <c r="H126" s="56"/>
      <c r="I126" s="56"/>
      <c r="J126" s="56"/>
      <c r="K126" s="56"/>
      <c r="L126" s="56"/>
      <c r="M126" s="56"/>
      <c r="N126" s="56"/>
      <c r="O126" s="57"/>
      <c r="P126" s="56"/>
      <c r="Q126" s="56"/>
      <c r="R126" s="56"/>
      <c r="S126" s="56"/>
      <c r="T126" s="56"/>
      <c r="U126" s="56"/>
      <c r="V126" s="56"/>
      <c r="W126" s="56"/>
      <c r="X126" s="56"/>
      <c r="Y126" s="56"/>
      <c r="Z126" s="56"/>
      <c r="AA126" s="56"/>
      <c r="AB126" s="56"/>
      <c r="AC126" s="56"/>
      <c r="AD126" s="56"/>
    </row>
    <row r="127" spans="4:30" s="55" customFormat="1" ht="15" customHeight="1">
      <c r="D127" s="56"/>
      <c r="E127" s="56"/>
      <c r="F127" s="56"/>
      <c r="G127" s="56"/>
      <c r="H127" s="56"/>
      <c r="I127" s="56"/>
      <c r="J127" s="56"/>
      <c r="K127" s="56"/>
      <c r="L127" s="56"/>
      <c r="M127" s="56"/>
      <c r="N127" s="56"/>
      <c r="O127" s="57"/>
      <c r="P127" s="56"/>
      <c r="Q127" s="56"/>
      <c r="R127" s="56"/>
      <c r="S127" s="56"/>
      <c r="T127" s="56"/>
      <c r="U127" s="56"/>
      <c r="V127" s="56"/>
      <c r="W127" s="56"/>
      <c r="X127" s="56"/>
      <c r="Y127" s="56"/>
      <c r="Z127" s="56"/>
      <c r="AA127" s="56"/>
      <c r="AB127" s="56"/>
      <c r="AC127" s="56"/>
      <c r="AD127" s="56"/>
    </row>
    <row r="128" spans="4:30" s="55" customFormat="1" ht="15" customHeight="1">
      <c r="D128" s="56"/>
      <c r="E128" s="56"/>
      <c r="F128" s="56"/>
      <c r="G128" s="56"/>
      <c r="H128" s="56"/>
      <c r="I128" s="56"/>
      <c r="J128" s="56"/>
      <c r="K128" s="56"/>
      <c r="L128" s="56"/>
      <c r="M128" s="56"/>
      <c r="N128" s="56"/>
      <c r="O128" s="57"/>
      <c r="P128" s="56"/>
      <c r="Q128" s="56"/>
      <c r="R128" s="56"/>
      <c r="S128" s="56"/>
      <c r="T128" s="56"/>
      <c r="U128" s="56"/>
      <c r="V128" s="56"/>
      <c r="W128" s="56"/>
      <c r="X128" s="56"/>
      <c r="Y128" s="56"/>
      <c r="Z128" s="56"/>
      <c r="AA128" s="56"/>
      <c r="AB128" s="56"/>
      <c r="AC128" s="56"/>
      <c r="AD128" s="56"/>
    </row>
    <row r="129" spans="4:30" s="55" customFormat="1" ht="15" customHeight="1">
      <c r="D129" s="56"/>
      <c r="E129" s="56"/>
      <c r="F129" s="56"/>
      <c r="G129" s="56"/>
      <c r="H129" s="56"/>
      <c r="I129" s="56"/>
      <c r="J129" s="56"/>
      <c r="K129" s="56"/>
      <c r="L129" s="56"/>
      <c r="M129" s="56"/>
      <c r="N129" s="56"/>
      <c r="O129" s="57"/>
      <c r="P129" s="56"/>
      <c r="Q129" s="56"/>
      <c r="R129" s="56"/>
      <c r="S129" s="56"/>
      <c r="T129" s="56"/>
      <c r="U129" s="56"/>
      <c r="V129" s="56"/>
      <c r="W129" s="56"/>
      <c r="X129" s="56"/>
      <c r="Y129" s="56"/>
      <c r="Z129" s="56"/>
      <c r="AA129" s="56"/>
      <c r="AB129" s="56"/>
      <c r="AC129" s="56"/>
      <c r="AD129" s="56"/>
    </row>
    <row r="130" spans="4:30" s="55" customFormat="1" ht="15" customHeight="1">
      <c r="D130" s="56"/>
      <c r="E130" s="56"/>
      <c r="F130" s="56"/>
      <c r="G130" s="56"/>
      <c r="H130" s="56"/>
      <c r="I130" s="56"/>
      <c r="J130" s="56"/>
      <c r="K130" s="56"/>
      <c r="L130" s="56"/>
      <c r="M130" s="56"/>
      <c r="N130" s="56"/>
      <c r="O130" s="57"/>
      <c r="P130" s="56"/>
      <c r="Q130" s="56"/>
      <c r="R130" s="56"/>
      <c r="S130" s="56"/>
      <c r="T130" s="56"/>
      <c r="U130" s="56"/>
      <c r="V130" s="56"/>
      <c r="W130" s="56"/>
      <c r="X130" s="56"/>
      <c r="Y130" s="56"/>
      <c r="Z130" s="56"/>
      <c r="AA130" s="56"/>
      <c r="AB130" s="56"/>
      <c r="AC130" s="56"/>
      <c r="AD130" s="56"/>
    </row>
    <row r="131" spans="4:30" s="55" customFormat="1" ht="15" customHeight="1">
      <c r="D131" s="56"/>
      <c r="E131" s="56"/>
      <c r="F131" s="56"/>
      <c r="G131" s="56"/>
      <c r="H131" s="56"/>
      <c r="I131" s="56"/>
      <c r="J131" s="56"/>
      <c r="K131" s="56"/>
      <c r="L131" s="56"/>
      <c r="M131" s="56"/>
      <c r="N131" s="56"/>
      <c r="O131" s="57"/>
      <c r="P131" s="56"/>
      <c r="Q131" s="56"/>
      <c r="R131" s="56"/>
      <c r="S131" s="56"/>
      <c r="T131" s="56"/>
      <c r="U131" s="56"/>
      <c r="V131" s="56"/>
      <c r="W131" s="56"/>
      <c r="X131" s="56"/>
      <c r="Y131" s="56"/>
      <c r="Z131" s="56"/>
      <c r="AA131" s="56"/>
      <c r="AB131" s="56"/>
      <c r="AC131" s="56"/>
      <c r="AD131" s="56"/>
    </row>
    <row r="132" spans="4:30" s="55" customFormat="1" ht="15" customHeight="1">
      <c r="D132" s="56"/>
      <c r="E132" s="56"/>
      <c r="F132" s="56"/>
      <c r="G132" s="56"/>
      <c r="H132" s="56"/>
      <c r="I132" s="56"/>
      <c r="J132" s="56"/>
      <c r="K132" s="56"/>
      <c r="L132" s="56"/>
      <c r="M132" s="56"/>
      <c r="N132" s="56"/>
      <c r="O132" s="57"/>
      <c r="P132" s="56"/>
      <c r="Q132" s="56"/>
      <c r="R132" s="56"/>
      <c r="S132" s="56"/>
      <c r="T132" s="56"/>
      <c r="U132" s="56"/>
      <c r="V132" s="56"/>
      <c r="W132" s="56"/>
      <c r="X132" s="56"/>
      <c r="Y132" s="56"/>
      <c r="Z132" s="56"/>
      <c r="AA132" s="56"/>
      <c r="AB132" s="56"/>
      <c r="AC132" s="56"/>
      <c r="AD132" s="56"/>
    </row>
    <row r="133" spans="4:30" s="55" customFormat="1" ht="15" customHeight="1">
      <c r="D133" s="56"/>
      <c r="E133" s="56"/>
      <c r="F133" s="56"/>
      <c r="G133" s="56"/>
      <c r="H133" s="56"/>
      <c r="I133" s="56"/>
      <c r="J133" s="56"/>
      <c r="K133" s="56"/>
      <c r="L133" s="56"/>
      <c r="M133" s="56"/>
      <c r="N133" s="56"/>
      <c r="O133" s="57"/>
      <c r="P133" s="56"/>
      <c r="Q133" s="56"/>
      <c r="R133" s="56"/>
      <c r="S133" s="56"/>
      <c r="T133" s="56"/>
      <c r="U133" s="56"/>
      <c r="V133" s="56"/>
      <c r="W133" s="56"/>
      <c r="X133" s="56"/>
      <c r="Y133" s="56"/>
      <c r="Z133" s="56"/>
      <c r="AA133" s="56"/>
      <c r="AB133" s="56"/>
      <c r="AC133" s="56"/>
      <c r="AD133" s="56"/>
    </row>
    <row r="134" spans="4:30" s="55" customFormat="1" ht="15" customHeight="1">
      <c r="D134" s="56"/>
      <c r="E134" s="56"/>
      <c r="F134" s="56"/>
      <c r="G134" s="56"/>
      <c r="H134" s="56"/>
      <c r="I134" s="56"/>
      <c r="J134" s="56"/>
      <c r="K134" s="56"/>
      <c r="L134" s="56"/>
      <c r="M134" s="56"/>
      <c r="N134" s="56"/>
      <c r="O134" s="57"/>
      <c r="P134" s="56"/>
      <c r="Q134" s="56"/>
      <c r="R134" s="56"/>
      <c r="S134" s="56"/>
      <c r="T134" s="56"/>
      <c r="U134" s="56"/>
      <c r="V134" s="56"/>
      <c r="W134" s="56"/>
      <c r="X134" s="56"/>
      <c r="Y134" s="56"/>
      <c r="Z134" s="56"/>
      <c r="AA134" s="56"/>
      <c r="AB134" s="56"/>
      <c r="AC134" s="56"/>
      <c r="AD134" s="56"/>
    </row>
    <row r="135" spans="4:30" s="55" customFormat="1" ht="15" customHeight="1">
      <c r="D135" s="56"/>
      <c r="E135" s="56"/>
      <c r="F135" s="56"/>
      <c r="G135" s="56"/>
      <c r="H135" s="56"/>
      <c r="I135" s="56"/>
      <c r="J135" s="56"/>
      <c r="K135" s="56"/>
      <c r="L135" s="56"/>
      <c r="M135" s="56"/>
      <c r="N135" s="56"/>
      <c r="O135" s="57"/>
      <c r="P135" s="56"/>
      <c r="Q135" s="56"/>
      <c r="R135" s="56"/>
      <c r="S135" s="56"/>
      <c r="T135" s="56"/>
      <c r="U135" s="56"/>
      <c r="V135" s="56"/>
      <c r="W135" s="56"/>
      <c r="X135" s="56"/>
      <c r="Y135" s="56"/>
      <c r="Z135" s="56"/>
      <c r="AA135" s="56"/>
      <c r="AB135" s="56"/>
      <c r="AC135" s="56"/>
      <c r="AD135" s="56"/>
    </row>
    <row r="136" spans="4:30" s="55" customFormat="1" ht="15" customHeight="1">
      <c r="D136" s="56"/>
      <c r="E136" s="56"/>
      <c r="F136" s="56"/>
      <c r="G136" s="56"/>
      <c r="H136" s="56"/>
      <c r="I136" s="56"/>
      <c r="J136" s="56"/>
      <c r="K136" s="56"/>
      <c r="L136" s="56"/>
      <c r="M136" s="56"/>
      <c r="N136" s="56"/>
      <c r="O136" s="57"/>
      <c r="P136" s="56"/>
      <c r="Q136" s="56"/>
      <c r="R136" s="56"/>
      <c r="S136" s="56"/>
      <c r="T136" s="56"/>
      <c r="U136" s="56"/>
      <c r="V136" s="56"/>
      <c r="W136" s="56"/>
      <c r="X136" s="56"/>
      <c r="Y136" s="56"/>
      <c r="Z136" s="56"/>
      <c r="AA136" s="56"/>
      <c r="AB136" s="56"/>
      <c r="AC136" s="56"/>
      <c r="AD136" s="56"/>
    </row>
    <row r="137" spans="4:30" s="55" customFormat="1" ht="15" customHeight="1">
      <c r="D137" s="56"/>
      <c r="E137" s="56"/>
      <c r="F137" s="56"/>
      <c r="G137" s="56"/>
      <c r="H137" s="56"/>
      <c r="I137" s="56"/>
      <c r="J137" s="56"/>
      <c r="K137" s="56"/>
      <c r="L137" s="56"/>
      <c r="M137" s="56"/>
      <c r="N137" s="56"/>
      <c r="O137" s="57"/>
      <c r="P137" s="56"/>
      <c r="Q137" s="56"/>
      <c r="R137" s="56"/>
      <c r="S137" s="56"/>
      <c r="T137" s="56"/>
      <c r="U137" s="56"/>
      <c r="V137" s="56"/>
      <c r="W137" s="56"/>
      <c r="X137" s="56"/>
      <c r="Y137" s="56"/>
      <c r="Z137" s="56"/>
      <c r="AA137" s="56"/>
      <c r="AB137" s="56"/>
      <c r="AC137" s="56"/>
      <c r="AD137" s="56"/>
    </row>
    <row r="138" spans="4:30" s="55" customFormat="1" ht="15" customHeight="1">
      <c r="D138" s="56"/>
      <c r="E138" s="56"/>
      <c r="F138" s="56"/>
      <c r="G138" s="56"/>
      <c r="H138" s="56"/>
      <c r="I138" s="56"/>
      <c r="J138" s="56"/>
      <c r="K138" s="56"/>
      <c r="L138" s="56"/>
      <c r="M138" s="56"/>
      <c r="N138" s="56"/>
      <c r="O138" s="57"/>
      <c r="P138" s="56"/>
      <c r="Q138" s="56"/>
      <c r="R138" s="56"/>
      <c r="S138" s="56"/>
      <c r="T138" s="56"/>
      <c r="U138" s="56"/>
      <c r="V138" s="56"/>
      <c r="W138" s="56"/>
      <c r="X138" s="56"/>
      <c r="Y138" s="56"/>
      <c r="Z138" s="56"/>
      <c r="AA138" s="56"/>
      <c r="AB138" s="56"/>
      <c r="AC138" s="56"/>
      <c r="AD138" s="56"/>
    </row>
    <row r="139" spans="4:30" s="55" customFormat="1" ht="15" customHeight="1">
      <c r="D139" s="56"/>
      <c r="E139" s="56"/>
      <c r="F139" s="56"/>
      <c r="G139" s="56"/>
      <c r="H139" s="56"/>
      <c r="I139" s="56"/>
      <c r="J139" s="56"/>
      <c r="K139" s="56"/>
      <c r="L139" s="56"/>
      <c r="M139" s="56"/>
      <c r="N139" s="56"/>
      <c r="O139" s="57"/>
      <c r="P139" s="56"/>
      <c r="Q139" s="56"/>
      <c r="R139" s="56"/>
      <c r="S139" s="56"/>
      <c r="T139" s="56"/>
      <c r="U139" s="56"/>
      <c r="V139" s="56"/>
      <c r="W139" s="56"/>
      <c r="X139" s="56"/>
      <c r="Y139" s="56"/>
      <c r="Z139" s="56"/>
      <c r="AA139" s="56"/>
      <c r="AB139" s="56"/>
      <c r="AC139" s="56"/>
      <c r="AD139" s="56"/>
    </row>
    <row r="140" spans="4:30" s="55" customFormat="1" ht="15" customHeight="1">
      <c r="D140" s="56"/>
      <c r="E140" s="56"/>
      <c r="F140" s="56"/>
      <c r="G140" s="56"/>
      <c r="H140" s="56"/>
      <c r="I140" s="56"/>
      <c r="J140" s="56"/>
      <c r="K140" s="56"/>
      <c r="L140" s="56"/>
      <c r="M140" s="56"/>
      <c r="N140" s="56"/>
      <c r="O140" s="57"/>
      <c r="P140" s="56"/>
      <c r="Q140" s="56"/>
      <c r="R140" s="56"/>
      <c r="S140" s="56"/>
      <c r="T140" s="56"/>
      <c r="U140" s="56"/>
      <c r="V140" s="56"/>
      <c r="W140" s="56"/>
      <c r="X140" s="56"/>
      <c r="Y140" s="56"/>
      <c r="Z140" s="56"/>
      <c r="AA140" s="56"/>
      <c r="AB140" s="56"/>
      <c r="AC140" s="56"/>
      <c r="AD140" s="56"/>
    </row>
    <row r="141" spans="4:30" s="55" customFormat="1" ht="15" customHeight="1">
      <c r="D141" s="56"/>
      <c r="E141" s="56"/>
      <c r="F141" s="56"/>
      <c r="G141" s="56"/>
      <c r="H141" s="56"/>
      <c r="I141" s="56"/>
      <c r="J141" s="56"/>
      <c r="K141" s="56"/>
      <c r="L141" s="56"/>
      <c r="M141" s="56"/>
      <c r="N141" s="56"/>
      <c r="O141" s="57"/>
      <c r="P141" s="56"/>
      <c r="Q141" s="56"/>
      <c r="R141" s="56"/>
      <c r="S141" s="56"/>
      <c r="T141" s="56"/>
      <c r="U141" s="56"/>
      <c r="V141" s="56"/>
      <c r="W141" s="56"/>
      <c r="X141" s="56"/>
      <c r="Y141" s="56"/>
      <c r="Z141" s="56"/>
      <c r="AA141" s="56"/>
      <c r="AB141" s="56"/>
      <c r="AC141" s="56"/>
      <c r="AD141" s="56"/>
    </row>
    <row r="142" spans="4:30" s="55" customFormat="1" ht="15" customHeight="1">
      <c r="D142" s="56"/>
      <c r="E142" s="56"/>
      <c r="F142" s="56"/>
      <c r="G142" s="56"/>
      <c r="H142" s="56"/>
      <c r="I142" s="56"/>
      <c r="J142" s="56"/>
      <c r="K142" s="56"/>
      <c r="L142" s="56"/>
      <c r="M142" s="56"/>
      <c r="N142" s="56"/>
      <c r="O142" s="57"/>
      <c r="P142" s="56"/>
      <c r="Q142" s="56"/>
      <c r="R142" s="56"/>
      <c r="S142" s="56"/>
      <c r="T142" s="56"/>
      <c r="U142" s="56"/>
      <c r="V142" s="56"/>
      <c r="W142" s="56"/>
      <c r="X142" s="56"/>
      <c r="Y142" s="56"/>
      <c r="Z142" s="56"/>
      <c r="AA142" s="56"/>
      <c r="AB142" s="56"/>
      <c r="AC142" s="56"/>
      <c r="AD142" s="56"/>
    </row>
    <row r="143" spans="4:30" s="55" customFormat="1" ht="15" customHeight="1">
      <c r="D143" s="56"/>
      <c r="E143" s="56"/>
      <c r="F143" s="56"/>
      <c r="G143" s="56"/>
      <c r="H143" s="56"/>
      <c r="I143" s="56"/>
      <c r="J143" s="56"/>
      <c r="K143" s="56"/>
      <c r="L143" s="56"/>
      <c r="M143" s="56"/>
      <c r="N143" s="56"/>
      <c r="O143" s="57"/>
      <c r="P143" s="56"/>
      <c r="Q143" s="56"/>
      <c r="R143" s="56"/>
      <c r="S143" s="56"/>
      <c r="T143" s="56"/>
      <c r="U143" s="56"/>
      <c r="V143" s="56"/>
      <c r="W143" s="56"/>
      <c r="X143" s="56"/>
      <c r="Y143" s="56"/>
      <c r="Z143" s="56"/>
      <c r="AA143" s="56"/>
      <c r="AB143" s="56"/>
      <c r="AC143" s="56"/>
      <c r="AD143" s="56"/>
    </row>
    <row r="144" spans="4:30" s="55" customFormat="1" ht="15" customHeight="1">
      <c r="D144" s="56"/>
      <c r="E144" s="56"/>
      <c r="F144" s="56"/>
      <c r="G144" s="56"/>
      <c r="H144" s="56"/>
      <c r="I144" s="56"/>
      <c r="J144" s="56"/>
      <c r="K144" s="56"/>
      <c r="L144" s="56"/>
      <c r="M144" s="56"/>
      <c r="N144" s="56"/>
      <c r="O144" s="57"/>
      <c r="P144" s="56"/>
      <c r="Q144" s="56"/>
      <c r="R144" s="56"/>
      <c r="S144" s="56"/>
      <c r="T144" s="56"/>
      <c r="U144" s="56"/>
      <c r="V144" s="56"/>
      <c r="W144" s="56"/>
      <c r="X144" s="56"/>
      <c r="Y144" s="56"/>
      <c r="Z144" s="56"/>
      <c r="AA144" s="56"/>
      <c r="AB144" s="56"/>
      <c r="AC144" s="56"/>
      <c r="AD144" s="56"/>
    </row>
  </sheetData>
  <sheetProtection/>
  <mergeCells count="62">
    <mergeCell ref="AB6:AB9"/>
    <mergeCell ref="AC6:AC9"/>
    <mergeCell ref="AD6:AD9"/>
    <mergeCell ref="M6:M9"/>
    <mergeCell ref="N6:N9"/>
    <mergeCell ref="S6:S9"/>
    <mergeCell ref="T6:T9"/>
    <mergeCell ref="AA4:AA9"/>
    <mergeCell ref="AB4:AD5"/>
    <mergeCell ref="X6:X9"/>
    <mergeCell ref="S4:Y4"/>
    <mergeCell ref="Z4:Z9"/>
    <mergeCell ref="S5:Y5"/>
    <mergeCell ref="U6:U9"/>
    <mergeCell ref="V6:V9"/>
    <mergeCell ref="W6:W9"/>
    <mergeCell ref="F6:F9"/>
    <mergeCell ref="G6:G9"/>
    <mergeCell ref="I6:I9"/>
    <mergeCell ref="J6:J9"/>
    <mergeCell ref="K6:K9"/>
    <mergeCell ref="L6:L9"/>
    <mergeCell ref="F40:F43"/>
    <mergeCell ref="G40:G43"/>
    <mergeCell ref="Y6:Y9"/>
    <mergeCell ref="A4:C9"/>
    <mergeCell ref="D4:D9"/>
    <mergeCell ref="E4:N4"/>
    <mergeCell ref="P4:R9"/>
    <mergeCell ref="E5:E9"/>
    <mergeCell ref="F5:J5"/>
    <mergeCell ref="K5:N5"/>
    <mergeCell ref="T40:T43"/>
    <mergeCell ref="AD40:AD43"/>
    <mergeCell ref="H6:H9"/>
    <mergeCell ref="A38:C43"/>
    <mergeCell ref="D38:D43"/>
    <mergeCell ref="E38:N38"/>
    <mergeCell ref="P38:R43"/>
    <mergeCell ref="E39:E43"/>
    <mergeCell ref="F39:J39"/>
    <mergeCell ref="K39:N39"/>
    <mergeCell ref="AA38:AA43"/>
    <mergeCell ref="AB40:AB43"/>
    <mergeCell ref="AC40:AC43"/>
    <mergeCell ref="Y40:Y43"/>
    <mergeCell ref="I40:I43"/>
    <mergeCell ref="J40:J43"/>
    <mergeCell ref="K40:K43"/>
    <mergeCell ref="AB38:AD39"/>
    <mergeCell ref="S39:Y39"/>
    <mergeCell ref="U40:U43"/>
    <mergeCell ref="L40:L43"/>
    <mergeCell ref="M40:M43"/>
    <mergeCell ref="N40:N43"/>
    <mergeCell ref="H40:H43"/>
    <mergeCell ref="S38:Y38"/>
    <mergeCell ref="Z38:Z43"/>
    <mergeCell ref="V40:V43"/>
    <mergeCell ref="W40:W43"/>
    <mergeCell ref="X40:X43"/>
    <mergeCell ref="S40:S43"/>
  </mergeCells>
  <printOptions/>
  <pageMargins left="0.7874015748031497" right="0.984251968503937" top="0.7874015748031497" bottom="0.7874015748031497" header="0.5118110236220472" footer="0.511811023622047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Q368"/>
  <sheetViews>
    <sheetView zoomScale="130" zoomScaleNormal="130" zoomScaleSheetLayoutView="80" zoomScalePageLayoutView="0" workbookViewId="0" topLeftCell="A1">
      <selection activeCell="E375" sqref="E375"/>
    </sheetView>
  </sheetViews>
  <sheetFormatPr defaultColWidth="9.00390625" defaultRowHeight="9.75" customHeight="1"/>
  <cols>
    <col min="1" max="1" width="2.75390625" style="139" customWidth="1"/>
    <col min="2" max="2" width="11.125" style="227" customWidth="1"/>
    <col min="3" max="3" width="3.75390625" style="139" customWidth="1"/>
    <col min="4" max="4" width="2.75390625" style="139" customWidth="1"/>
    <col min="5" max="10" width="9.25390625" style="228" customWidth="1"/>
    <col min="11" max="11" width="9.25390625" style="628" customWidth="1"/>
    <col min="12" max="16" width="9.25390625" style="228" customWidth="1"/>
    <col min="17" max="17" width="9.25390625" style="628" customWidth="1"/>
    <col min="18" max="16384" width="9.125" style="139" customWidth="1"/>
  </cols>
  <sheetData>
    <row r="1" ht="15" customHeight="1">
      <c r="E1" s="17" t="s">
        <v>1029</v>
      </c>
    </row>
    <row r="2" ht="12" customHeight="1">
      <c r="A2" s="51" t="s">
        <v>738</v>
      </c>
    </row>
    <row r="3" spans="1:17" s="227" customFormat="1" ht="9.75" customHeight="1">
      <c r="A3" s="967" t="s">
        <v>31</v>
      </c>
      <c r="B3" s="967"/>
      <c r="C3" s="967"/>
      <c r="D3" s="1248"/>
      <c r="E3" s="1296" t="s">
        <v>34</v>
      </c>
      <c r="F3" s="229"/>
      <c r="G3" s="229"/>
      <c r="H3" s="229" t="s">
        <v>22</v>
      </c>
      <c r="I3" s="229"/>
      <c r="J3" s="229"/>
      <c r="K3" s="230"/>
      <c r="L3" s="229"/>
      <c r="M3" s="229"/>
      <c r="N3" s="229" t="s">
        <v>23</v>
      </c>
      <c r="O3" s="229"/>
      <c r="P3" s="229"/>
      <c r="Q3" s="229"/>
    </row>
    <row r="4" spans="1:17" s="227" customFormat="1" ht="9.75" customHeight="1">
      <c r="A4" s="1251"/>
      <c r="B4" s="1251"/>
      <c r="C4" s="1251"/>
      <c r="D4" s="1252"/>
      <c r="E4" s="1297"/>
      <c r="F4" s="231" t="s">
        <v>760</v>
      </c>
      <c r="G4" s="231" t="s">
        <v>161</v>
      </c>
      <c r="H4" s="231" t="s">
        <v>162</v>
      </c>
      <c r="I4" s="231" t="s">
        <v>163</v>
      </c>
      <c r="J4" s="232" t="s">
        <v>164</v>
      </c>
      <c r="K4" s="231" t="s">
        <v>763</v>
      </c>
      <c r="L4" s="231" t="s">
        <v>762</v>
      </c>
      <c r="M4" s="231" t="s">
        <v>161</v>
      </c>
      <c r="N4" s="231" t="s">
        <v>162</v>
      </c>
      <c r="O4" s="231" t="s">
        <v>163</v>
      </c>
      <c r="P4" s="232" t="s">
        <v>164</v>
      </c>
      <c r="Q4" s="232" t="s">
        <v>763</v>
      </c>
    </row>
    <row r="5" spans="1:17" s="227" customFormat="1" ht="9.75" customHeight="1">
      <c r="A5" s="140"/>
      <c r="B5" s="140"/>
      <c r="C5" s="140"/>
      <c r="D5" s="141"/>
      <c r="E5" s="233"/>
      <c r="F5" s="234"/>
      <c r="G5" s="235"/>
      <c r="H5" s="235"/>
      <c r="I5" s="235"/>
      <c r="J5" s="235"/>
      <c r="K5" s="236"/>
      <c r="L5" s="234"/>
      <c r="M5" s="235"/>
      <c r="N5" s="235"/>
      <c r="O5" s="235"/>
      <c r="P5" s="235"/>
      <c r="Q5" s="235"/>
    </row>
    <row r="6" spans="1:17" s="181" customFormat="1" ht="8.25" customHeight="1">
      <c r="A6" s="529" t="s">
        <v>502</v>
      </c>
      <c r="B6" s="529"/>
      <c r="C6" s="530"/>
      <c r="D6" s="531"/>
      <c r="E6" s="532">
        <v>378026</v>
      </c>
      <c r="F6" s="533">
        <v>180724</v>
      </c>
      <c r="G6" s="533">
        <v>67909</v>
      </c>
      <c r="H6" s="533">
        <v>107536</v>
      </c>
      <c r="I6" s="533">
        <v>2185</v>
      </c>
      <c r="J6" s="627">
        <v>2577</v>
      </c>
      <c r="K6" s="534">
        <v>517</v>
      </c>
      <c r="L6" s="533">
        <v>197302</v>
      </c>
      <c r="M6" s="533">
        <v>63502</v>
      </c>
      <c r="N6" s="533">
        <v>110074</v>
      </c>
      <c r="O6" s="533">
        <v>14205</v>
      </c>
      <c r="P6" s="533">
        <v>7668</v>
      </c>
      <c r="Q6" s="627">
        <v>1853</v>
      </c>
    </row>
    <row r="7" spans="1:17" ht="8.25" customHeight="1">
      <c r="A7" s="535"/>
      <c r="B7" s="535" t="s">
        <v>503</v>
      </c>
      <c r="C7" s="536"/>
      <c r="D7" s="537"/>
      <c r="E7" s="538">
        <v>62019</v>
      </c>
      <c r="F7" s="539">
        <v>31554</v>
      </c>
      <c r="G7" s="539">
        <v>31554</v>
      </c>
      <c r="H7" s="539">
        <v>0</v>
      </c>
      <c r="I7" s="539">
        <v>0</v>
      </c>
      <c r="J7" s="544">
        <v>0</v>
      </c>
      <c r="K7" s="540">
        <v>0</v>
      </c>
      <c r="L7" s="539">
        <v>30465</v>
      </c>
      <c r="M7" s="539">
        <v>30465</v>
      </c>
      <c r="N7" s="539">
        <v>0</v>
      </c>
      <c r="O7" s="539">
        <v>0</v>
      </c>
      <c r="P7" s="539">
        <v>0</v>
      </c>
      <c r="Q7" s="544">
        <v>0</v>
      </c>
    </row>
    <row r="8" spans="1:17" ht="8.25" customHeight="1">
      <c r="A8" s="535"/>
      <c r="B8" s="535" t="s">
        <v>504</v>
      </c>
      <c r="C8" s="536"/>
      <c r="D8" s="537"/>
      <c r="E8" s="538">
        <v>4194</v>
      </c>
      <c r="F8" s="539">
        <v>2167</v>
      </c>
      <c r="G8" s="539">
        <v>2167</v>
      </c>
      <c r="H8" s="539">
        <v>0</v>
      </c>
      <c r="I8" s="539">
        <v>0</v>
      </c>
      <c r="J8" s="544">
        <v>0</v>
      </c>
      <c r="K8" s="540">
        <v>0</v>
      </c>
      <c r="L8" s="539">
        <v>2027</v>
      </c>
      <c r="M8" s="539">
        <v>2026</v>
      </c>
      <c r="N8" s="539">
        <v>0</v>
      </c>
      <c r="O8" s="539">
        <v>0</v>
      </c>
      <c r="P8" s="539">
        <v>0</v>
      </c>
      <c r="Q8" s="544">
        <v>1</v>
      </c>
    </row>
    <row r="9" spans="1:17" ht="8.25" customHeight="1">
      <c r="A9" s="535"/>
      <c r="B9" s="535" t="s">
        <v>505</v>
      </c>
      <c r="C9" s="536"/>
      <c r="D9" s="537"/>
      <c r="E9" s="538">
        <v>4319</v>
      </c>
      <c r="F9" s="539">
        <v>2217</v>
      </c>
      <c r="G9" s="539">
        <v>2216</v>
      </c>
      <c r="H9" s="539">
        <v>1</v>
      </c>
      <c r="I9" s="539">
        <v>0</v>
      </c>
      <c r="J9" s="544">
        <v>0</v>
      </c>
      <c r="K9" s="540">
        <v>0</v>
      </c>
      <c r="L9" s="539">
        <v>2102</v>
      </c>
      <c r="M9" s="539">
        <v>2100</v>
      </c>
      <c r="N9" s="539">
        <v>2</v>
      </c>
      <c r="O9" s="539">
        <v>0</v>
      </c>
      <c r="P9" s="539">
        <v>0</v>
      </c>
      <c r="Q9" s="544">
        <v>0</v>
      </c>
    </row>
    <row r="10" spans="1:17" ht="8.25" customHeight="1">
      <c r="A10" s="535"/>
      <c r="B10" s="535" t="s">
        <v>506</v>
      </c>
      <c r="C10" s="536"/>
      <c r="D10" s="537"/>
      <c r="E10" s="538">
        <v>4012</v>
      </c>
      <c r="F10" s="539">
        <v>2033</v>
      </c>
      <c r="G10" s="539">
        <v>2029</v>
      </c>
      <c r="H10" s="539">
        <v>4</v>
      </c>
      <c r="I10" s="539">
        <v>0</v>
      </c>
      <c r="J10" s="544">
        <v>0</v>
      </c>
      <c r="K10" s="540">
        <v>0</v>
      </c>
      <c r="L10" s="539">
        <v>1979</v>
      </c>
      <c r="M10" s="539">
        <v>1976</v>
      </c>
      <c r="N10" s="539">
        <v>3</v>
      </c>
      <c r="O10" s="539">
        <v>0</v>
      </c>
      <c r="P10" s="539">
        <v>0</v>
      </c>
      <c r="Q10" s="544">
        <v>0</v>
      </c>
    </row>
    <row r="11" spans="1:17" ht="8.25" customHeight="1">
      <c r="A11" s="535"/>
      <c r="B11" s="535" t="s">
        <v>507</v>
      </c>
      <c r="C11" s="536"/>
      <c r="D11" s="537"/>
      <c r="E11" s="538">
        <v>3633</v>
      </c>
      <c r="F11" s="539">
        <v>1852</v>
      </c>
      <c r="G11" s="539">
        <v>1843</v>
      </c>
      <c r="H11" s="539">
        <v>8</v>
      </c>
      <c r="I11" s="539">
        <v>0</v>
      </c>
      <c r="J11" s="544">
        <v>1</v>
      </c>
      <c r="K11" s="540">
        <v>0</v>
      </c>
      <c r="L11" s="539">
        <v>1781</v>
      </c>
      <c r="M11" s="539">
        <v>1765</v>
      </c>
      <c r="N11" s="539">
        <v>16</v>
      </c>
      <c r="O11" s="539">
        <v>0</v>
      </c>
      <c r="P11" s="539">
        <v>0</v>
      </c>
      <c r="Q11" s="544">
        <v>0</v>
      </c>
    </row>
    <row r="12" spans="1:17" ht="8.25" customHeight="1">
      <c r="A12" s="535"/>
      <c r="B12" s="535" t="s">
        <v>508</v>
      </c>
      <c r="C12" s="536"/>
      <c r="D12" s="537"/>
      <c r="E12" s="538">
        <v>3080</v>
      </c>
      <c r="F12" s="539">
        <v>1425</v>
      </c>
      <c r="G12" s="539">
        <v>1396</v>
      </c>
      <c r="H12" s="539">
        <v>27</v>
      </c>
      <c r="I12" s="539">
        <v>0</v>
      </c>
      <c r="J12" s="544">
        <v>1</v>
      </c>
      <c r="K12" s="540">
        <v>1</v>
      </c>
      <c r="L12" s="539">
        <v>1655</v>
      </c>
      <c r="M12" s="539">
        <v>1617</v>
      </c>
      <c r="N12" s="539">
        <v>33</v>
      </c>
      <c r="O12" s="539">
        <v>0</v>
      </c>
      <c r="P12" s="539">
        <v>4</v>
      </c>
      <c r="Q12" s="544">
        <v>1</v>
      </c>
    </row>
    <row r="13" spans="1:17" ht="8.25" customHeight="1">
      <c r="A13" s="535"/>
      <c r="B13" s="535" t="s">
        <v>509</v>
      </c>
      <c r="C13" s="536"/>
      <c r="D13" s="537"/>
      <c r="E13" s="538">
        <v>2989</v>
      </c>
      <c r="F13" s="539">
        <v>1402</v>
      </c>
      <c r="G13" s="539">
        <v>1370</v>
      </c>
      <c r="H13" s="539">
        <v>30</v>
      </c>
      <c r="I13" s="539">
        <v>0</v>
      </c>
      <c r="J13" s="544">
        <v>1</v>
      </c>
      <c r="K13" s="540">
        <v>1</v>
      </c>
      <c r="L13" s="539">
        <v>1587</v>
      </c>
      <c r="M13" s="539">
        <v>1502</v>
      </c>
      <c r="N13" s="539">
        <v>75</v>
      </c>
      <c r="O13" s="539">
        <v>1</v>
      </c>
      <c r="P13" s="539">
        <v>8</v>
      </c>
      <c r="Q13" s="544">
        <v>1</v>
      </c>
    </row>
    <row r="14" spans="1:17" ht="8.25" customHeight="1">
      <c r="A14" s="535"/>
      <c r="B14" s="535" t="s">
        <v>510</v>
      </c>
      <c r="C14" s="536"/>
      <c r="D14" s="537"/>
      <c r="E14" s="538">
        <v>3096</v>
      </c>
      <c r="F14" s="539">
        <v>1449</v>
      </c>
      <c r="G14" s="539">
        <v>1392</v>
      </c>
      <c r="H14" s="539">
        <v>57</v>
      </c>
      <c r="I14" s="539">
        <v>0</v>
      </c>
      <c r="J14" s="544">
        <v>0</v>
      </c>
      <c r="K14" s="540">
        <v>0</v>
      </c>
      <c r="L14" s="539">
        <v>1647</v>
      </c>
      <c r="M14" s="539">
        <v>1549</v>
      </c>
      <c r="N14" s="539">
        <v>93</v>
      </c>
      <c r="O14" s="539">
        <v>0</v>
      </c>
      <c r="P14" s="539">
        <v>3</v>
      </c>
      <c r="Q14" s="544">
        <v>2</v>
      </c>
    </row>
    <row r="15" spans="1:17" ht="8.25" customHeight="1">
      <c r="A15" s="535"/>
      <c r="B15" s="535" t="s">
        <v>511</v>
      </c>
      <c r="C15" s="536"/>
      <c r="D15" s="537"/>
      <c r="E15" s="538">
        <v>3167</v>
      </c>
      <c r="F15" s="539">
        <v>1425</v>
      </c>
      <c r="G15" s="539">
        <v>1336</v>
      </c>
      <c r="H15" s="539">
        <v>83</v>
      </c>
      <c r="I15" s="539">
        <v>0</v>
      </c>
      <c r="J15" s="544">
        <v>4</v>
      </c>
      <c r="K15" s="540">
        <v>2</v>
      </c>
      <c r="L15" s="539">
        <v>1742</v>
      </c>
      <c r="M15" s="539">
        <v>1557</v>
      </c>
      <c r="N15" s="539">
        <v>164</v>
      </c>
      <c r="O15" s="539">
        <v>0</v>
      </c>
      <c r="P15" s="539">
        <v>18</v>
      </c>
      <c r="Q15" s="544">
        <v>3</v>
      </c>
    </row>
    <row r="16" spans="1:17" ht="8.25" customHeight="1">
      <c r="A16" s="535"/>
      <c r="B16" s="535" t="s">
        <v>512</v>
      </c>
      <c r="C16" s="536"/>
      <c r="D16" s="537"/>
      <c r="E16" s="538">
        <v>3274</v>
      </c>
      <c r="F16" s="539">
        <v>1542</v>
      </c>
      <c r="G16" s="539">
        <v>1377</v>
      </c>
      <c r="H16" s="539">
        <v>161</v>
      </c>
      <c r="I16" s="539">
        <v>0</v>
      </c>
      <c r="J16" s="544">
        <v>2</v>
      </c>
      <c r="K16" s="540">
        <v>2</v>
      </c>
      <c r="L16" s="539">
        <v>1732</v>
      </c>
      <c r="M16" s="539">
        <v>1448</v>
      </c>
      <c r="N16" s="539">
        <v>267</v>
      </c>
      <c r="O16" s="539">
        <v>1</v>
      </c>
      <c r="P16" s="539">
        <v>14</v>
      </c>
      <c r="Q16" s="544">
        <v>2</v>
      </c>
    </row>
    <row r="17" spans="1:17" ht="8.25" customHeight="1">
      <c r="A17" s="535"/>
      <c r="B17" s="535" t="s">
        <v>513</v>
      </c>
      <c r="C17" s="536"/>
      <c r="D17" s="537"/>
      <c r="E17" s="538">
        <v>3565</v>
      </c>
      <c r="F17" s="539">
        <v>1621</v>
      </c>
      <c r="G17" s="539">
        <v>1369</v>
      </c>
      <c r="H17" s="539">
        <v>244</v>
      </c>
      <c r="I17" s="539">
        <v>1</v>
      </c>
      <c r="J17" s="544">
        <v>6</v>
      </c>
      <c r="K17" s="540">
        <v>1</v>
      </c>
      <c r="L17" s="539">
        <v>1944</v>
      </c>
      <c r="M17" s="539">
        <v>1477</v>
      </c>
      <c r="N17" s="539">
        <v>430</v>
      </c>
      <c r="O17" s="539">
        <v>0</v>
      </c>
      <c r="P17" s="539">
        <v>32</v>
      </c>
      <c r="Q17" s="544">
        <v>5</v>
      </c>
    </row>
    <row r="18" spans="1:17" ht="8.25" customHeight="1">
      <c r="A18" s="535"/>
      <c r="B18" s="535" t="s">
        <v>514</v>
      </c>
      <c r="C18" s="536"/>
      <c r="D18" s="537"/>
      <c r="E18" s="538">
        <v>3672</v>
      </c>
      <c r="F18" s="539">
        <v>1750</v>
      </c>
      <c r="G18" s="539">
        <v>1345</v>
      </c>
      <c r="H18" s="539">
        <v>397</v>
      </c>
      <c r="I18" s="539">
        <v>0</v>
      </c>
      <c r="J18" s="544">
        <v>5</v>
      </c>
      <c r="K18" s="540">
        <v>3</v>
      </c>
      <c r="L18" s="539">
        <v>1922</v>
      </c>
      <c r="M18" s="539">
        <v>1339</v>
      </c>
      <c r="N18" s="539">
        <v>551</v>
      </c>
      <c r="O18" s="539">
        <v>2</v>
      </c>
      <c r="P18" s="539">
        <v>24</v>
      </c>
      <c r="Q18" s="544">
        <v>6</v>
      </c>
    </row>
    <row r="19" spans="1:17" ht="8.25" customHeight="1">
      <c r="A19" s="535"/>
      <c r="B19" s="535" t="s">
        <v>515</v>
      </c>
      <c r="C19" s="536"/>
      <c r="D19" s="537"/>
      <c r="E19" s="538">
        <v>3945</v>
      </c>
      <c r="F19" s="539">
        <v>1834</v>
      </c>
      <c r="G19" s="539">
        <v>1313</v>
      </c>
      <c r="H19" s="539">
        <v>508</v>
      </c>
      <c r="I19" s="539">
        <v>0</v>
      </c>
      <c r="J19" s="544">
        <v>11</v>
      </c>
      <c r="K19" s="540">
        <v>2</v>
      </c>
      <c r="L19" s="539">
        <v>2111</v>
      </c>
      <c r="M19" s="539">
        <v>1243</v>
      </c>
      <c r="N19" s="539">
        <v>823</v>
      </c>
      <c r="O19" s="539">
        <v>2</v>
      </c>
      <c r="P19" s="539">
        <v>36</v>
      </c>
      <c r="Q19" s="544">
        <v>7</v>
      </c>
    </row>
    <row r="20" spans="1:17" ht="8.25" customHeight="1">
      <c r="A20" s="535"/>
      <c r="B20" s="535" t="s">
        <v>516</v>
      </c>
      <c r="C20" s="536"/>
      <c r="D20" s="537"/>
      <c r="E20" s="538">
        <v>4049</v>
      </c>
      <c r="F20" s="539">
        <v>1864</v>
      </c>
      <c r="G20" s="539">
        <v>1136</v>
      </c>
      <c r="H20" s="539">
        <v>715</v>
      </c>
      <c r="I20" s="539">
        <v>0</v>
      </c>
      <c r="J20" s="544">
        <v>11</v>
      </c>
      <c r="K20" s="540">
        <v>2</v>
      </c>
      <c r="L20" s="539">
        <v>2185</v>
      </c>
      <c r="M20" s="539">
        <v>1168</v>
      </c>
      <c r="N20" s="539">
        <v>964</v>
      </c>
      <c r="O20" s="539">
        <v>0</v>
      </c>
      <c r="P20" s="539">
        <v>43</v>
      </c>
      <c r="Q20" s="544">
        <v>10</v>
      </c>
    </row>
    <row r="21" spans="1:17" ht="8.25" customHeight="1">
      <c r="A21" s="535"/>
      <c r="B21" s="535" t="s">
        <v>517</v>
      </c>
      <c r="C21" s="536"/>
      <c r="D21" s="537"/>
      <c r="E21" s="538">
        <v>4267</v>
      </c>
      <c r="F21" s="539">
        <v>1982</v>
      </c>
      <c r="G21" s="539">
        <v>1106</v>
      </c>
      <c r="H21" s="539">
        <v>850</v>
      </c>
      <c r="I21" s="539">
        <v>0</v>
      </c>
      <c r="J21" s="544">
        <v>21</v>
      </c>
      <c r="K21" s="540">
        <v>5</v>
      </c>
      <c r="L21" s="539">
        <v>2285</v>
      </c>
      <c r="M21" s="539">
        <v>1035</v>
      </c>
      <c r="N21" s="539">
        <v>1185</v>
      </c>
      <c r="O21" s="539">
        <v>1</v>
      </c>
      <c r="P21" s="539">
        <v>54</v>
      </c>
      <c r="Q21" s="544">
        <v>10</v>
      </c>
    </row>
    <row r="22" spans="1:17" ht="8.25" customHeight="1">
      <c r="A22" s="535"/>
      <c r="B22" s="535" t="s">
        <v>518</v>
      </c>
      <c r="C22" s="536"/>
      <c r="D22" s="537"/>
      <c r="E22" s="538">
        <v>4460</v>
      </c>
      <c r="F22" s="539">
        <v>2098</v>
      </c>
      <c r="G22" s="539">
        <v>1003</v>
      </c>
      <c r="H22" s="539">
        <v>1079</v>
      </c>
      <c r="I22" s="539">
        <v>0</v>
      </c>
      <c r="J22" s="544">
        <v>14</v>
      </c>
      <c r="K22" s="540">
        <v>2</v>
      </c>
      <c r="L22" s="539">
        <v>2362</v>
      </c>
      <c r="M22" s="539">
        <v>909</v>
      </c>
      <c r="N22" s="539">
        <v>1381</v>
      </c>
      <c r="O22" s="539">
        <v>1</v>
      </c>
      <c r="P22" s="539">
        <v>61</v>
      </c>
      <c r="Q22" s="544">
        <v>10</v>
      </c>
    </row>
    <row r="23" spans="1:17" ht="8.25" customHeight="1">
      <c r="A23" s="535"/>
      <c r="B23" s="535" t="s">
        <v>519</v>
      </c>
      <c r="C23" s="536"/>
      <c r="D23" s="537"/>
      <c r="E23" s="538">
        <v>4558</v>
      </c>
      <c r="F23" s="539">
        <v>2143</v>
      </c>
      <c r="G23" s="539">
        <v>918</v>
      </c>
      <c r="H23" s="539">
        <v>1199</v>
      </c>
      <c r="I23" s="539">
        <v>0</v>
      </c>
      <c r="J23" s="544">
        <v>21</v>
      </c>
      <c r="K23" s="540">
        <v>5</v>
      </c>
      <c r="L23" s="539">
        <v>2415</v>
      </c>
      <c r="M23" s="539">
        <v>787</v>
      </c>
      <c r="N23" s="539">
        <v>1567</v>
      </c>
      <c r="O23" s="539">
        <v>2</v>
      </c>
      <c r="P23" s="539">
        <v>48</v>
      </c>
      <c r="Q23" s="544">
        <v>11</v>
      </c>
    </row>
    <row r="24" spans="1:17" ht="8.25" customHeight="1">
      <c r="A24" s="535"/>
      <c r="B24" s="535" t="s">
        <v>520</v>
      </c>
      <c r="C24" s="536"/>
      <c r="D24" s="537"/>
      <c r="E24" s="538">
        <v>4895</v>
      </c>
      <c r="F24" s="539">
        <v>2337</v>
      </c>
      <c r="G24" s="539">
        <v>905</v>
      </c>
      <c r="H24" s="539">
        <v>1394</v>
      </c>
      <c r="I24" s="539">
        <v>2</v>
      </c>
      <c r="J24" s="544">
        <v>32</v>
      </c>
      <c r="K24" s="540">
        <v>4</v>
      </c>
      <c r="L24" s="539">
        <v>2558</v>
      </c>
      <c r="M24" s="539">
        <v>763</v>
      </c>
      <c r="N24" s="539">
        <v>1696</v>
      </c>
      <c r="O24" s="539">
        <v>4</v>
      </c>
      <c r="P24" s="539">
        <v>83</v>
      </c>
      <c r="Q24" s="544">
        <v>12</v>
      </c>
    </row>
    <row r="25" spans="1:17" ht="8.25" customHeight="1">
      <c r="A25" s="535"/>
      <c r="B25" s="535" t="s">
        <v>521</v>
      </c>
      <c r="C25" s="536"/>
      <c r="D25" s="537"/>
      <c r="E25" s="538">
        <v>5232</v>
      </c>
      <c r="F25" s="539">
        <v>2547</v>
      </c>
      <c r="G25" s="539">
        <v>905</v>
      </c>
      <c r="H25" s="539">
        <v>1606</v>
      </c>
      <c r="I25" s="539">
        <v>0</v>
      </c>
      <c r="J25" s="544">
        <v>35</v>
      </c>
      <c r="K25" s="540">
        <v>1</v>
      </c>
      <c r="L25" s="539">
        <v>2685</v>
      </c>
      <c r="M25" s="539">
        <v>696</v>
      </c>
      <c r="N25" s="539">
        <v>1880</v>
      </c>
      <c r="O25" s="539">
        <v>4</v>
      </c>
      <c r="P25" s="539">
        <v>95</v>
      </c>
      <c r="Q25" s="544">
        <v>10</v>
      </c>
    </row>
    <row r="26" spans="1:17" ht="8.25" customHeight="1">
      <c r="A26" s="535"/>
      <c r="B26" s="535" t="s">
        <v>522</v>
      </c>
      <c r="C26" s="536"/>
      <c r="D26" s="537"/>
      <c r="E26" s="538">
        <v>5542</v>
      </c>
      <c r="F26" s="539">
        <v>2723</v>
      </c>
      <c r="G26" s="539">
        <v>851</v>
      </c>
      <c r="H26" s="539">
        <v>1831</v>
      </c>
      <c r="I26" s="539">
        <v>2</v>
      </c>
      <c r="J26" s="544">
        <v>36</v>
      </c>
      <c r="K26" s="540">
        <v>3</v>
      </c>
      <c r="L26" s="539">
        <v>2819</v>
      </c>
      <c r="M26" s="539">
        <v>677</v>
      </c>
      <c r="N26" s="539">
        <v>1984</v>
      </c>
      <c r="O26" s="539">
        <v>7</v>
      </c>
      <c r="P26" s="539">
        <v>135</v>
      </c>
      <c r="Q26" s="544">
        <v>16</v>
      </c>
    </row>
    <row r="27" spans="1:17" ht="8.25" customHeight="1">
      <c r="A27" s="535"/>
      <c r="B27" s="535" t="s">
        <v>523</v>
      </c>
      <c r="C27" s="536"/>
      <c r="D27" s="537"/>
      <c r="E27" s="538">
        <v>5883</v>
      </c>
      <c r="F27" s="539">
        <v>2832</v>
      </c>
      <c r="G27" s="539">
        <v>833</v>
      </c>
      <c r="H27" s="539">
        <v>1957</v>
      </c>
      <c r="I27" s="539">
        <v>1</v>
      </c>
      <c r="J27" s="544">
        <v>35</v>
      </c>
      <c r="K27" s="540">
        <v>6</v>
      </c>
      <c r="L27" s="539">
        <v>3051</v>
      </c>
      <c r="M27" s="539">
        <v>672</v>
      </c>
      <c r="N27" s="539">
        <v>2225</v>
      </c>
      <c r="O27" s="539">
        <v>6</v>
      </c>
      <c r="P27" s="539">
        <v>130</v>
      </c>
      <c r="Q27" s="544">
        <v>18</v>
      </c>
    </row>
    <row r="28" spans="1:17" ht="8.25" customHeight="1">
      <c r="A28" s="535"/>
      <c r="B28" s="535" t="s">
        <v>524</v>
      </c>
      <c r="C28" s="536"/>
      <c r="D28" s="537"/>
      <c r="E28" s="538">
        <v>6183</v>
      </c>
      <c r="F28" s="539">
        <v>3001</v>
      </c>
      <c r="G28" s="539">
        <v>805</v>
      </c>
      <c r="H28" s="539">
        <v>2134</v>
      </c>
      <c r="I28" s="539">
        <v>2</v>
      </c>
      <c r="J28" s="544">
        <v>54</v>
      </c>
      <c r="K28" s="540">
        <v>6</v>
      </c>
      <c r="L28" s="539">
        <v>3182</v>
      </c>
      <c r="M28" s="539">
        <v>620</v>
      </c>
      <c r="N28" s="539">
        <v>2384</v>
      </c>
      <c r="O28" s="539">
        <v>3</v>
      </c>
      <c r="P28" s="539">
        <v>159</v>
      </c>
      <c r="Q28" s="544">
        <v>16</v>
      </c>
    </row>
    <row r="29" spans="1:17" ht="8.25" customHeight="1">
      <c r="A29" s="535"/>
      <c r="B29" s="535" t="s">
        <v>525</v>
      </c>
      <c r="C29" s="536"/>
      <c r="D29" s="537"/>
      <c r="E29" s="538">
        <v>6561</v>
      </c>
      <c r="F29" s="539">
        <v>3147</v>
      </c>
      <c r="G29" s="539">
        <v>810</v>
      </c>
      <c r="H29" s="539">
        <v>2285</v>
      </c>
      <c r="I29" s="539">
        <v>0</v>
      </c>
      <c r="J29" s="544">
        <v>48</v>
      </c>
      <c r="K29" s="540">
        <v>4</v>
      </c>
      <c r="L29" s="539">
        <v>3414</v>
      </c>
      <c r="M29" s="539">
        <v>574</v>
      </c>
      <c r="N29" s="539">
        <v>2613</v>
      </c>
      <c r="O29" s="539">
        <v>10</v>
      </c>
      <c r="P29" s="539">
        <v>191</v>
      </c>
      <c r="Q29" s="544">
        <v>26</v>
      </c>
    </row>
    <row r="30" spans="1:17" ht="8.25" customHeight="1">
      <c r="A30" s="535"/>
      <c r="B30" s="535" t="s">
        <v>526</v>
      </c>
      <c r="C30" s="536"/>
      <c r="D30" s="537"/>
      <c r="E30" s="538">
        <v>6555</v>
      </c>
      <c r="F30" s="539">
        <v>3117</v>
      </c>
      <c r="G30" s="539">
        <v>769</v>
      </c>
      <c r="H30" s="539">
        <v>2268</v>
      </c>
      <c r="I30" s="539">
        <v>5</v>
      </c>
      <c r="J30" s="544">
        <v>70</v>
      </c>
      <c r="K30" s="540">
        <v>5</v>
      </c>
      <c r="L30" s="539">
        <v>3438</v>
      </c>
      <c r="M30" s="539">
        <v>542</v>
      </c>
      <c r="N30" s="539">
        <v>2646</v>
      </c>
      <c r="O30" s="539">
        <v>5</v>
      </c>
      <c r="P30" s="539">
        <v>215</v>
      </c>
      <c r="Q30" s="544">
        <v>30</v>
      </c>
    </row>
    <row r="31" spans="1:17" ht="8.25" customHeight="1">
      <c r="A31" s="535"/>
      <c r="B31" s="535" t="s">
        <v>527</v>
      </c>
      <c r="C31" s="536"/>
      <c r="D31" s="537"/>
      <c r="E31" s="538">
        <v>6551</v>
      </c>
      <c r="F31" s="539">
        <v>3173</v>
      </c>
      <c r="G31" s="539">
        <v>713</v>
      </c>
      <c r="H31" s="539">
        <v>2379</v>
      </c>
      <c r="I31" s="539">
        <v>4</v>
      </c>
      <c r="J31" s="544">
        <v>68</v>
      </c>
      <c r="K31" s="540">
        <v>9</v>
      </c>
      <c r="L31" s="539">
        <v>3378</v>
      </c>
      <c r="M31" s="539">
        <v>518</v>
      </c>
      <c r="N31" s="539">
        <v>2644</v>
      </c>
      <c r="O31" s="539">
        <v>11</v>
      </c>
      <c r="P31" s="539">
        <v>189</v>
      </c>
      <c r="Q31" s="544">
        <v>16</v>
      </c>
    </row>
    <row r="32" spans="1:17" ht="8.25" customHeight="1">
      <c r="A32" s="535"/>
      <c r="B32" s="535" t="s">
        <v>528</v>
      </c>
      <c r="C32" s="536"/>
      <c r="D32" s="537"/>
      <c r="E32" s="538">
        <v>6294</v>
      </c>
      <c r="F32" s="539">
        <v>2999</v>
      </c>
      <c r="G32" s="539">
        <v>657</v>
      </c>
      <c r="H32" s="539">
        <v>2268</v>
      </c>
      <c r="I32" s="539">
        <v>1</v>
      </c>
      <c r="J32" s="544">
        <v>66</v>
      </c>
      <c r="K32" s="540">
        <v>7</v>
      </c>
      <c r="L32" s="539">
        <v>3295</v>
      </c>
      <c r="M32" s="539">
        <v>420</v>
      </c>
      <c r="N32" s="539">
        <v>2600</v>
      </c>
      <c r="O32" s="539">
        <v>12</v>
      </c>
      <c r="P32" s="539">
        <v>227</v>
      </c>
      <c r="Q32" s="544">
        <v>36</v>
      </c>
    </row>
    <row r="33" spans="1:17" ht="8.25" customHeight="1">
      <c r="A33" s="535"/>
      <c r="B33" s="535" t="s">
        <v>529</v>
      </c>
      <c r="C33" s="536"/>
      <c r="D33" s="537"/>
      <c r="E33" s="538">
        <v>5920</v>
      </c>
      <c r="F33" s="539">
        <v>2783</v>
      </c>
      <c r="G33" s="539">
        <v>543</v>
      </c>
      <c r="H33" s="539">
        <v>2162</v>
      </c>
      <c r="I33" s="539">
        <v>1</v>
      </c>
      <c r="J33" s="544">
        <v>69</v>
      </c>
      <c r="K33" s="540">
        <v>8</v>
      </c>
      <c r="L33" s="539">
        <v>3137</v>
      </c>
      <c r="M33" s="539">
        <v>378</v>
      </c>
      <c r="N33" s="539">
        <v>2502</v>
      </c>
      <c r="O33" s="539">
        <v>19</v>
      </c>
      <c r="P33" s="539">
        <v>214</v>
      </c>
      <c r="Q33" s="544">
        <v>24</v>
      </c>
    </row>
    <row r="34" spans="1:17" ht="8.25" customHeight="1">
      <c r="A34" s="535"/>
      <c r="B34" s="535" t="s">
        <v>530</v>
      </c>
      <c r="C34" s="536"/>
      <c r="D34" s="537"/>
      <c r="E34" s="538">
        <v>5593</v>
      </c>
      <c r="F34" s="539">
        <v>2607</v>
      </c>
      <c r="G34" s="539">
        <v>491</v>
      </c>
      <c r="H34" s="539">
        <v>2036</v>
      </c>
      <c r="I34" s="539">
        <v>5</v>
      </c>
      <c r="J34" s="544">
        <v>67</v>
      </c>
      <c r="K34" s="540">
        <v>8</v>
      </c>
      <c r="L34" s="539">
        <v>2986</v>
      </c>
      <c r="M34" s="539">
        <v>356</v>
      </c>
      <c r="N34" s="539">
        <v>2364</v>
      </c>
      <c r="O34" s="539">
        <v>25</v>
      </c>
      <c r="P34" s="539">
        <v>216</v>
      </c>
      <c r="Q34" s="544">
        <v>25</v>
      </c>
    </row>
    <row r="35" spans="1:17" ht="8.25" customHeight="1">
      <c r="A35" s="535"/>
      <c r="B35" s="535" t="s">
        <v>531</v>
      </c>
      <c r="C35" s="536"/>
      <c r="D35" s="537"/>
      <c r="E35" s="538">
        <v>5435</v>
      </c>
      <c r="F35" s="539">
        <v>2534</v>
      </c>
      <c r="G35" s="539">
        <v>436</v>
      </c>
      <c r="H35" s="539">
        <v>2021</v>
      </c>
      <c r="I35" s="539">
        <v>1</v>
      </c>
      <c r="J35" s="544">
        <v>69</v>
      </c>
      <c r="K35" s="540">
        <v>7</v>
      </c>
      <c r="L35" s="539">
        <v>2901</v>
      </c>
      <c r="M35" s="539">
        <v>314</v>
      </c>
      <c r="N35" s="539">
        <v>2339</v>
      </c>
      <c r="O35" s="539">
        <v>17</v>
      </c>
      <c r="P35" s="539">
        <v>207</v>
      </c>
      <c r="Q35" s="544">
        <v>24</v>
      </c>
    </row>
    <row r="36" spans="1:17" ht="8.25" customHeight="1">
      <c r="A36" s="535"/>
      <c r="B36" s="535" t="s">
        <v>532</v>
      </c>
      <c r="C36" s="536"/>
      <c r="D36" s="537"/>
      <c r="E36" s="538">
        <v>5424</v>
      </c>
      <c r="F36" s="539">
        <v>2566</v>
      </c>
      <c r="G36" s="539">
        <v>403</v>
      </c>
      <c r="H36" s="539">
        <v>2084</v>
      </c>
      <c r="I36" s="539">
        <v>7</v>
      </c>
      <c r="J36" s="544">
        <v>65</v>
      </c>
      <c r="K36" s="540">
        <v>7</v>
      </c>
      <c r="L36" s="539">
        <v>2858</v>
      </c>
      <c r="M36" s="539">
        <v>257</v>
      </c>
      <c r="N36" s="539">
        <v>2317</v>
      </c>
      <c r="O36" s="539">
        <v>20</v>
      </c>
      <c r="P36" s="539">
        <v>232</v>
      </c>
      <c r="Q36" s="544">
        <v>32</v>
      </c>
    </row>
    <row r="37" spans="1:17" ht="8.25" customHeight="1">
      <c r="A37" s="535"/>
      <c r="B37" s="535" t="s">
        <v>533</v>
      </c>
      <c r="C37" s="536"/>
      <c r="D37" s="537"/>
      <c r="E37" s="538">
        <v>4298</v>
      </c>
      <c r="F37" s="539">
        <v>2087</v>
      </c>
      <c r="G37" s="539">
        <v>317</v>
      </c>
      <c r="H37" s="539">
        <v>1682</v>
      </c>
      <c r="I37" s="539">
        <v>7</v>
      </c>
      <c r="J37" s="544">
        <v>69</v>
      </c>
      <c r="K37" s="540">
        <v>12</v>
      </c>
      <c r="L37" s="539">
        <v>2211</v>
      </c>
      <c r="M37" s="539">
        <v>234</v>
      </c>
      <c r="N37" s="539">
        <v>1733</v>
      </c>
      <c r="O37" s="539">
        <v>22</v>
      </c>
      <c r="P37" s="539">
        <v>198</v>
      </c>
      <c r="Q37" s="544">
        <v>24</v>
      </c>
    </row>
    <row r="38" spans="1:17" ht="8.25" customHeight="1">
      <c r="A38" s="535"/>
      <c r="B38" s="535" t="s">
        <v>534</v>
      </c>
      <c r="C38" s="536"/>
      <c r="D38" s="537"/>
      <c r="E38" s="538">
        <v>5326</v>
      </c>
      <c r="F38" s="539">
        <v>2482</v>
      </c>
      <c r="G38" s="539">
        <v>370</v>
      </c>
      <c r="H38" s="539">
        <v>2014</v>
      </c>
      <c r="I38" s="539">
        <v>8</v>
      </c>
      <c r="J38" s="544">
        <v>77</v>
      </c>
      <c r="K38" s="540">
        <v>13</v>
      </c>
      <c r="L38" s="539">
        <v>2844</v>
      </c>
      <c r="M38" s="539">
        <v>226</v>
      </c>
      <c r="N38" s="539">
        <v>2334</v>
      </c>
      <c r="O38" s="539">
        <v>32</v>
      </c>
      <c r="P38" s="539">
        <v>229</v>
      </c>
      <c r="Q38" s="544">
        <v>23</v>
      </c>
    </row>
    <row r="39" spans="1:17" ht="8.25" customHeight="1">
      <c r="A39" s="535"/>
      <c r="B39" s="535" t="s">
        <v>535</v>
      </c>
      <c r="C39" s="536"/>
      <c r="D39" s="537"/>
      <c r="E39" s="538">
        <v>4848</v>
      </c>
      <c r="F39" s="539">
        <v>2243</v>
      </c>
      <c r="G39" s="539">
        <v>320</v>
      </c>
      <c r="H39" s="539">
        <v>1850</v>
      </c>
      <c r="I39" s="539">
        <v>4</v>
      </c>
      <c r="J39" s="544">
        <v>60</v>
      </c>
      <c r="K39" s="540">
        <v>9</v>
      </c>
      <c r="L39" s="539">
        <v>2605</v>
      </c>
      <c r="M39" s="539">
        <v>199</v>
      </c>
      <c r="N39" s="539">
        <v>2138</v>
      </c>
      <c r="O39" s="539">
        <v>35</v>
      </c>
      <c r="P39" s="539">
        <v>204</v>
      </c>
      <c r="Q39" s="544">
        <v>29</v>
      </c>
    </row>
    <row r="40" spans="1:17" ht="8.25" customHeight="1">
      <c r="A40" s="535"/>
      <c r="B40" s="535" t="s">
        <v>536</v>
      </c>
      <c r="C40" s="536"/>
      <c r="D40" s="537"/>
      <c r="E40" s="538">
        <v>4827</v>
      </c>
      <c r="F40" s="539">
        <v>2204</v>
      </c>
      <c r="G40" s="539">
        <v>293</v>
      </c>
      <c r="H40" s="539">
        <v>1835</v>
      </c>
      <c r="I40" s="539">
        <v>8</v>
      </c>
      <c r="J40" s="544">
        <v>60</v>
      </c>
      <c r="K40" s="540">
        <v>8</v>
      </c>
      <c r="L40" s="539">
        <v>2623</v>
      </c>
      <c r="M40" s="539">
        <v>165</v>
      </c>
      <c r="N40" s="539">
        <v>2216</v>
      </c>
      <c r="O40" s="539">
        <v>34</v>
      </c>
      <c r="P40" s="539">
        <v>187</v>
      </c>
      <c r="Q40" s="544">
        <v>21</v>
      </c>
    </row>
    <row r="41" spans="1:17" ht="8.25" customHeight="1">
      <c r="A41" s="535"/>
      <c r="B41" s="535" t="s">
        <v>537</v>
      </c>
      <c r="C41" s="536"/>
      <c r="D41" s="537"/>
      <c r="E41" s="538">
        <v>4574</v>
      </c>
      <c r="F41" s="539">
        <v>2125</v>
      </c>
      <c r="G41" s="539">
        <v>271</v>
      </c>
      <c r="H41" s="539">
        <v>1766</v>
      </c>
      <c r="I41" s="539">
        <v>9</v>
      </c>
      <c r="J41" s="544">
        <v>66</v>
      </c>
      <c r="K41" s="540">
        <v>13</v>
      </c>
      <c r="L41" s="539">
        <v>2449</v>
      </c>
      <c r="M41" s="539">
        <v>147</v>
      </c>
      <c r="N41" s="539">
        <v>2063</v>
      </c>
      <c r="O41" s="539">
        <v>42</v>
      </c>
      <c r="P41" s="539">
        <v>180</v>
      </c>
      <c r="Q41" s="544">
        <v>17</v>
      </c>
    </row>
    <row r="42" spans="1:17" ht="8.25" customHeight="1">
      <c r="A42" s="535"/>
      <c r="B42" s="535" t="s">
        <v>538</v>
      </c>
      <c r="C42" s="536"/>
      <c r="D42" s="537"/>
      <c r="E42" s="538">
        <v>4571</v>
      </c>
      <c r="F42" s="539">
        <v>2119</v>
      </c>
      <c r="G42" s="539">
        <v>239</v>
      </c>
      <c r="H42" s="539">
        <v>1789</v>
      </c>
      <c r="I42" s="539">
        <v>9</v>
      </c>
      <c r="J42" s="544">
        <v>71</v>
      </c>
      <c r="K42" s="540">
        <v>11</v>
      </c>
      <c r="L42" s="539">
        <v>2452</v>
      </c>
      <c r="M42" s="539">
        <v>151</v>
      </c>
      <c r="N42" s="539">
        <v>2034</v>
      </c>
      <c r="O42" s="539">
        <v>50</v>
      </c>
      <c r="P42" s="539">
        <v>199</v>
      </c>
      <c r="Q42" s="544">
        <v>18</v>
      </c>
    </row>
    <row r="43" spans="1:17" ht="8.25" customHeight="1">
      <c r="A43" s="535"/>
      <c r="B43" s="535" t="s">
        <v>539</v>
      </c>
      <c r="C43" s="536"/>
      <c r="D43" s="537"/>
      <c r="E43" s="538">
        <v>4822</v>
      </c>
      <c r="F43" s="539">
        <v>2251</v>
      </c>
      <c r="G43" s="539">
        <v>232</v>
      </c>
      <c r="H43" s="539">
        <v>1936</v>
      </c>
      <c r="I43" s="539">
        <v>11</v>
      </c>
      <c r="J43" s="544">
        <v>68</v>
      </c>
      <c r="K43" s="540">
        <v>4</v>
      </c>
      <c r="L43" s="539">
        <v>2571</v>
      </c>
      <c r="M43" s="539">
        <v>147</v>
      </c>
      <c r="N43" s="539">
        <v>2144</v>
      </c>
      <c r="O43" s="539">
        <v>45</v>
      </c>
      <c r="P43" s="539">
        <v>210</v>
      </c>
      <c r="Q43" s="544">
        <v>25</v>
      </c>
    </row>
    <row r="44" spans="1:17" ht="8.25" customHeight="1">
      <c r="A44" s="535"/>
      <c r="B44" s="535" t="s">
        <v>540</v>
      </c>
      <c r="C44" s="536"/>
      <c r="D44" s="537"/>
      <c r="E44" s="538">
        <v>4732</v>
      </c>
      <c r="F44" s="539">
        <v>2216</v>
      </c>
      <c r="G44" s="539">
        <v>237</v>
      </c>
      <c r="H44" s="539">
        <v>1881</v>
      </c>
      <c r="I44" s="539">
        <v>11</v>
      </c>
      <c r="J44" s="544">
        <v>80</v>
      </c>
      <c r="K44" s="540">
        <v>7</v>
      </c>
      <c r="L44" s="539">
        <v>2516</v>
      </c>
      <c r="M44" s="539">
        <v>111</v>
      </c>
      <c r="N44" s="539">
        <v>2106</v>
      </c>
      <c r="O44" s="539">
        <v>62</v>
      </c>
      <c r="P44" s="539">
        <v>213</v>
      </c>
      <c r="Q44" s="544">
        <v>24</v>
      </c>
    </row>
    <row r="45" spans="1:17" ht="8.25" customHeight="1">
      <c r="A45" s="535"/>
      <c r="B45" s="535" t="s">
        <v>541</v>
      </c>
      <c r="C45" s="536"/>
      <c r="D45" s="537"/>
      <c r="E45" s="538">
        <v>4677</v>
      </c>
      <c r="F45" s="539">
        <v>2106</v>
      </c>
      <c r="G45" s="539">
        <v>177</v>
      </c>
      <c r="H45" s="539">
        <v>1832</v>
      </c>
      <c r="I45" s="539">
        <v>15</v>
      </c>
      <c r="J45" s="544">
        <v>72</v>
      </c>
      <c r="K45" s="540">
        <v>10</v>
      </c>
      <c r="L45" s="539">
        <v>2571</v>
      </c>
      <c r="M45" s="539">
        <v>99</v>
      </c>
      <c r="N45" s="539">
        <v>2191</v>
      </c>
      <c r="O45" s="539">
        <v>66</v>
      </c>
      <c r="P45" s="539">
        <v>200</v>
      </c>
      <c r="Q45" s="544">
        <v>15</v>
      </c>
    </row>
    <row r="46" spans="1:17" ht="8.25" customHeight="1">
      <c r="A46" s="535"/>
      <c r="B46" s="535" t="s">
        <v>542</v>
      </c>
      <c r="C46" s="536"/>
      <c r="D46" s="537"/>
      <c r="E46" s="538">
        <v>4372</v>
      </c>
      <c r="F46" s="539">
        <v>2073</v>
      </c>
      <c r="G46" s="539">
        <v>143</v>
      </c>
      <c r="H46" s="539">
        <v>1838</v>
      </c>
      <c r="I46" s="539">
        <v>14</v>
      </c>
      <c r="J46" s="544">
        <v>72</v>
      </c>
      <c r="K46" s="540">
        <v>6</v>
      </c>
      <c r="L46" s="539">
        <v>2299</v>
      </c>
      <c r="M46" s="539">
        <v>88</v>
      </c>
      <c r="N46" s="539">
        <v>1962</v>
      </c>
      <c r="O46" s="539">
        <v>77</v>
      </c>
      <c r="P46" s="539">
        <v>156</v>
      </c>
      <c r="Q46" s="544">
        <v>16</v>
      </c>
    </row>
    <row r="47" spans="1:17" ht="8.25" customHeight="1">
      <c r="A47" s="535"/>
      <c r="B47" s="535" t="s">
        <v>543</v>
      </c>
      <c r="C47" s="536"/>
      <c r="D47" s="537"/>
      <c r="E47" s="538">
        <v>4482</v>
      </c>
      <c r="F47" s="539">
        <v>2085</v>
      </c>
      <c r="G47" s="539">
        <v>140</v>
      </c>
      <c r="H47" s="539">
        <v>1855</v>
      </c>
      <c r="I47" s="539">
        <v>16</v>
      </c>
      <c r="J47" s="544">
        <v>68</v>
      </c>
      <c r="K47" s="540">
        <v>6</v>
      </c>
      <c r="L47" s="539">
        <v>2397</v>
      </c>
      <c r="M47" s="539">
        <v>80</v>
      </c>
      <c r="N47" s="539">
        <v>2067</v>
      </c>
      <c r="O47" s="539">
        <v>72</v>
      </c>
      <c r="P47" s="539">
        <v>167</v>
      </c>
      <c r="Q47" s="544">
        <v>11</v>
      </c>
    </row>
    <row r="48" spans="1:17" ht="8.25" customHeight="1">
      <c r="A48" s="535"/>
      <c r="B48" s="535" t="s">
        <v>544</v>
      </c>
      <c r="C48" s="536"/>
      <c r="D48" s="537"/>
      <c r="E48" s="538">
        <v>4820</v>
      </c>
      <c r="F48" s="539">
        <v>2277</v>
      </c>
      <c r="G48" s="539">
        <v>137</v>
      </c>
      <c r="H48" s="539">
        <v>2039</v>
      </c>
      <c r="I48" s="539">
        <v>12</v>
      </c>
      <c r="J48" s="544">
        <v>82</v>
      </c>
      <c r="K48" s="540">
        <v>7</v>
      </c>
      <c r="L48" s="539">
        <v>2543</v>
      </c>
      <c r="M48" s="539">
        <v>96</v>
      </c>
      <c r="N48" s="539">
        <v>2190</v>
      </c>
      <c r="O48" s="539">
        <v>94</v>
      </c>
      <c r="P48" s="539">
        <v>147</v>
      </c>
      <c r="Q48" s="544">
        <v>16</v>
      </c>
    </row>
    <row r="49" spans="1:17" ht="8.25" customHeight="1">
      <c r="A49" s="535"/>
      <c r="B49" s="535" t="s">
        <v>545</v>
      </c>
      <c r="C49" s="536"/>
      <c r="D49" s="537"/>
      <c r="E49" s="538">
        <v>4682</v>
      </c>
      <c r="F49" s="539">
        <v>2196</v>
      </c>
      <c r="G49" s="539">
        <v>111</v>
      </c>
      <c r="H49" s="539">
        <v>1992</v>
      </c>
      <c r="I49" s="539">
        <v>17</v>
      </c>
      <c r="J49" s="544">
        <v>65</v>
      </c>
      <c r="K49" s="540">
        <v>11</v>
      </c>
      <c r="L49" s="539">
        <v>2486</v>
      </c>
      <c r="M49" s="539">
        <v>66</v>
      </c>
      <c r="N49" s="539">
        <v>2186</v>
      </c>
      <c r="O49" s="539">
        <v>84</v>
      </c>
      <c r="P49" s="539">
        <v>125</v>
      </c>
      <c r="Q49" s="544">
        <v>25</v>
      </c>
    </row>
    <row r="50" spans="1:17" ht="8.25" customHeight="1">
      <c r="A50" s="535"/>
      <c r="B50" s="535" t="s">
        <v>546</v>
      </c>
      <c r="C50" s="536"/>
      <c r="D50" s="537"/>
      <c r="E50" s="538">
        <v>4692</v>
      </c>
      <c r="F50" s="539">
        <v>2214</v>
      </c>
      <c r="G50" s="539">
        <v>116</v>
      </c>
      <c r="H50" s="539">
        <v>2001</v>
      </c>
      <c r="I50" s="539">
        <v>29</v>
      </c>
      <c r="J50" s="544">
        <v>60</v>
      </c>
      <c r="K50" s="540">
        <v>8</v>
      </c>
      <c r="L50" s="539">
        <v>2478</v>
      </c>
      <c r="M50" s="539">
        <v>53</v>
      </c>
      <c r="N50" s="539">
        <v>2133</v>
      </c>
      <c r="O50" s="539">
        <v>112</v>
      </c>
      <c r="P50" s="539">
        <v>156</v>
      </c>
      <c r="Q50" s="544">
        <v>24</v>
      </c>
    </row>
    <row r="51" spans="1:17" ht="8.25" customHeight="1">
      <c r="A51" s="535"/>
      <c r="B51" s="535" t="s">
        <v>547</v>
      </c>
      <c r="C51" s="536"/>
      <c r="D51" s="537"/>
      <c r="E51" s="538">
        <v>5040</v>
      </c>
      <c r="F51" s="539">
        <v>2359</v>
      </c>
      <c r="G51" s="539">
        <v>123</v>
      </c>
      <c r="H51" s="539">
        <v>2130</v>
      </c>
      <c r="I51" s="539">
        <v>28</v>
      </c>
      <c r="J51" s="544">
        <v>63</v>
      </c>
      <c r="K51" s="540">
        <v>15</v>
      </c>
      <c r="L51" s="539">
        <v>2681</v>
      </c>
      <c r="M51" s="539">
        <v>51</v>
      </c>
      <c r="N51" s="539">
        <v>2312</v>
      </c>
      <c r="O51" s="539">
        <v>128</v>
      </c>
      <c r="P51" s="539">
        <v>176</v>
      </c>
      <c r="Q51" s="544">
        <v>14</v>
      </c>
    </row>
    <row r="52" spans="1:17" ht="8.25" customHeight="1">
      <c r="A52" s="535"/>
      <c r="B52" s="535" t="s">
        <v>548</v>
      </c>
      <c r="C52" s="536"/>
      <c r="D52" s="537"/>
      <c r="E52" s="538">
        <v>5146</v>
      </c>
      <c r="F52" s="539">
        <v>2408</v>
      </c>
      <c r="G52" s="539">
        <v>101</v>
      </c>
      <c r="H52" s="539">
        <v>2193</v>
      </c>
      <c r="I52" s="539">
        <v>29</v>
      </c>
      <c r="J52" s="544">
        <v>73</v>
      </c>
      <c r="K52" s="540">
        <v>12</v>
      </c>
      <c r="L52" s="539">
        <v>2738</v>
      </c>
      <c r="M52" s="539">
        <v>62</v>
      </c>
      <c r="N52" s="539">
        <v>2340</v>
      </c>
      <c r="O52" s="539">
        <v>141</v>
      </c>
      <c r="P52" s="539">
        <v>178</v>
      </c>
      <c r="Q52" s="544">
        <v>17</v>
      </c>
    </row>
    <row r="53" spans="1:17" ht="8.25" customHeight="1">
      <c r="A53" s="535"/>
      <c r="B53" s="535" t="s">
        <v>549</v>
      </c>
      <c r="C53" s="536"/>
      <c r="D53" s="537"/>
      <c r="E53" s="538">
        <v>6050</v>
      </c>
      <c r="F53" s="539">
        <v>2909</v>
      </c>
      <c r="G53" s="539">
        <v>111</v>
      </c>
      <c r="H53" s="539">
        <v>2657</v>
      </c>
      <c r="I53" s="539">
        <v>39</v>
      </c>
      <c r="J53" s="544">
        <v>95</v>
      </c>
      <c r="K53" s="540">
        <v>7</v>
      </c>
      <c r="L53" s="539">
        <v>3141</v>
      </c>
      <c r="M53" s="539">
        <v>54</v>
      </c>
      <c r="N53" s="539">
        <v>2686</v>
      </c>
      <c r="O53" s="539">
        <v>181</v>
      </c>
      <c r="P53" s="539">
        <v>196</v>
      </c>
      <c r="Q53" s="544">
        <v>24</v>
      </c>
    </row>
    <row r="54" spans="1:17" ht="8.25" customHeight="1">
      <c r="A54" s="535"/>
      <c r="B54" s="535" t="s">
        <v>550</v>
      </c>
      <c r="C54" s="536"/>
      <c r="D54" s="537"/>
      <c r="E54" s="538">
        <v>6980</v>
      </c>
      <c r="F54" s="539">
        <v>3225</v>
      </c>
      <c r="G54" s="539">
        <v>90</v>
      </c>
      <c r="H54" s="539">
        <v>3006</v>
      </c>
      <c r="I54" s="539">
        <v>45</v>
      </c>
      <c r="J54" s="544">
        <v>70</v>
      </c>
      <c r="K54" s="540">
        <v>14</v>
      </c>
      <c r="L54" s="539">
        <v>3755</v>
      </c>
      <c r="M54" s="539">
        <v>69</v>
      </c>
      <c r="N54" s="539">
        <v>3224</v>
      </c>
      <c r="O54" s="539">
        <v>223</v>
      </c>
      <c r="P54" s="539">
        <v>205</v>
      </c>
      <c r="Q54" s="544">
        <v>34</v>
      </c>
    </row>
    <row r="55" spans="1:17" ht="8.25" customHeight="1">
      <c r="A55" s="535"/>
      <c r="B55" s="535" t="s">
        <v>551</v>
      </c>
      <c r="C55" s="536"/>
      <c r="D55" s="537"/>
      <c r="E55" s="538">
        <v>7155</v>
      </c>
      <c r="F55" s="539">
        <v>3432</v>
      </c>
      <c r="G55" s="539">
        <v>88</v>
      </c>
      <c r="H55" s="539">
        <v>3201</v>
      </c>
      <c r="I55" s="539">
        <v>47</v>
      </c>
      <c r="J55" s="544">
        <v>85</v>
      </c>
      <c r="K55" s="540">
        <v>11</v>
      </c>
      <c r="L55" s="539">
        <v>3723</v>
      </c>
      <c r="M55" s="539">
        <v>57</v>
      </c>
      <c r="N55" s="539">
        <v>3149</v>
      </c>
      <c r="O55" s="539">
        <v>252</v>
      </c>
      <c r="P55" s="539">
        <v>224</v>
      </c>
      <c r="Q55" s="544">
        <v>41</v>
      </c>
    </row>
    <row r="56" spans="1:17" ht="8.25" customHeight="1">
      <c r="A56" s="535"/>
      <c r="B56" s="535" t="s">
        <v>552</v>
      </c>
      <c r="C56" s="536"/>
      <c r="D56" s="537"/>
      <c r="E56" s="538">
        <v>7355</v>
      </c>
      <c r="F56" s="539">
        <v>3635</v>
      </c>
      <c r="G56" s="539">
        <v>81</v>
      </c>
      <c r="H56" s="539">
        <v>3413</v>
      </c>
      <c r="I56" s="539">
        <v>53</v>
      </c>
      <c r="J56" s="544">
        <v>70</v>
      </c>
      <c r="K56" s="540">
        <v>18</v>
      </c>
      <c r="L56" s="539">
        <v>3720</v>
      </c>
      <c r="M56" s="539">
        <v>63</v>
      </c>
      <c r="N56" s="539">
        <v>3201</v>
      </c>
      <c r="O56" s="539">
        <v>247</v>
      </c>
      <c r="P56" s="539">
        <v>174</v>
      </c>
      <c r="Q56" s="544">
        <v>35</v>
      </c>
    </row>
    <row r="57" spans="1:17" ht="8.25" customHeight="1">
      <c r="A57" s="535"/>
      <c r="B57" s="535" t="s">
        <v>553</v>
      </c>
      <c r="C57" s="536"/>
      <c r="D57" s="537"/>
      <c r="E57" s="538">
        <v>3654</v>
      </c>
      <c r="F57" s="539">
        <v>1765</v>
      </c>
      <c r="G57" s="539">
        <v>40</v>
      </c>
      <c r="H57" s="539">
        <v>1642</v>
      </c>
      <c r="I57" s="539">
        <v>36</v>
      </c>
      <c r="J57" s="544">
        <v>37</v>
      </c>
      <c r="K57" s="540">
        <v>10</v>
      </c>
      <c r="L57" s="539">
        <v>1889</v>
      </c>
      <c r="M57" s="539">
        <v>35</v>
      </c>
      <c r="N57" s="539">
        <v>1599</v>
      </c>
      <c r="O57" s="539">
        <v>140</v>
      </c>
      <c r="P57" s="539">
        <v>96</v>
      </c>
      <c r="Q57" s="544">
        <v>19</v>
      </c>
    </row>
    <row r="58" spans="1:17" ht="8.25" customHeight="1">
      <c r="A58" s="535"/>
      <c r="B58" s="535" t="s">
        <v>554</v>
      </c>
      <c r="C58" s="536"/>
      <c r="D58" s="537"/>
      <c r="E58" s="538">
        <v>3783</v>
      </c>
      <c r="F58" s="539">
        <v>1758</v>
      </c>
      <c r="G58" s="539">
        <v>19</v>
      </c>
      <c r="H58" s="539">
        <v>1670</v>
      </c>
      <c r="I58" s="539">
        <v>34</v>
      </c>
      <c r="J58" s="544">
        <v>28</v>
      </c>
      <c r="K58" s="540">
        <v>7</v>
      </c>
      <c r="L58" s="539">
        <v>2025</v>
      </c>
      <c r="M58" s="539">
        <v>33</v>
      </c>
      <c r="N58" s="539">
        <v>1749</v>
      </c>
      <c r="O58" s="539">
        <v>156</v>
      </c>
      <c r="P58" s="539">
        <v>76</v>
      </c>
      <c r="Q58" s="544">
        <v>11</v>
      </c>
    </row>
    <row r="59" spans="1:17" ht="8.25" customHeight="1">
      <c r="A59" s="535"/>
      <c r="B59" s="535" t="s">
        <v>555</v>
      </c>
      <c r="C59" s="536"/>
      <c r="D59" s="537"/>
      <c r="E59" s="538">
        <v>5017</v>
      </c>
      <c r="F59" s="539">
        <v>2493</v>
      </c>
      <c r="G59" s="539">
        <v>31</v>
      </c>
      <c r="H59" s="539">
        <v>2380</v>
      </c>
      <c r="I59" s="539">
        <v>48</v>
      </c>
      <c r="J59" s="544">
        <v>30</v>
      </c>
      <c r="K59" s="540">
        <v>4</v>
      </c>
      <c r="L59" s="539">
        <v>2524</v>
      </c>
      <c r="M59" s="539">
        <v>34</v>
      </c>
      <c r="N59" s="539">
        <v>2088</v>
      </c>
      <c r="O59" s="539">
        <v>258</v>
      </c>
      <c r="P59" s="539">
        <v>113</v>
      </c>
      <c r="Q59" s="544">
        <v>31</v>
      </c>
    </row>
    <row r="60" spans="1:17" ht="8.25" customHeight="1">
      <c r="A60" s="535"/>
      <c r="B60" s="535" t="s">
        <v>556</v>
      </c>
      <c r="C60" s="536"/>
      <c r="D60" s="537"/>
      <c r="E60" s="538">
        <v>5085</v>
      </c>
      <c r="F60" s="539">
        <v>2498</v>
      </c>
      <c r="G60" s="539">
        <v>23</v>
      </c>
      <c r="H60" s="539">
        <v>2384</v>
      </c>
      <c r="I60" s="539">
        <v>52</v>
      </c>
      <c r="J60" s="544">
        <v>33</v>
      </c>
      <c r="K60" s="540">
        <v>6</v>
      </c>
      <c r="L60" s="539">
        <v>2587</v>
      </c>
      <c r="M60" s="539">
        <v>33</v>
      </c>
      <c r="N60" s="539">
        <v>2182</v>
      </c>
      <c r="O60" s="539">
        <v>255</v>
      </c>
      <c r="P60" s="539">
        <v>95</v>
      </c>
      <c r="Q60" s="544">
        <v>22</v>
      </c>
    </row>
    <row r="61" spans="1:17" ht="8.25" customHeight="1">
      <c r="A61" s="535"/>
      <c r="B61" s="535"/>
      <c r="C61" s="536"/>
      <c r="D61" s="536"/>
      <c r="E61" s="544"/>
      <c r="F61" s="539"/>
      <c r="G61" s="539"/>
      <c r="H61" s="539"/>
      <c r="I61" s="539"/>
      <c r="J61" s="544"/>
      <c r="K61" s="544"/>
      <c r="L61" s="539"/>
      <c r="M61" s="539"/>
      <c r="N61" s="539"/>
      <c r="O61" s="539"/>
      <c r="P61" s="539"/>
      <c r="Q61" s="544"/>
    </row>
    <row r="62" ht="15" customHeight="1">
      <c r="E62" s="17" t="s">
        <v>1029</v>
      </c>
    </row>
    <row r="63" spans="1:3" ht="12" customHeight="1">
      <c r="A63" s="51" t="s">
        <v>738</v>
      </c>
      <c r="C63" s="228"/>
    </row>
    <row r="64" spans="1:17" s="227" customFormat="1" ht="9.75" customHeight="1">
      <c r="A64" s="967" t="s">
        <v>31</v>
      </c>
      <c r="B64" s="967"/>
      <c r="C64" s="967"/>
      <c r="D64" s="1248"/>
      <c r="E64" s="1296" t="s">
        <v>34</v>
      </c>
      <c r="F64" s="229"/>
      <c r="G64" s="229"/>
      <c r="H64" s="229" t="s">
        <v>22</v>
      </c>
      <c r="I64" s="229"/>
      <c r="J64" s="229"/>
      <c r="K64" s="230"/>
      <c r="L64" s="229"/>
      <c r="M64" s="229"/>
      <c r="N64" s="229" t="s">
        <v>23</v>
      </c>
      <c r="O64" s="229"/>
      <c r="P64" s="229"/>
      <c r="Q64" s="229"/>
    </row>
    <row r="65" spans="1:17" s="227" customFormat="1" ht="9.75" customHeight="1">
      <c r="A65" s="1251"/>
      <c r="B65" s="1251"/>
      <c r="C65" s="1251"/>
      <c r="D65" s="1252"/>
      <c r="E65" s="1297"/>
      <c r="F65" s="231" t="s">
        <v>760</v>
      </c>
      <c r="G65" s="231" t="s">
        <v>161</v>
      </c>
      <c r="H65" s="231" t="s">
        <v>162</v>
      </c>
      <c r="I65" s="231" t="s">
        <v>163</v>
      </c>
      <c r="J65" s="232" t="s">
        <v>164</v>
      </c>
      <c r="K65" s="231" t="s">
        <v>763</v>
      </c>
      <c r="L65" s="231" t="s">
        <v>762</v>
      </c>
      <c r="M65" s="231" t="s">
        <v>161</v>
      </c>
      <c r="N65" s="231" t="s">
        <v>162</v>
      </c>
      <c r="O65" s="231" t="s">
        <v>163</v>
      </c>
      <c r="P65" s="232" t="s">
        <v>164</v>
      </c>
      <c r="Q65" s="232" t="s">
        <v>763</v>
      </c>
    </row>
    <row r="66" spans="1:17" s="541" customFormat="1" ht="8.25" customHeight="1">
      <c r="A66" s="535"/>
      <c r="B66" s="535" t="s">
        <v>557</v>
      </c>
      <c r="C66" s="536"/>
      <c r="D66" s="537"/>
      <c r="E66" s="538">
        <v>5115</v>
      </c>
      <c r="F66" s="539">
        <v>2516</v>
      </c>
      <c r="G66" s="539">
        <v>17</v>
      </c>
      <c r="H66" s="539">
        <v>2391</v>
      </c>
      <c r="I66" s="539">
        <v>62</v>
      </c>
      <c r="J66" s="544">
        <v>34</v>
      </c>
      <c r="K66" s="540">
        <v>12</v>
      </c>
      <c r="L66" s="539">
        <v>2599</v>
      </c>
      <c r="M66" s="539">
        <v>47</v>
      </c>
      <c r="N66" s="539">
        <v>2134</v>
      </c>
      <c r="O66" s="539">
        <v>296</v>
      </c>
      <c r="P66" s="539">
        <v>92</v>
      </c>
      <c r="Q66" s="544">
        <v>30</v>
      </c>
    </row>
    <row r="67" spans="1:17" s="541" customFormat="1" ht="8.25" customHeight="1">
      <c r="A67" s="535"/>
      <c r="B67" s="535" t="s">
        <v>558</v>
      </c>
      <c r="C67" s="536"/>
      <c r="D67" s="537"/>
      <c r="E67" s="538">
        <v>4351</v>
      </c>
      <c r="F67" s="539">
        <v>2113</v>
      </c>
      <c r="G67" s="539">
        <v>16</v>
      </c>
      <c r="H67" s="539">
        <v>2026</v>
      </c>
      <c r="I67" s="539">
        <v>43</v>
      </c>
      <c r="J67" s="544">
        <v>23</v>
      </c>
      <c r="K67" s="540">
        <v>5</v>
      </c>
      <c r="L67" s="539">
        <v>2238</v>
      </c>
      <c r="M67" s="539">
        <v>34</v>
      </c>
      <c r="N67" s="539">
        <v>1773</v>
      </c>
      <c r="O67" s="539">
        <v>307</v>
      </c>
      <c r="P67" s="539">
        <v>96</v>
      </c>
      <c r="Q67" s="544">
        <v>28</v>
      </c>
    </row>
    <row r="68" spans="1:17" s="541" customFormat="1" ht="8.25" customHeight="1">
      <c r="A68" s="535"/>
      <c r="B68" s="535" t="s">
        <v>559</v>
      </c>
      <c r="C68" s="536"/>
      <c r="D68" s="537"/>
      <c r="E68" s="538">
        <v>3748</v>
      </c>
      <c r="F68" s="539">
        <v>1889</v>
      </c>
      <c r="G68" s="539">
        <v>16</v>
      </c>
      <c r="H68" s="539">
        <v>1793</v>
      </c>
      <c r="I68" s="539">
        <v>51</v>
      </c>
      <c r="J68" s="544">
        <v>19</v>
      </c>
      <c r="K68" s="540">
        <v>10</v>
      </c>
      <c r="L68" s="539">
        <v>1859</v>
      </c>
      <c r="M68" s="539">
        <v>20</v>
      </c>
      <c r="N68" s="539">
        <v>1471</v>
      </c>
      <c r="O68" s="539">
        <v>277</v>
      </c>
      <c r="P68" s="539">
        <v>63</v>
      </c>
      <c r="Q68" s="544">
        <v>28</v>
      </c>
    </row>
    <row r="69" spans="1:17" s="541" customFormat="1" ht="8.25" customHeight="1">
      <c r="A69" s="535"/>
      <c r="B69" s="535" t="s">
        <v>560</v>
      </c>
      <c r="C69" s="536"/>
      <c r="D69" s="537"/>
      <c r="E69" s="538">
        <v>3162</v>
      </c>
      <c r="F69" s="539">
        <v>1530</v>
      </c>
      <c r="G69" s="539">
        <v>9</v>
      </c>
      <c r="H69" s="539">
        <v>1459</v>
      </c>
      <c r="I69" s="539">
        <v>45</v>
      </c>
      <c r="J69" s="544">
        <v>14</v>
      </c>
      <c r="K69" s="540">
        <v>3</v>
      </c>
      <c r="L69" s="539">
        <v>1632</v>
      </c>
      <c r="M69" s="539">
        <v>19</v>
      </c>
      <c r="N69" s="539">
        <v>1259</v>
      </c>
      <c r="O69" s="539">
        <v>273</v>
      </c>
      <c r="P69" s="539">
        <v>52</v>
      </c>
      <c r="Q69" s="544">
        <v>29</v>
      </c>
    </row>
    <row r="70" spans="1:17" s="541" customFormat="1" ht="8.25" customHeight="1">
      <c r="A70" s="535"/>
      <c r="B70" s="535" t="s">
        <v>561</v>
      </c>
      <c r="C70" s="536"/>
      <c r="D70" s="537"/>
      <c r="E70" s="538">
        <v>3288</v>
      </c>
      <c r="F70" s="539">
        <v>1531</v>
      </c>
      <c r="G70" s="539">
        <v>4</v>
      </c>
      <c r="H70" s="539">
        <v>1459</v>
      </c>
      <c r="I70" s="539">
        <v>46</v>
      </c>
      <c r="J70" s="544">
        <v>16</v>
      </c>
      <c r="K70" s="540">
        <v>6</v>
      </c>
      <c r="L70" s="539">
        <v>1757</v>
      </c>
      <c r="M70" s="539">
        <v>15</v>
      </c>
      <c r="N70" s="539">
        <v>1317</v>
      </c>
      <c r="O70" s="539">
        <v>343</v>
      </c>
      <c r="P70" s="539">
        <v>55</v>
      </c>
      <c r="Q70" s="544">
        <v>27</v>
      </c>
    </row>
    <row r="71" spans="1:17" s="541" customFormat="1" ht="8.25" customHeight="1">
      <c r="A71" s="535"/>
      <c r="B71" s="535" t="s">
        <v>562</v>
      </c>
      <c r="C71" s="536"/>
      <c r="D71" s="537"/>
      <c r="E71" s="538">
        <v>3358</v>
      </c>
      <c r="F71" s="539">
        <v>1594</v>
      </c>
      <c r="G71" s="539">
        <v>10</v>
      </c>
      <c r="H71" s="539">
        <v>1503</v>
      </c>
      <c r="I71" s="539">
        <v>50</v>
      </c>
      <c r="J71" s="544">
        <v>20</v>
      </c>
      <c r="K71" s="540">
        <v>11</v>
      </c>
      <c r="L71" s="539">
        <v>1764</v>
      </c>
      <c r="M71" s="539">
        <v>13</v>
      </c>
      <c r="N71" s="539">
        <v>1310</v>
      </c>
      <c r="O71" s="539">
        <v>355</v>
      </c>
      <c r="P71" s="539">
        <v>62</v>
      </c>
      <c r="Q71" s="544">
        <v>24</v>
      </c>
    </row>
    <row r="72" spans="1:17" s="541" customFormat="1" ht="8.25" customHeight="1">
      <c r="A72" s="535"/>
      <c r="B72" s="535" t="s">
        <v>563</v>
      </c>
      <c r="C72" s="536"/>
      <c r="D72" s="537"/>
      <c r="E72" s="538">
        <v>3464</v>
      </c>
      <c r="F72" s="539">
        <v>1652</v>
      </c>
      <c r="G72" s="539">
        <v>3</v>
      </c>
      <c r="H72" s="539">
        <v>1553</v>
      </c>
      <c r="I72" s="539">
        <v>71</v>
      </c>
      <c r="J72" s="544">
        <v>20</v>
      </c>
      <c r="K72" s="540">
        <v>5</v>
      </c>
      <c r="L72" s="539">
        <v>1812</v>
      </c>
      <c r="M72" s="539">
        <v>25</v>
      </c>
      <c r="N72" s="539">
        <v>1284</v>
      </c>
      <c r="O72" s="539">
        <v>416</v>
      </c>
      <c r="P72" s="539">
        <v>55</v>
      </c>
      <c r="Q72" s="544">
        <v>32</v>
      </c>
    </row>
    <row r="73" spans="1:17" s="541" customFormat="1" ht="8.25" customHeight="1">
      <c r="A73" s="535"/>
      <c r="B73" s="535" t="s">
        <v>564</v>
      </c>
      <c r="C73" s="536"/>
      <c r="D73" s="537"/>
      <c r="E73" s="538">
        <v>3041</v>
      </c>
      <c r="F73" s="539">
        <v>1471</v>
      </c>
      <c r="G73" s="539">
        <v>4</v>
      </c>
      <c r="H73" s="539">
        <v>1392</v>
      </c>
      <c r="I73" s="539">
        <v>58</v>
      </c>
      <c r="J73" s="544">
        <v>13</v>
      </c>
      <c r="K73" s="540">
        <v>4</v>
      </c>
      <c r="L73" s="539">
        <v>1570</v>
      </c>
      <c r="M73" s="539">
        <v>15</v>
      </c>
      <c r="N73" s="539">
        <v>1076</v>
      </c>
      <c r="O73" s="539">
        <v>386</v>
      </c>
      <c r="P73" s="539">
        <v>46</v>
      </c>
      <c r="Q73" s="544">
        <v>47</v>
      </c>
    </row>
    <row r="74" spans="1:17" s="541" customFormat="1" ht="8.25" customHeight="1">
      <c r="A74" s="535"/>
      <c r="B74" s="535" t="s">
        <v>565</v>
      </c>
      <c r="C74" s="536"/>
      <c r="D74" s="537"/>
      <c r="E74" s="538">
        <v>2992</v>
      </c>
      <c r="F74" s="539">
        <v>1432</v>
      </c>
      <c r="G74" s="539">
        <v>5</v>
      </c>
      <c r="H74" s="539">
        <v>1362</v>
      </c>
      <c r="I74" s="539">
        <v>50</v>
      </c>
      <c r="J74" s="544">
        <v>9</v>
      </c>
      <c r="K74" s="540">
        <v>6</v>
      </c>
      <c r="L74" s="539">
        <v>1560</v>
      </c>
      <c r="M74" s="539">
        <v>30</v>
      </c>
      <c r="N74" s="539">
        <v>1056</v>
      </c>
      <c r="O74" s="539">
        <v>401</v>
      </c>
      <c r="P74" s="539">
        <v>45</v>
      </c>
      <c r="Q74" s="544">
        <v>28</v>
      </c>
    </row>
    <row r="75" spans="1:17" s="541" customFormat="1" ht="8.25" customHeight="1">
      <c r="A75" s="535"/>
      <c r="B75" s="535" t="s">
        <v>566</v>
      </c>
      <c r="C75" s="536"/>
      <c r="D75" s="537"/>
      <c r="E75" s="538">
        <v>3077</v>
      </c>
      <c r="F75" s="539">
        <v>1482</v>
      </c>
      <c r="G75" s="539">
        <v>5</v>
      </c>
      <c r="H75" s="539">
        <v>1402</v>
      </c>
      <c r="I75" s="539">
        <v>59</v>
      </c>
      <c r="J75" s="544">
        <v>9</v>
      </c>
      <c r="K75" s="540">
        <v>7</v>
      </c>
      <c r="L75" s="539">
        <v>1595</v>
      </c>
      <c r="M75" s="539">
        <v>18</v>
      </c>
      <c r="N75" s="539">
        <v>1010</v>
      </c>
      <c r="O75" s="539">
        <v>498</v>
      </c>
      <c r="P75" s="539">
        <v>39</v>
      </c>
      <c r="Q75" s="544">
        <v>30</v>
      </c>
    </row>
    <row r="76" spans="1:17" s="541" customFormat="1" ht="8.25" customHeight="1">
      <c r="A76" s="535"/>
      <c r="B76" s="535" t="s">
        <v>567</v>
      </c>
      <c r="C76" s="536"/>
      <c r="D76" s="537"/>
      <c r="E76" s="538">
        <v>2703</v>
      </c>
      <c r="F76" s="539">
        <v>1247</v>
      </c>
      <c r="G76" s="539">
        <v>3</v>
      </c>
      <c r="H76" s="539">
        <v>1165</v>
      </c>
      <c r="I76" s="539">
        <v>65</v>
      </c>
      <c r="J76" s="544">
        <v>6</v>
      </c>
      <c r="K76" s="540">
        <v>8</v>
      </c>
      <c r="L76" s="539">
        <v>1456</v>
      </c>
      <c r="M76" s="539">
        <v>24</v>
      </c>
      <c r="N76" s="539">
        <v>861</v>
      </c>
      <c r="O76" s="539">
        <v>512</v>
      </c>
      <c r="P76" s="539">
        <v>31</v>
      </c>
      <c r="Q76" s="544">
        <v>28</v>
      </c>
    </row>
    <row r="77" spans="1:17" s="541" customFormat="1" ht="8.25" customHeight="1">
      <c r="A77" s="535"/>
      <c r="B77" s="535" t="s">
        <v>568</v>
      </c>
      <c r="C77" s="536"/>
      <c r="D77" s="537"/>
      <c r="E77" s="538">
        <v>2723</v>
      </c>
      <c r="F77" s="539">
        <v>1219</v>
      </c>
      <c r="G77" s="539">
        <v>5</v>
      </c>
      <c r="H77" s="539">
        <v>1134</v>
      </c>
      <c r="I77" s="539">
        <v>76</v>
      </c>
      <c r="J77" s="544">
        <v>1</v>
      </c>
      <c r="K77" s="540">
        <v>3</v>
      </c>
      <c r="L77" s="539">
        <v>1504</v>
      </c>
      <c r="M77" s="539">
        <v>17</v>
      </c>
      <c r="N77" s="539">
        <v>812</v>
      </c>
      <c r="O77" s="539">
        <v>598</v>
      </c>
      <c r="P77" s="539">
        <v>43</v>
      </c>
      <c r="Q77" s="544">
        <v>34</v>
      </c>
    </row>
    <row r="78" spans="1:17" s="541" customFormat="1" ht="8.25" customHeight="1">
      <c r="A78" s="535"/>
      <c r="B78" s="535" t="s">
        <v>569</v>
      </c>
      <c r="C78" s="536"/>
      <c r="D78" s="537"/>
      <c r="E78" s="538">
        <v>2271</v>
      </c>
      <c r="F78" s="539">
        <v>1053</v>
      </c>
      <c r="G78" s="539">
        <v>2</v>
      </c>
      <c r="H78" s="539">
        <v>968</v>
      </c>
      <c r="I78" s="539">
        <v>73</v>
      </c>
      <c r="J78" s="544">
        <v>4</v>
      </c>
      <c r="K78" s="540">
        <v>6</v>
      </c>
      <c r="L78" s="539">
        <v>1218</v>
      </c>
      <c r="M78" s="539">
        <v>12</v>
      </c>
      <c r="N78" s="539">
        <v>619</v>
      </c>
      <c r="O78" s="539">
        <v>525</v>
      </c>
      <c r="P78" s="539">
        <v>24</v>
      </c>
      <c r="Q78" s="544">
        <v>38</v>
      </c>
    </row>
    <row r="79" spans="1:17" s="541" customFormat="1" ht="8.25" customHeight="1">
      <c r="A79" s="535"/>
      <c r="B79" s="535" t="s">
        <v>570</v>
      </c>
      <c r="C79" s="536"/>
      <c r="D79" s="537"/>
      <c r="E79" s="538">
        <v>2272</v>
      </c>
      <c r="F79" s="539">
        <v>1079</v>
      </c>
      <c r="G79" s="539">
        <v>1</v>
      </c>
      <c r="H79" s="539">
        <v>977</v>
      </c>
      <c r="I79" s="539">
        <v>94</v>
      </c>
      <c r="J79" s="544">
        <v>5</v>
      </c>
      <c r="K79" s="540">
        <v>2</v>
      </c>
      <c r="L79" s="539">
        <v>1193</v>
      </c>
      <c r="M79" s="539">
        <v>16</v>
      </c>
      <c r="N79" s="539">
        <v>557</v>
      </c>
      <c r="O79" s="539">
        <v>561</v>
      </c>
      <c r="P79" s="539">
        <v>23</v>
      </c>
      <c r="Q79" s="544">
        <v>36</v>
      </c>
    </row>
    <row r="80" spans="1:17" s="541" customFormat="1" ht="8.25" customHeight="1">
      <c r="A80" s="535"/>
      <c r="B80" s="535" t="s">
        <v>571</v>
      </c>
      <c r="C80" s="536"/>
      <c r="D80" s="537"/>
      <c r="E80" s="538">
        <v>2008</v>
      </c>
      <c r="F80" s="539">
        <v>907</v>
      </c>
      <c r="G80" s="539">
        <v>3</v>
      </c>
      <c r="H80" s="539">
        <v>828</v>
      </c>
      <c r="I80" s="539">
        <v>67</v>
      </c>
      <c r="J80" s="544">
        <v>4</v>
      </c>
      <c r="K80" s="540">
        <v>5</v>
      </c>
      <c r="L80" s="539">
        <v>1101</v>
      </c>
      <c r="M80" s="539">
        <v>22</v>
      </c>
      <c r="N80" s="539">
        <v>460</v>
      </c>
      <c r="O80" s="539">
        <v>539</v>
      </c>
      <c r="P80" s="539">
        <v>34</v>
      </c>
      <c r="Q80" s="544">
        <v>46</v>
      </c>
    </row>
    <row r="81" spans="1:17" s="541" customFormat="1" ht="8.25" customHeight="1">
      <c r="A81" s="535"/>
      <c r="B81" s="535" t="s">
        <v>572</v>
      </c>
      <c r="C81" s="536"/>
      <c r="D81" s="537"/>
      <c r="E81" s="538">
        <v>1690</v>
      </c>
      <c r="F81" s="539">
        <v>745</v>
      </c>
      <c r="G81" s="539">
        <v>0</v>
      </c>
      <c r="H81" s="539">
        <v>686</v>
      </c>
      <c r="I81" s="539">
        <v>54</v>
      </c>
      <c r="J81" s="544">
        <v>3</v>
      </c>
      <c r="K81" s="540">
        <v>2</v>
      </c>
      <c r="L81" s="539">
        <v>945</v>
      </c>
      <c r="M81" s="539">
        <v>15</v>
      </c>
      <c r="N81" s="539">
        <v>351</v>
      </c>
      <c r="O81" s="539">
        <v>517</v>
      </c>
      <c r="P81" s="539">
        <v>26</v>
      </c>
      <c r="Q81" s="544">
        <v>36</v>
      </c>
    </row>
    <row r="82" spans="1:17" s="541" customFormat="1" ht="8.25" customHeight="1">
      <c r="A82" s="535"/>
      <c r="B82" s="535" t="s">
        <v>573</v>
      </c>
      <c r="C82" s="536"/>
      <c r="D82" s="537"/>
      <c r="E82" s="538">
        <v>1594</v>
      </c>
      <c r="F82" s="539">
        <v>682</v>
      </c>
      <c r="G82" s="539">
        <v>2</v>
      </c>
      <c r="H82" s="539">
        <v>593</v>
      </c>
      <c r="I82" s="539">
        <v>76</v>
      </c>
      <c r="J82" s="544">
        <v>1</v>
      </c>
      <c r="K82" s="540">
        <v>10</v>
      </c>
      <c r="L82" s="539">
        <v>912</v>
      </c>
      <c r="M82" s="539">
        <v>13</v>
      </c>
      <c r="N82" s="539">
        <v>282</v>
      </c>
      <c r="O82" s="539">
        <v>551</v>
      </c>
      <c r="P82" s="539">
        <v>24</v>
      </c>
      <c r="Q82" s="544">
        <v>42</v>
      </c>
    </row>
    <row r="83" spans="1:17" s="541" customFormat="1" ht="8.25" customHeight="1">
      <c r="A83" s="535"/>
      <c r="B83" s="535" t="s">
        <v>574</v>
      </c>
      <c r="C83" s="536"/>
      <c r="D83" s="537"/>
      <c r="E83" s="538">
        <v>1429</v>
      </c>
      <c r="F83" s="539">
        <v>583</v>
      </c>
      <c r="G83" s="539">
        <v>3</v>
      </c>
      <c r="H83" s="539">
        <v>506</v>
      </c>
      <c r="I83" s="539">
        <v>72</v>
      </c>
      <c r="J83" s="544">
        <v>1</v>
      </c>
      <c r="K83" s="540">
        <v>1</v>
      </c>
      <c r="L83" s="539">
        <v>846</v>
      </c>
      <c r="M83" s="539">
        <v>4</v>
      </c>
      <c r="N83" s="539">
        <v>201</v>
      </c>
      <c r="O83" s="539">
        <v>575</v>
      </c>
      <c r="P83" s="539">
        <v>22</v>
      </c>
      <c r="Q83" s="544">
        <v>44</v>
      </c>
    </row>
    <row r="84" spans="1:17" s="541" customFormat="1" ht="8.25" customHeight="1">
      <c r="A84" s="535"/>
      <c r="B84" s="535" t="s">
        <v>575</v>
      </c>
      <c r="C84" s="536"/>
      <c r="D84" s="537"/>
      <c r="E84" s="538">
        <v>1119</v>
      </c>
      <c r="F84" s="539">
        <v>439</v>
      </c>
      <c r="G84" s="539">
        <v>0</v>
      </c>
      <c r="H84" s="539">
        <v>370</v>
      </c>
      <c r="I84" s="539">
        <v>62</v>
      </c>
      <c r="J84" s="544">
        <v>3</v>
      </c>
      <c r="K84" s="540">
        <v>4</v>
      </c>
      <c r="L84" s="539">
        <v>680</v>
      </c>
      <c r="M84" s="539">
        <v>10</v>
      </c>
      <c r="N84" s="539">
        <v>133</v>
      </c>
      <c r="O84" s="539">
        <v>479</v>
      </c>
      <c r="P84" s="539">
        <v>15</v>
      </c>
      <c r="Q84" s="544">
        <v>43</v>
      </c>
    </row>
    <row r="85" spans="1:17" s="541" customFormat="1" ht="8.25" customHeight="1">
      <c r="A85" s="535"/>
      <c r="B85" s="535" t="s">
        <v>576</v>
      </c>
      <c r="C85" s="536"/>
      <c r="D85" s="537"/>
      <c r="E85" s="538">
        <v>940</v>
      </c>
      <c r="F85" s="539">
        <v>350</v>
      </c>
      <c r="G85" s="539">
        <v>0</v>
      </c>
      <c r="H85" s="539">
        <v>283</v>
      </c>
      <c r="I85" s="539">
        <v>60</v>
      </c>
      <c r="J85" s="544">
        <v>1</v>
      </c>
      <c r="K85" s="540">
        <v>6</v>
      </c>
      <c r="L85" s="539">
        <v>590</v>
      </c>
      <c r="M85" s="539">
        <v>6</v>
      </c>
      <c r="N85" s="539">
        <v>105</v>
      </c>
      <c r="O85" s="539">
        <v>428</v>
      </c>
      <c r="P85" s="539">
        <v>17</v>
      </c>
      <c r="Q85" s="544">
        <v>34</v>
      </c>
    </row>
    <row r="86" spans="1:17" s="541" customFormat="1" ht="8.25" customHeight="1">
      <c r="A86" s="535"/>
      <c r="B86" s="535" t="s">
        <v>577</v>
      </c>
      <c r="C86" s="536"/>
      <c r="D86" s="537"/>
      <c r="E86" s="538">
        <v>888</v>
      </c>
      <c r="F86" s="539">
        <v>309</v>
      </c>
      <c r="G86" s="539">
        <v>0</v>
      </c>
      <c r="H86" s="539">
        <v>256</v>
      </c>
      <c r="I86" s="539">
        <v>50</v>
      </c>
      <c r="J86" s="544">
        <v>0</v>
      </c>
      <c r="K86" s="540">
        <v>3</v>
      </c>
      <c r="L86" s="539">
        <v>579</v>
      </c>
      <c r="M86" s="539">
        <v>7</v>
      </c>
      <c r="N86" s="539">
        <v>73</v>
      </c>
      <c r="O86" s="539">
        <v>444</v>
      </c>
      <c r="P86" s="539">
        <v>16</v>
      </c>
      <c r="Q86" s="544">
        <v>39</v>
      </c>
    </row>
    <row r="87" spans="1:17" s="541" customFormat="1" ht="8.25" customHeight="1">
      <c r="A87" s="535"/>
      <c r="B87" s="535" t="s">
        <v>578</v>
      </c>
      <c r="C87" s="536"/>
      <c r="D87" s="537"/>
      <c r="E87" s="538">
        <v>771</v>
      </c>
      <c r="F87" s="539">
        <v>237</v>
      </c>
      <c r="G87" s="539">
        <v>0</v>
      </c>
      <c r="H87" s="539">
        <v>179</v>
      </c>
      <c r="I87" s="539">
        <v>52</v>
      </c>
      <c r="J87" s="544">
        <v>3</v>
      </c>
      <c r="K87" s="540">
        <v>3</v>
      </c>
      <c r="L87" s="539">
        <v>534</v>
      </c>
      <c r="M87" s="539">
        <v>7</v>
      </c>
      <c r="N87" s="539">
        <v>50</v>
      </c>
      <c r="O87" s="539">
        <v>430</v>
      </c>
      <c r="P87" s="539">
        <v>15</v>
      </c>
      <c r="Q87" s="544">
        <v>32</v>
      </c>
    </row>
    <row r="88" spans="1:17" s="541" customFormat="1" ht="8.25" customHeight="1">
      <c r="A88" s="535"/>
      <c r="B88" s="535" t="s">
        <v>579</v>
      </c>
      <c r="C88" s="536"/>
      <c r="D88" s="537"/>
      <c r="E88" s="538">
        <v>640</v>
      </c>
      <c r="F88" s="539">
        <v>197</v>
      </c>
      <c r="G88" s="539">
        <v>0</v>
      </c>
      <c r="H88" s="539">
        <v>147</v>
      </c>
      <c r="I88" s="539">
        <v>48</v>
      </c>
      <c r="J88" s="544">
        <v>0</v>
      </c>
      <c r="K88" s="540">
        <v>2</v>
      </c>
      <c r="L88" s="539">
        <v>443</v>
      </c>
      <c r="M88" s="539">
        <v>3</v>
      </c>
      <c r="N88" s="539">
        <v>40</v>
      </c>
      <c r="O88" s="539">
        <v>373</v>
      </c>
      <c r="P88" s="539">
        <v>5</v>
      </c>
      <c r="Q88" s="544">
        <v>22</v>
      </c>
    </row>
    <row r="89" spans="1:17" s="541" customFormat="1" ht="8.25" customHeight="1">
      <c r="A89" s="535"/>
      <c r="B89" s="535" t="s">
        <v>580</v>
      </c>
      <c r="C89" s="536"/>
      <c r="D89" s="537"/>
      <c r="E89" s="538">
        <v>461</v>
      </c>
      <c r="F89" s="539">
        <v>143</v>
      </c>
      <c r="G89" s="539">
        <v>0</v>
      </c>
      <c r="H89" s="539">
        <v>110</v>
      </c>
      <c r="I89" s="539">
        <v>31</v>
      </c>
      <c r="J89" s="544">
        <v>0</v>
      </c>
      <c r="K89" s="540">
        <v>2</v>
      </c>
      <c r="L89" s="539">
        <v>318</v>
      </c>
      <c r="M89" s="539">
        <v>0</v>
      </c>
      <c r="N89" s="539">
        <v>25</v>
      </c>
      <c r="O89" s="539">
        <v>258</v>
      </c>
      <c r="P89" s="539">
        <v>8</v>
      </c>
      <c r="Q89" s="544">
        <v>27</v>
      </c>
    </row>
    <row r="90" spans="1:17" s="541" customFormat="1" ht="8.25" customHeight="1">
      <c r="A90" s="535"/>
      <c r="B90" s="535" t="s">
        <v>581</v>
      </c>
      <c r="C90" s="536"/>
      <c r="D90" s="537"/>
      <c r="E90" s="538">
        <v>379</v>
      </c>
      <c r="F90" s="539">
        <v>111</v>
      </c>
      <c r="G90" s="539">
        <v>0</v>
      </c>
      <c r="H90" s="539">
        <v>74</v>
      </c>
      <c r="I90" s="539">
        <v>34</v>
      </c>
      <c r="J90" s="544">
        <v>1</v>
      </c>
      <c r="K90" s="540">
        <v>2</v>
      </c>
      <c r="L90" s="539">
        <v>268</v>
      </c>
      <c r="M90" s="539">
        <v>2</v>
      </c>
      <c r="N90" s="539">
        <v>9</v>
      </c>
      <c r="O90" s="539">
        <v>227</v>
      </c>
      <c r="P90" s="539">
        <v>9</v>
      </c>
      <c r="Q90" s="544">
        <v>21</v>
      </c>
    </row>
    <row r="91" spans="1:17" s="541" customFormat="1" ht="8.25" customHeight="1">
      <c r="A91" s="535"/>
      <c r="B91" s="535" t="s">
        <v>582</v>
      </c>
      <c r="C91" s="536"/>
      <c r="D91" s="537"/>
      <c r="E91" s="538">
        <v>316</v>
      </c>
      <c r="F91" s="539">
        <v>85</v>
      </c>
      <c r="G91" s="539">
        <v>0</v>
      </c>
      <c r="H91" s="539">
        <v>46</v>
      </c>
      <c r="I91" s="539">
        <v>38</v>
      </c>
      <c r="J91" s="544">
        <v>0</v>
      </c>
      <c r="K91" s="540">
        <v>1</v>
      </c>
      <c r="L91" s="539">
        <v>231</v>
      </c>
      <c r="M91" s="539">
        <v>0</v>
      </c>
      <c r="N91" s="539">
        <v>10</v>
      </c>
      <c r="O91" s="539">
        <v>193</v>
      </c>
      <c r="P91" s="539">
        <v>2</v>
      </c>
      <c r="Q91" s="544">
        <v>26</v>
      </c>
    </row>
    <row r="92" spans="1:17" s="541" customFormat="1" ht="8.25" customHeight="1">
      <c r="A92" s="535"/>
      <c r="B92" s="535" t="s">
        <v>583</v>
      </c>
      <c r="C92" s="536"/>
      <c r="D92" s="537"/>
      <c r="E92" s="538">
        <v>256</v>
      </c>
      <c r="F92" s="539">
        <v>69</v>
      </c>
      <c r="G92" s="539">
        <v>0</v>
      </c>
      <c r="H92" s="539">
        <v>40</v>
      </c>
      <c r="I92" s="539">
        <v>27</v>
      </c>
      <c r="J92" s="544">
        <v>1</v>
      </c>
      <c r="K92" s="540">
        <v>1</v>
      </c>
      <c r="L92" s="539">
        <v>187</v>
      </c>
      <c r="M92" s="539">
        <v>3</v>
      </c>
      <c r="N92" s="539">
        <v>4</v>
      </c>
      <c r="O92" s="539">
        <v>158</v>
      </c>
      <c r="P92" s="539">
        <v>1</v>
      </c>
      <c r="Q92" s="544">
        <v>21</v>
      </c>
    </row>
    <row r="93" spans="1:17" s="541" customFormat="1" ht="8.25" customHeight="1">
      <c r="A93" s="535"/>
      <c r="B93" s="535" t="s">
        <v>584</v>
      </c>
      <c r="C93" s="536"/>
      <c r="D93" s="537"/>
      <c r="E93" s="538">
        <v>160</v>
      </c>
      <c r="F93" s="539">
        <v>43</v>
      </c>
      <c r="G93" s="539">
        <v>0</v>
      </c>
      <c r="H93" s="539">
        <v>23</v>
      </c>
      <c r="I93" s="539">
        <v>19</v>
      </c>
      <c r="J93" s="544">
        <v>0</v>
      </c>
      <c r="K93" s="540">
        <v>1</v>
      </c>
      <c r="L93" s="539">
        <v>117</v>
      </c>
      <c r="M93" s="539">
        <v>0</v>
      </c>
      <c r="N93" s="539">
        <v>4</v>
      </c>
      <c r="O93" s="539">
        <v>98</v>
      </c>
      <c r="P93" s="539">
        <v>2</v>
      </c>
      <c r="Q93" s="544">
        <v>13</v>
      </c>
    </row>
    <row r="94" spans="1:17" s="541" customFormat="1" ht="8.25" customHeight="1">
      <c r="A94" s="535"/>
      <c r="B94" s="535" t="s">
        <v>585</v>
      </c>
      <c r="C94" s="536"/>
      <c r="D94" s="537"/>
      <c r="E94" s="538">
        <v>104</v>
      </c>
      <c r="F94" s="539">
        <v>26</v>
      </c>
      <c r="G94" s="539">
        <v>0</v>
      </c>
      <c r="H94" s="539">
        <v>14</v>
      </c>
      <c r="I94" s="539">
        <v>12</v>
      </c>
      <c r="J94" s="544">
        <v>0</v>
      </c>
      <c r="K94" s="540">
        <v>0</v>
      </c>
      <c r="L94" s="539">
        <v>78</v>
      </c>
      <c r="M94" s="539">
        <v>1</v>
      </c>
      <c r="N94" s="539">
        <v>5</v>
      </c>
      <c r="O94" s="539">
        <v>63</v>
      </c>
      <c r="P94" s="539">
        <v>1</v>
      </c>
      <c r="Q94" s="544">
        <v>8</v>
      </c>
    </row>
    <row r="95" spans="1:17" s="541" customFormat="1" ht="8.25" customHeight="1">
      <c r="A95" s="535"/>
      <c r="B95" s="535" t="s">
        <v>586</v>
      </c>
      <c r="C95" s="536"/>
      <c r="D95" s="537"/>
      <c r="E95" s="538">
        <v>92</v>
      </c>
      <c r="F95" s="539">
        <v>20</v>
      </c>
      <c r="G95" s="539">
        <v>0</v>
      </c>
      <c r="H95" s="539">
        <v>7</v>
      </c>
      <c r="I95" s="539">
        <v>12</v>
      </c>
      <c r="J95" s="544">
        <v>0</v>
      </c>
      <c r="K95" s="540">
        <v>1</v>
      </c>
      <c r="L95" s="539">
        <v>72</v>
      </c>
      <c r="M95" s="539">
        <v>0</v>
      </c>
      <c r="N95" s="539">
        <v>4</v>
      </c>
      <c r="O95" s="539">
        <v>59</v>
      </c>
      <c r="P95" s="539">
        <v>2</v>
      </c>
      <c r="Q95" s="544">
        <v>7</v>
      </c>
    </row>
    <row r="96" spans="1:17" s="541" customFormat="1" ht="8.25" customHeight="1">
      <c r="A96" s="535"/>
      <c r="B96" s="535" t="s">
        <v>587</v>
      </c>
      <c r="C96" s="536"/>
      <c r="D96" s="537"/>
      <c r="E96" s="538">
        <v>62</v>
      </c>
      <c r="F96" s="539">
        <v>14</v>
      </c>
      <c r="G96" s="539">
        <v>0</v>
      </c>
      <c r="H96" s="539">
        <v>10</v>
      </c>
      <c r="I96" s="539">
        <v>4</v>
      </c>
      <c r="J96" s="544">
        <v>0</v>
      </c>
      <c r="K96" s="540">
        <v>0</v>
      </c>
      <c r="L96" s="539">
        <v>48</v>
      </c>
      <c r="M96" s="539">
        <v>0</v>
      </c>
      <c r="N96" s="539">
        <v>2</v>
      </c>
      <c r="O96" s="539">
        <v>42</v>
      </c>
      <c r="P96" s="539">
        <v>1</v>
      </c>
      <c r="Q96" s="544">
        <v>3</v>
      </c>
    </row>
    <row r="97" spans="1:17" s="541" customFormat="1" ht="8.25" customHeight="1">
      <c r="A97" s="535"/>
      <c r="B97" s="535" t="s">
        <v>588</v>
      </c>
      <c r="C97" s="536"/>
      <c r="D97" s="537"/>
      <c r="E97" s="538">
        <v>32</v>
      </c>
      <c r="F97" s="539">
        <v>5</v>
      </c>
      <c r="G97" s="539">
        <v>0</v>
      </c>
      <c r="H97" s="539">
        <v>1</v>
      </c>
      <c r="I97" s="539">
        <v>4</v>
      </c>
      <c r="J97" s="544">
        <v>0</v>
      </c>
      <c r="K97" s="540">
        <v>0</v>
      </c>
      <c r="L97" s="539">
        <v>27</v>
      </c>
      <c r="M97" s="539">
        <v>1</v>
      </c>
      <c r="N97" s="539">
        <v>1</v>
      </c>
      <c r="O97" s="539">
        <v>25</v>
      </c>
      <c r="P97" s="539">
        <v>0</v>
      </c>
      <c r="Q97" s="544">
        <v>0</v>
      </c>
    </row>
    <row r="98" spans="1:17" s="541" customFormat="1" ht="8.25" customHeight="1">
      <c r="A98" s="535"/>
      <c r="B98" s="535" t="s">
        <v>589</v>
      </c>
      <c r="C98" s="536"/>
      <c r="D98" s="537"/>
      <c r="E98" s="538">
        <v>54</v>
      </c>
      <c r="F98" s="539">
        <v>12</v>
      </c>
      <c r="G98" s="539">
        <v>0</v>
      </c>
      <c r="H98" s="539">
        <v>5</v>
      </c>
      <c r="I98" s="539">
        <v>7</v>
      </c>
      <c r="J98" s="544">
        <v>0</v>
      </c>
      <c r="K98" s="540">
        <v>0</v>
      </c>
      <c r="L98" s="539">
        <v>42</v>
      </c>
      <c r="M98" s="539">
        <v>0</v>
      </c>
      <c r="N98" s="539">
        <v>1</v>
      </c>
      <c r="O98" s="539">
        <v>37</v>
      </c>
      <c r="P98" s="539">
        <v>0</v>
      </c>
      <c r="Q98" s="544">
        <v>4</v>
      </c>
    </row>
    <row r="99" spans="1:17" s="541" customFormat="1" ht="8.25" customHeight="1">
      <c r="A99" s="535"/>
      <c r="B99" s="535" t="s">
        <v>759</v>
      </c>
      <c r="C99" s="536"/>
      <c r="D99" s="537"/>
      <c r="E99" s="538">
        <v>111</v>
      </c>
      <c r="F99" s="539">
        <v>55</v>
      </c>
      <c r="G99" s="539">
        <v>0</v>
      </c>
      <c r="H99" s="539">
        <v>0</v>
      </c>
      <c r="I99" s="539">
        <v>0</v>
      </c>
      <c r="J99" s="544">
        <v>0</v>
      </c>
      <c r="K99" s="540">
        <v>55</v>
      </c>
      <c r="L99" s="539">
        <v>56</v>
      </c>
      <c r="M99" s="539">
        <v>0</v>
      </c>
      <c r="N99" s="539">
        <v>0</v>
      </c>
      <c r="O99" s="539">
        <v>0</v>
      </c>
      <c r="P99" s="539">
        <v>0</v>
      </c>
      <c r="Q99" s="544">
        <v>56</v>
      </c>
    </row>
    <row r="100" spans="1:17" s="541" customFormat="1" ht="8.25" customHeight="1">
      <c r="A100" s="535"/>
      <c r="B100" s="535" t="s">
        <v>220</v>
      </c>
      <c r="C100" s="536"/>
      <c r="D100" s="537"/>
      <c r="E100" s="538"/>
      <c r="F100" s="539"/>
      <c r="G100" s="539"/>
      <c r="H100" s="539"/>
      <c r="I100" s="539"/>
      <c r="J100" s="544"/>
      <c r="K100" s="540"/>
      <c r="L100" s="539"/>
      <c r="M100" s="539"/>
      <c r="N100" s="539"/>
      <c r="O100" s="539"/>
      <c r="P100" s="539"/>
      <c r="Q100" s="544"/>
    </row>
    <row r="101" spans="1:17" s="541" customFormat="1" ht="8.25" customHeight="1">
      <c r="A101" s="535"/>
      <c r="B101" s="535" t="s">
        <v>503</v>
      </c>
      <c r="C101" s="536"/>
      <c r="D101" s="537"/>
      <c r="E101" s="538">
        <v>62019</v>
      </c>
      <c r="F101" s="544">
        <v>31554</v>
      </c>
      <c r="G101" s="544">
        <v>31554</v>
      </c>
      <c r="H101" s="544">
        <v>0</v>
      </c>
      <c r="I101" s="544">
        <v>0</v>
      </c>
      <c r="J101" s="544">
        <v>0</v>
      </c>
      <c r="K101" s="540">
        <v>0</v>
      </c>
      <c r="L101" s="544">
        <v>30465</v>
      </c>
      <c r="M101" s="544">
        <v>30465</v>
      </c>
      <c r="N101" s="544">
        <v>0</v>
      </c>
      <c r="O101" s="544">
        <v>0</v>
      </c>
      <c r="P101" s="544">
        <v>0</v>
      </c>
      <c r="Q101" s="544">
        <v>0</v>
      </c>
    </row>
    <row r="102" spans="1:17" s="541" customFormat="1" ht="8.25" customHeight="1">
      <c r="A102" s="535"/>
      <c r="B102" s="535" t="s">
        <v>590</v>
      </c>
      <c r="C102" s="536"/>
      <c r="D102" s="537"/>
      <c r="E102" s="538">
        <v>19238</v>
      </c>
      <c r="F102" s="544">
        <v>9694</v>
      </c>
      <c r="G102" s="544">
        <v>9651</v>
      </c>
      <c r="H102" s="544">
        <v>40</v>
      </c>
      <c r="I102" s="544">
        <v>0</v>
      </c>
      <c r="J102" s="544">
        <v>2</v>
      </c>
      <c r="K102" s="540">
        <v>1</v>
      </c>
      <c r="L102" s="544">
        <v>9544</v>
      </c>
      <c r="M102" s="544">
        <v>9484</v>
      </c>
      <c r="N102" s="544">
        <v>54</v>
      </c>
      <c r="O102" s="544">
        <v>0</v>
      </c>
      <c r="P102" s="544">
        <v>4</v>
      </c>
      <c r="Q102" s="544">
        <v>2</v>
      </c>
    </row>
    <row r="103" spans="1:17" s="541" customFormat="1" ht="8.25" customHeight="1">
      <c r="A103" s="535"/>
      <c r="B103" s="535" t="s">
        <v>591</v>
      </c>
      <c r="C103" s="536"/>
      <c r="D103" s="537"/>
      <c r="E103" s="538">
        <v>16091</v>
      </c>
      <c r="F103" s="544">
        <v>7439</v>
      </c>
      <c r="G103" s="544">
        <v>6844</v>
      </c>
      <c r="H103" s="544">
        <v>575</v>
      </c>
      <c r="I103" s="544">
        <v>1</v>
      </c>
      <c r="J103" s="544">
        <v>13</v>
      </c>
      <c r="K103" s="540">
        <v>6</v>
      </c>
      <c r="L103" s="544">
        <v>8652</v>
      </c>
      <c r="M103" s="544">
        <v>7533</v>
      </c>
      <c r="N103" s="544">
        <v>1029</v>
      </c>
      <c r="O103" s="544">
        <v>2</v>
      </c>
      <c r="P103" s="544">
        <v>75</v>
      </c>
      <c r="Q103" s="544">
        <v>13</v>
      </c>
    </row>
    <row r="104" spans="1:17" s="541" customFormat="1" ht="8.25" customHeight="1">
      <c r="A104" s="535"/>
      <c r="B104" s="535" t="s">
        <v>592</v>
      </c>
      <c r="C104" s="536"/>
      <c r="D104" s="537"/>
      <c r="E104" s="538">
        <v>20393</v>
      </c>
      <c r="F104" s="544">
        <v>9528</v>
      </c>
      <c r="G104" s="544">
        <v>5903</v>
      </c>
      <c r="H104" s="544">
        <v>3549</v>
      </c>
      <c r="I104" s="544">
        <v>0</v>
      </c>
      <c r="J104" s="544">
        <v>62</v>
      </c>
      <c r="K104" s="540">
        <v>14</v>
      </c>
      <c r="L104" s="544">
        <v>10865</v>
      </c>
      <c r="M104" s="544">
        <v>5694</v>
      </c>
      <c r="N104" s="544">
        <v>4904</v>
      </c>
      <c r="O104" s="544">
        <v>6</v>
      </c>
      <c r="P104" s="544">
        <v>218</v>
      </c>
      <c r="Q104" s="544">
        <v>43</v>
      </c>
    </row>
    <row r="105" spans="1:17" s="541" customFormat="1" ht="8.25" customHeight="1">
      <c r="A105" s="535"/>
      <c r="B105" s="535" t="s">
        <v>593</v>
      </c>
      <c r="C105" s="536"/>
      <c r="D105" s="537"/>
      <c r="E105" s="538">
        <v>26110</v>
      </c>
      <c r="F105" s="544">
        <v>12582</v>
      </c>
      <c r="G105" s="544">
        <v>4412</v>
      </c>
      <c r="H105" s="544">
        <v>7987</v>
      </c>
      <c r="I105" s="544">
        <v>5</v>
      </c>
      <c r="J105" s="544">
        <v>159</v>
      </c>
      <c r="K105" s="540">
        <v>19</v>
      </c>
      <c r="L105" s="544">
        <v>13528</v>
      </c>
      <c r="M105" s="544">
        <v>3595</v>
      </c>
      <c r="N105" s="544">
        <v>9352</v>
      </c>
      <c r="O105" s="544">
        <v>23</v>
      </c>
      <c r="P105" s="544">
        <v>491</v>
      </c>
      <c r="Q105" s="544">
        <v>67</v>
      </c>
    </row>
    <row r="106" spans="1:17" s="541" customFormat="1" ht="8.25" customHeight="1">
      <c r="A106" s="535"/>
      <c r="B106" s="535" t="s">
        <v>594</v>
      </c>
      <c r="C106" s="536"/>
      <c r="D106" s="537"/>
      <c r="E106" s="538">
        <v>32144</v>
      </c>
      <c r="F106" s="544">
        <v>15437</v>
      </c>
      <c r="G106" s="544">
        <v>3754</v>
      </c>
      <c r="H106" s="544">
        <v>11334</v>
      </c>
      <c r="I106" s="544">
        <v>12</v>
      </c>
      <c r="J106" s="544">
        <v>306</v>
      </c>
      <c r="K106" s="540">
        <v>31</v>
      </c>
      <c r="L106" s="544">
        <v>16707</v>
      </c>
      <c r="M106" s="544">
        <v>2674</v>
      </c>
      <c r="N106" s="544">
        <v>12887</v>
      </c>
      <c r="O106" s="544">
        <v>41</v>
      </c>
      <c r="P106" s="544">
        <v>981</v>
      </c>
      <c r="Q106" s="544">
        <v>124</v>
      </c>
    </row>
    <row r="107" spans="1:17" s="541" customFormat="1" ht="8.25" customHeight="1">
      <c r="A107" s="535"/>
      <c r="B107" s="535" t="s">
        <v>595</v>
      </c>
      <c r="C107" s="536"/>
      <c r="D107" s="537"/>
      <c r="E107" s="538">
        <v>26670</v>
      </c>
      <c r="F107" s="544">
        <v>12577</v>
      </c>
      <c r="G107" s="544">
        <v>2190</v>
      </c>
      <c r="H107" s="544">
        <v>9985</v>
      </c>
      <c r="I107" s="544">
        <v>21</v>
      </c>
      <c r="J107" s="544">
        <v>339</v>
      </c>
      <c r="K107" s="540">
        <v>42</v>
      </c>
      <c r="L107" s="544">
        <v>14093</v>
      </c>
      <c r="M107" s="544">
        <v>1539</v>
      </c>
      <c r="N107" s="544">
        <v>11255</v>
      </c>
      <c r="O107" s="544">
        <v>103</v>
      </c>
      <c r="P107" s="544">
        <v>1067</v>
      </c>
      <c r="Q107" s="544">
        <v>129</v>
      </c>
    </row>
    <row r="108" spans="1:17" s="541" customFormat="1" ht="8.25" customHeight="1">
      <c r="A108" s="535"/>
      <c r="B108" s="535" t="s">
        <v>596</v>
      </c>
      <c r="C108" s="536"/>
      <c r="D108" s="537"/>
      <c r="E108" s="538">
        <v>24146</v>
      </c>
      <c r="F108" s="544">
        <v>11173</v>
      </c>
      <c r="G108" s="544">
        <v>1493</v>
      </c>
      <c r="H108" s="544">
        <v>9254</v>
      </c>
      <c r="I108" s="544">
        <v>38</v>
      </c>
      <c r="J108" s="544">
        <v>334</v>
      </c>
      <c r="K108" s="540">
        <v>54</v>
      </c>
      <c r="L108" s="544">
        <v>12973</v>
      </c>
      <c r="M108" s="544">
        <v>888</v>
      </c>
      <c r="N108" s="544">
        <v>10785</v>
      </c>
      <c r="O108" s="544">
        <v>193</v>
      </c>
      <c r="P108" s="544">
        <v>999</v>
      </c>
      <c r="Q108" s="544">
        <v>108</v>
      </c>
    </row>
    <row r="109" spans="1:17" s="541" customFormat="1" ht="8.25" customHeight="1">
      <c r="A109" s="535"/>
      <c r="B109" s="535" t="s">
        <v>597</v>
      </c>
      <c r="C109" s="536"/>
      <c r="D109" s="537"/>
      <c r="E109" s="538">
        <v>23085</v>
      </c>
      <c r="F109" s="544">
        <v>10731</v>
      </c>
      <c r="G109" s="544">
        <v>929</v>
      </c>
      <c r="H109" s="544">
        <v>9342</v>
      </c>
      <c r="I109" s="544">
        <v>67</v>
      </c>
      <c r="J109" s="544">
        <v>360</v>
      </c>
      <c r="K109" s="540">
        <v>33</v>
      </c>
      <c r="L109" s="544">
        <v>12354</v>
      </c>
      <c r="M109" s="544">
        <v>525</v>
      </c>
      <c r="N109" s="544">
        <v>10470</v>
      </c>
      <c r="O109" s="544">
        <v>322</v>
      </c>
      <c r="P109" s="544">
        <v>946</v>
      </c>
      <c r="Q109" s="544">
        <v>91</v>
      </c>
    </row>
    <row r="110" spans="1:17" s="541" customFormat="1" ht="8.25" customHeight="1">
      <c r="A110" s="535"/>
      <c r="B110" s="535" t="s">
        <v>598</v>
      </c>
      <c r="C110" s="536"/>
      <c r="D110" s="537"/>
      <c r="E110" s="538">
        <v>24380</v>
      </c>
      <c r="F110" s="544">
        <v>11454</v>
      </c>
      <c r="G110" s="544">
        <v>588</v>
      </c>
      <c r="H110" s="544">
        <v>10355</v>
      </c>
      <c r="I110" s="544">
        <v>115</v>
      </c>
      <c r="J110" s="544">
        <v>343</v>
      </c>
      <c r="K110" s="540">
        <v>53</v>
      </c>
      <c r="L110" s="544">
        <v>12926</v>
      </c>
      <c r="M110" s="544">
        <v>328</v>
      </c>
      <c r="N110" s="544">
        <v>11161</v>
      </c>
      <c r="O110" s="544">
        <v>559</v>
      </c>
      <c r="P110" s="544">
        <v>782</v>
      </c>
      <c r="Q110" s="544">
        <v>96</v>
      </c>
    </row>
    <row r="111" spans="1:17" s="541" customFormat="1" ht="8.25" customHeight="1">
      <c r="A111" s="535"/>
      <c r="B111" s="535" t="s">
        <v>599</v>
      </c>
      <c r="C111" s="536"/>
      <c r="D111" s="537"/>
      <c r="E111" s="538">
        <v>31194</v>
      </c>
      <c r="F111" s="544">
        <v>14966</v>
      </c>
      <c r="G111" s="544">
        <v>410</v>
      </c>
      <c r="H111" s="544">
        <v>13919</v>
      </c>
      <c r="I111" s="544">
        <v>220</v>
      </c>
      <c r="J111" s="544">
        <v>357</v>
      </c>
      <c r="K111" s="540">
        <v>60</v>
      </c>
      <c r="L111" s="544">
        <v>16228</v>
      </c>
      <c r="M111" s="544">
        <v>278</v>
      </c>
      <c r="N111" s="544">
        <v>13859</v>
      </c>
      <c r="O111" s="544">
        <v>1043</v>
      </c>
      <c r="P111" s="544">
        <v>895</v>
      </c>
      <c r="Q111" s="544">
        <v>153</v>
      </c>
    </row>
    <row r="112" spans="1:17" s="541" customFormat="1" ht="8.25" customHeight="1">
      <c r="A112" s="535"/>
      <c r="B112" s="535" t="s">
        <v>600</v>
      </c>
      <c r="C112" s="536"/>
      <c r="D112" s="537"/>
      <c r="E112" s="538">
        <v>23351</v>
      </c>
      <c r="F112" s="544">
        <v>11378</v>
      </c>
      <c r="G112" s="544">
        <v>106</v>
      </c>
      <c r="H112" s="544">
        <v>10851</v>
      </c>
      <c r="I112" s="544">
        <v>239</v>
      </c>
      <c r="J112" s="544">
        <v>148</v>
      </c>
      <c r="K112" s="540">
        <v>34</v>
      </c>
      <c r="L112" s="544">
        <v>11973</v>
      </c>
      <c r="M112" s="544">
        <v>181</v>
      </c>
      <c r="N112" s="544">
        <v>9926</v>
      </c>
      <c r="O112" s="544">
        <v>1272</v>
      </c>
      <c r="P112" s="544">
        <v>472</v>
      </c>
      <c r="Q112" s="544">
        <v>122</v>
      </c>
    </row>
    <row r="113" spans="1:17" s="541" customFormat="1" ht="8.25" customHeight="1">
      <c r="A113" s="535"/>
      <c r="B113" s="535" t="s">
        <v>601</v>
      </c>
      <c r="C113" s="536"/>
      <c r="D113" s="537"/>
      <c r="E113" s="538">
        <v>17020</v>
      </c>
      <c r="F113" s="544">
        <v>8196</v>
      </c>
      <c r="G113" s="544">
        <v>42</v>
      </c>
      <c r="H113" s="544">
        <v>7767</v>
      </c>
      <c r="I113" s="544">
        <v>263</v>
      </c>
      <c r="J113" s="544">
        <v>89</v>
      </c>
      <c r="K113" s="540">
        <v>35</v>
      </c>
      <c r="L113" s="544">
        <v>8824</v>
      </c>
      <c r="M113" s="544">
        <v>92</v>
      </c>
      <c r="N113" s="544">
        <v>6641</v>
      </c>
      <c r="O113" s="544">
        <v>1664</v>
      </c>
      <c r="P113" s="544">
        <v>287</v>
      </c>
      <c r="Q113" s="544">
        <v>140</v>
      </c>
    </row>
    <row r="114" spans="1:17" s="541" customFormat="1" ht="8.25" customHeight="1">
      <c r="A114" s="535"/>
      <c r="B114" s="535" t="s">
        <v>602</v>
      </c>
      <c r="C114" s="536"/>
      <c r="D114" s="537"/>
      <c r="E114" s="538">
        <v>14536</v>
      </c>
      <c r="F114" s="544">
        <v>6851</v>
      </c>
      <c r="G114" s="544">
        <v>22</v>
      </c>
      <c r="H114" s="544">
        <v>6455</v>
      </c>
      <c r="I114" s="544">
        <v>308</v>
      </c>
      <c r="J114" s="544">
        <v>38</v>
      </c>
      <c r="K114" s="540">
        <v>28</v>
      </c>
      <c r="L114" s="544">
        <v>7685</v>
      </c>
      <c r="M114" s="544">
        <v>104</v>
      </c>
      <c r="N114" s="544">
        <v>4815</v>
      </c>
      <c r="O114" s="544">
        <v>2395</v>
      </c>
      <c r="P114" s="544">
        <v>204</v>
      </c>
      <c r="Q114" s="544">
        <v>167</v>
      </c>
    </row>
    <row r="115" spans="1:17" s="541" customFormat="1" ht="8.25" customHeight="1">
      <c r="A115" s="535"/>
      <c r="B115" s="535" t="s">
        <v>603</v>
      </c>
      <c r="C115" s="536"/>
      <c r="D115" s="537"/>
      <c r="E115" s="538">
        <v>9835</v>
      </c>
      <c r="F115" s="544">
        <v>4466</v>
      </c>
      <c r="G115" s="544">
        <v>8</v>
      </c>
      <c r="H115" s="544">
        <v>4052</v>
      </c>
      <c r="I115" s="544">
        <v>364</v>
      </c>
      <c r="J115" s="544">
        <v>17</v>
      </c>
      <c r="K115" s="540">
        <v>25</v>
      </c>
      <c r="L115" s="544">
        <v>5369</v>
      </c>
      <c r="M115" s="544">
        <v>78</v>
      </c>
      <c r="N115" s="544">
        <v>2269</v>
      </c>
      <c r="O115" s="544">
        <v>2693</v>
      </c>
      <c r="P115" s="544">
        <v>131</v>
      </c>
      <c r="Q115" s="544">
        <v>198</v>
      </c>
    </row>
    <row r="116" spans="1:17" s="541" customFormat="1" ht="8.25" customHeight="1">
      <c r="A116" s="535"/>
      <c r="B116" s="535" t="s">
        <v>604</v>
      </c>
      <c r="C116" s="536"/>
      <c r="D116" s="537"/>
      <c r="E116" s="538">
        <v>5147</v>
      </c>
      <c r="F116" s="544">
        <v>1918</v>
      </c>
      <c r="G116" s="544">
        <v>3</v>
      </c>
      <c r="H116" s="544">
        <v>1594</v>
      </c>
      <c r="I116" s="544">
        <v>296</v>
      </c>
      <c r="J116" s="544">
        <v>8</v>
      </c>
      <c r="K116" s="540">
        <v>17</v>
      </c>
      <c r="L116" s="544">
        <v>3229</v>
      </c>
      <c r="M116" s="544">
        <v>34</v>
      </c>
      <c r="N116" s="544">
        <v>562</v>
      </c>
      <c r="O116" s="544">
        <v>2356</v>
      </c>
      <c r="P116" s="544">
        <v>85</v>
      </c>
      <c r="Q116" s="544">
        <v>192</v>
      </c>
    </row>
    <row r="117" spans="1:17" s="541" customFormat="1" ht="8.25" customHeight="1">
      <c r="A117" s="535"/>
      <c r="B117" s="535" t="s">
        <v>605</v>
      </c>
      <c r="C117" s="536"/>
      <c r="D117" s="537"/>
      <c r="E117" s="538">
        <v>2052</v>
      </c>
      <c r="F117" s="544">
        <v>605</v>
      </c>
      <c r="G117" s="544">
        <v>0</v>
      </c>
      <c r="H117" s="544">
        <v>417</v>
      </c>
      <c r="I117" s="544">
        <v>178</v>
      </c>
      <c r="J117" s="544">
        <v>2</v>
      </c>
      <c r="K117" s="540">
        <v>8</v>
      </c>
      <c r="L117" s="544">
        <v>1447</v>
      </c>
      <c r="M117" s="544">
        <v>8</v>
      </c>
      <c r="N117" s="544">
        <v>88</v>
      </c>
      <c r="O117" s="544">
        <v>1209</v>
      </c>
      <c r="P117" s="544">
        <v>25</v>
      </c>
      <c r="Q117" s="544">
        <v>117</v>
      </c>
    </row>
    <row r="118" spans="1:17" s="541" customFormat="1" ht="8.25" customHeight="1">
      <c r="A118" s="535"/>
      <c r="B118" s="535" t="s">
        <v>606</v>
      </c>
      <c r="C118" s="536"/>
      <c r="D118" s="537"/>
      <c r="E118" s="538">
        <v>450</v>
      </c>
      <c r="F118" s="544">
        <v>108</v>
      </c>
      <c r="G118" s="544">
        <v>0</v>
      </c>
      <c r="H118" s="544">
        <v>55</v>
      </c>
      <c r="I118" s="544">
        <v>51</v>
      </c>
      <c r="J118" s="544">
        <v>0</v>
      </c>
      <c r="K118" s="540">
        <v>2</v>
      </c>
      <c r="L118" s="544">
        <v>342</v>
      </c>
      <c r="M118" s="544">
        <v>2</v>
      </c>
      <c r="N118" s="544">
        <v>16</v>
      </c>
      <c r="O118" s="544">
        <v>287</v>
      </c>
      <c r="P118" s="544">
        <v>6</v>
      </c>
      <c r="Q118" s="544">
        <v>31</v>
      </c>
    </row>
    <row r="119" spans="1:17" s="541" customFormat="1" ht="8.25" customHeight="1">
      <c r="A119" s="535"/>
      <c r="B119" s="535" t="s">
        <v>589</v>
      </c>
      <c r="C119" s="536"/>
      <c r="D119" s="537"/>
      <c r="E119" s="538">
        <v>54</v>
      </c>
      <c r="F119" s="544">
        <v>12</v>
      </c>
      <c r="G119" s="544">
        <v>0</v>
      </c>
      <c r="H119" s="544">
        <v>5</v>
      </c>
      <c r="I119" s="544">
        <v>7</v>
      </c>
      <c r="J119" s="544">
        <v>0</v>
      </c>
      <c r="K119" s="540">
        <v>0</v>
      </c>
      <c r="L119" s="544">
        <v>42</v>
      </c>
      <c r="M119" s="544">
        <v>0</v>
      </c>
      <c r="N119" s="544">
        <v>1</v>
      </c>
      <c r="O119" s="544">
        <v>37</v>
      </c>
      <c r="P119" s="544">
        <v>0</v>
      </c>
      <c r="Q119" s="544">
        <v>4</v>
      </c>
    </row>
    <row r="120" spans="1:17" s="541" customFormat="1" ht="8.25" customHeight="1">
      <c r="A120" s="535"/>
      <c r="B120" s="535" t="s">
        <v>268</v>
      </c>
      <c r="C120" s="536"/>
      <c r="D120" s="537"/>
      <c r="E120" s="538"/>
      <c r="F120" s="539"/>
      <c r="G120" s="539"/>
      <c r="H120" s="539"/>
      <c r="I120" s="539"/>
      <c r="J120" s="544"/>
      <c r="K120" s="540"/>
      <c r="L120" s="539"/>
      <c r="M120" s="539"/>
      <c r="N120" s="539"/>
      <c r="O120" s="539"/>
      <c r="P120" s="539"/>
      <c r="Q120" s="544"/>
    </row>
    <row r="121" spans="1:17" s="541" customFormat="1" ht="8.25" customHeight="1">
      <c r="A121" s="535"/>
      <c r="B121" s="535" t="s">
        <v>607</v>
      </c>
      <c r="C121" s="536"/>
      <c r="D121" s="537"/>
      <c r="E121" s="538">
        <v>72445</v>
      </c>
      <c r="F121" s="539">
        <v>33534</v>
      </c>
      <c r="G121" s="539">
        <v>181</v>
      </c>
      <c r="H121" s="539">
        <v>31196</v>
      </c>
      <c r="I121" s="539">
        <v>1706</v>
      </c>
      <c r="J121" s="544">
        <v>302</v>
      </c>
      <c r="K121" s="540">
        <v>149</v>
      </c>
      <c r="L121" s="539">
        <v>38911</v>
      </c>
      <c r="M121" s="539">
        <v>499</v>
      </c>
      <c r="N121" s="539">
        <v>24318</v>
      </c>
      <c r="O121" s="539">
        <v>11913</v>
      </c>
      <c r="P121" s="539">
        <v>1210</v>
      </c>
      <c r="Q121" s="544">
        <v>971</v>
      </c>
    </row>
    <row r="122" spans="1:17" s="541" customFormat="1" ht="8.25" customHeight="1">
      <c r="A122" s="535"/>
      <c r="B122" s="535" t="s">
        <v>608</v>
      </c>
      <c r="C122" s="536"/>
      <c r="D122" s="537"/>
      <c r="E122" s="538">
        <v>32074</v>
      </c>
      <c r="F122" s="539">
        <v>13960</v>
      </c>
      <c r="G122" s="539">
        <v>33</v>
      </c>
      <c r="H122" s="539">
        <v>12578</v>
      </c>
      <c r="I122" s="539">
        <v>1204</v>
      </c>
      <c r="J122" s="544">
        <v>65</v>
      </c>
      <c r="K122" s="540">
        <v>80</v>
      </c>
      <c r="L122" s="539">
        <v>18114</v>
      </c>
      <c r="M122" s="539">
        <v>226</v>
      </c>
      <c r="N122" s="539">
        <v>7751</v>
      </c>
      <c r="O122" s="539">
        <v>8977</v>
      </c>
      <c r="P122" s="539">
        <v>451</v>
      </c>
      <c r="Q122" s="544">
        <v>709</v>
      </c>
    </row>
    <row r="123" spans="1:17" s="541" customFormat="1" ht="8.25" customHeight="1">
      <c r="A123" s="535"/>
      <c r="B123" s="535" t="s">
        <v>609</v>
      </c>
      <c r="C123" s="536"/>
      <c r="D123" s="537"/>
      <c r="E123" s="538">
        <v>7703</v>
      </c>
      <c r="F123" s="539">
        <v>2643</v>
      </c>
      <c r="G123" s="539">
        <v>3</v>
      </c>
      <c r="H123" s="539">
        <v>2071</v>
      </c>
      <c r="I123" s="539">
        <v>532</v>
      </c>
      <c r="J123" s="544">
        <v>10</v>
      </c>
      <c r="K123" s="540">
        <v>27</v>
      </c>
      <c r="L123" s="539">
        <v>5060</v>
      </c>
      <c r="M123" s="539">
        <v>44</v>
      </c>
      <c r="N123" s="539">
        <v>667</v>
      </c>
      <c r="O123" s="539">
        <v>3889</v>
      </c>
      <c r="P123" s="539">
        <v>116</v>
      </c>
      <c r="Q123" s="544">
        <v>344</v>
      </c>
    </row>
    <row r="124" ht="24.75" customHeight="1">
      <c r="E124" s="17" t="s">
        <v>1029</v>
      </c>
    </row>
    <row r="125" ht="12" customHeight="1">
      <c r="A125" s="51" t="s">
        <v>738</v>
      </c>
    </row>
    <row r="126" spans="1:17" s="227" customFormat="1" ht="9.75" customHeight="1">
      <c r="A126" s="967" t="s">
        <v>31</v>
      </c>
      <c r="B126" s="967"/>
      <c r="C126" s="967"/>
      <c r="D126" s="1248"/>
      <c r="E126" s="1296" t="s">
        <v>34</v>
      </c>
      <c r="F126" s="229"/>
      <c r="G126" s="229"/>
      <c r="H126" s="229" t="s">
        <v>22</v>
      </c>
      <c r="I126" s="229"/>
      <c r="J126" s="229"/>
      <c r="K126" s="230"/>
      <c r="L126" s="229"/>
      <c r="M126" s="229"/>
      <c r="N126" s="229" t="s">
        <v>23</v>
      </c>
      <c r="O126" s="229"/>
      <c r="P126" s="229"/>
      <c r="Q126" s="229"/>
    </row>
    <row r="127" spans="1:17" s="227" customFormat="1" ht="9.75" customHeight="1">
      <c r="A127" s="1251"/>
      <c r="B127" s="1251"/>
      <c r="C127" s="1251"/>
      <c r="D127" s="1252"/>
      <c r="E127" s="1297"/>
      <c r="F127" s="231" t="s">
        <v>760</v>
      </c>
      <c r="G127" s="231" t="s">
        <v>161</v>
      </c>
      <c r="H127" s="231" t="s">
        <v>162</v>
      </c>
      <c r="I127" s="231" t="s">
        <v>163</v>
      </c>
      <c r="J127" s="232" t="s">
        <v>164</v>
      </c>
      <c r="K127" s="231" t="s">
        <v>763</v>
      </c>
      <c r="L127" s="231" t="s">
        <v>762</v>
      </c>
      <c r="M127" s="231" t="s">
        <v>161</v>
      </c>
      <c r="N127" s="231" t="s">
        <v>162</v>
      </c>
      <c r="O127" s="231" t="s">
        <v>163</v>
      </c>
      <c r="P127" s="232" t="s">
        <v>164</v>
      </c>
      <c r="Q127" s="232" t="s">
        <v>763</v>
      </c>
    </row>
    <row r="128" spans="1:17" s="541" customFormat="1" ht="8.25" customHeight="1">
      <c r="A128" s="535"/>
      <c r="B128" s="535" t="s">
        <v>610</v>
      </c>
      <c r="C128" s="536"/>
      <c r="D128" s="537"/>
      <c r="E128" s="538">
        <v>120927</v>
      </c>
      <c r="F128" s="539">
        <v>105591</v>
      </c>
      <c r="G128" s="539">
        <v>2668</v>
      </c>
      <c r="H128" s="539">
        <v>99658</v>
      </c>
      <c r="I128" s="539">
        <v>1531</v>
      </c>
      <c r="J128" s="544">
        <v>1369</v>
      </c>
      <c r="K128" s="540">
        <v>365</v>
      </c>
      <c r="L128" s="539">
        <v>15336</v>
      </c>
      <c r="M128" s="539">
        <v>1585</v>
      </c>
      <c r="N128" s="539">
        <v>3181</v>
      </c>
      <c r="O128" s="539">
        <v>4805</v>
      </c>
      <c r="P128" s="539">
        <v>4915</v>
      </c>
      <c r="Q128" s="544">
        <v>850</v>
      </c>
    </row>
    <row r="129" spans="1:17" s="541" customFormat="1" ht="8.25" customHeight="1">
      <c r="A129" s="535"/>
      <c r="B129" s="535" t="s">
        <v>503</v>
      </c>
      <c r="C129" s="536"/>
      <c r="D129" s="537"/>
      <c r="E129" s="538">
        <v>1</v>
      </c>
      <c r="F129" s="539">
        <v>1</v>
      </c>
      <c r="G129" s="539">
        <v>1</v>
      </c>
      <c r="H129" s="539">
        <v>0</v>
      </c>
      <c r="I129" s="539">
        <v>0</v>
      </c>
      <c r="J129" s="539">
        <v>0</v>
      </c>
      <c r="K129" s="540">
        <v>0</v>
      </c>
      <c r="L129" s="539">
        <v>0</v>
      </c>
      <c r="M129" s="539">
        <v>0</v>
      </c>
      <c r="N129" s="539">
        <v>0</v>
      </c>
      <c r="O129" s="539">
        <v>0</v>
      </c>
      <c r="P129" s="539">
        <v>0</v>
      </c>
      <c r="Q129" s="544">
        <v>0</v>
      </c>
    </row>
    <row r="130" spans="1:17" s="541" customFormat="1" ht="8.25" customHeight="1">
      <c r="A130" s="535"/>
      <c r="B130" s="535" t="s">
        <v>504</v>
      </c>
      <c r="C130" s="536"/>
      <c r="D130" s="537"/>
      <c r="E130" s="538">
        <v>1</v>
      </c>
      <c r="F130" s="539">
        <v>0</v>
      </c>
      <c r="G130" s="539">
        <v>0</v>
      </c>
      <c r="H130" s="539">
        <v>0</v>
      </c>
      <c r="I130" s="539">
        <v>0</v>
      </c>
      <c r="J130" s="539">
        <v>0</v>
      </c>
      <c r="K130" s="540">
        <v>0</v>
      </c>
      <c r="L130" s="539">
        <v>1</v>
      </c>
      <c r="M130" s="539">
        <v>0</v>
      </c>
      <c r="N130" s="539">
        <v>0</v>
      </c>
      <c r="O130" s="539">
        <v>0</v>
      </c>
      <c r="P130" s="539">
        <v>0</v>
      </c>
      <c r="Q130" s="544">
        <v>1</v>
      </c>
    </row>
    <row r="131" spans="1:17" s="541" customFormat="1" ht="8.25" customHeight="1">
      <c r="A131" s="535"/>
      <c r="B131" s="535" t="s">
        <v>505</v>
      </c>
      <c r="C131" s="536"/>
      <c r="D131" s="537"/>
      <c r="E131" s="538">
        <v>4</v>
      </c>
      <c r="F131" s="539">
        <v>2</v>
      </c>
      <c r="G131" s="539">
        <v>2</v>
      </c>
      <c r="H131" s="539">
        <v>0</v>
      </c>
      <c r="I131" s="539">
        <v>0</v>
      </c>
      <c r="J131" s="539">
        <v>0</v>
      </c>
      <c r="K131" s="540">
        <v>0</v>
      </c>
      <c r="L131" s="539">
        <v>2</v>
      </c>
      <c r="M131" s="539">
        <v>2</v>
      </c>
      <c r="N131" s="539">
        <v>0</v>
      </c>
      <c r="O131" s="539">
        <v>0</v>
      </c>
      <c r="P131" s="539">
        <v>0</v>
      </c>
      <c r="Q131" s="544">
        <v>0</v>
      </c>
    </row>
    <row r="132" spans="1:17" s="541" customFormat="1" ht="8.25" customHeight="1">
      <c r="A132" s="535"/>
      <c r="B132" s="535" t="s">
        <v>506</v>
      </c>
      <c r="C132" s="536"/>
      <c r="D132" s="537"/>
      <c r="E132" s="538">
        <v>2</v>
      </c>
      <c r="F132" s="539">
        <v>1</v>
      </c>
      <c r="G132" s="539">
        <v>0</v>
      </c>
      <c r="H132" s="539">
        <v>1</v>
      </c>
      <c r="I132" s="539">
        <v>0</v>
      </c>
      <c r="J132" s="539">
        <v>0</v>
      </c>
      <c r="K132" s="540">
        <v>0</v>
      </c>
      <c r="L132" s="539">
        <v>1</v>
      </c>
      <c r="M132" s="539">
        <v>1</v>
      </c>
      <c r="N132" s="539">
        <v>0</v>
      </c>
      <c r="O132" s="539">
        <v>0</v>
      </c>
      <c r="P132" s="539">
        <v>0</v>
      </c>
      <c r="Q132" s="544">
        <v>0</v>
      </c>
    </row>
    <row r="133" spans="1:17" s="541" customFormat="1" ht="8.25" customHeight="1">
      <c r="A133" s="535"/>
      <c r="B133" s="535" t="s">
        <v>507</v>
      </c>
      <c r="C133" s="536"/>
      <c r="D133" s="537"/>
      <c r="E133" s="538">
        <v>13</v>
      </c>
      <c r="F133" s="539">
        <v>9</v>
      </c>
      <c r="G133" s="539">
        <v>6</v>
      </c>
      <c r="H133" s="539">
        <v>3</v>
      </c>
      <c r="I133" s="539">
        <v>0</v>
      </c>
      <c r="J133" s="539">
        <v>0</v>
      </c>
      <c r="K133" s="540">
        <v>0</v>
      </c>
      <c r="L133" s="539">
        <v>4</v>
      </c>
      <c r="M133" s="539">
        <v>4</v>
      </c>
      <c r="N133" s="539">
        <v>0</v>
      </c>
      <c r="O133" s="539">
        <v>0</v>
      </c>
      <c r="P133" s="539">
        <v>0</v>
      </c>
      <c r="Q133" s="544">
        <v>0</v>
      </c>
    </row>
    <row r="134" spans="1:17" s="541" customFormat="1" ht="8.25" customHeight="1">
      <c r="A134" s="535"/>
      <c r="B134" s="535" t="s">
        <v>508</v>
      </c>
      <c r="C134" s="536"/>
      <c r="D134" s="537"/>
      <c r="E134" s="538">
        <v>38</v>
      </c>
      <c r="F134" s="539">
        <v>20</v>
      </c>
      <c r="G134" s="539">
        <v>9</v>
      </c>
      <c r="H134" s="539">
        <v>11</v>
      </c>
      <c r="I134" s="539">
        <v>0</v>
      </c>
      <c r="J134" s="539">
        <v>0</v>
      </c>
      <c r="K134" s="540">
        <v>0</v>
      </c>
      <c r="L134" s="539">
        <v>18</v>
      </c>
      <c r="M134" s="539">
        <v>15</v>
      </c>
      <c r="N134" s="539">
        <v>2</v>
      </c>
      <c r="O134" s="539">
        <v>0</v>
      </c>
      <c r="P134" s="539">
        <v>1</v>
      </c>
      <c r="Q134" s="544">
        <v>0</v>
      </c>
    </row>
    <row r="135" spans="1:17" s="541" customFormat="1" ht="8.25" customHeight="1">
      <c r="A135" s="535"/>
      <c r="B135" s="535" t="s">
        <v>509</v>
      </c>
      <c r="C135" s="536"/>
      <c r="D135" s="537"/>
      <c r="E135" s="538">
        <v>78</v>
      </c>
      <c r="F135" s="539">
        <v>43</v>
      </c>
      <c r="G135" s="539">
        <v>24</v>
      </c>
      <c r="H135" s="539">
        <v>19</v>
      </c>
      <c r="I135" s="539">
        <v>0</v>
      </c>
      <c r="J135" s="539">
        <v>0</v>
      </c>
      <c r="K135" s="540">
        <v>0</v>
      </c>
      <c r="L135" s="539">
        <v>35</v>
      </c>
      <c r="M135" s="539">
        <v>31</v>
      </c>
      <c r="N135" s="539">
        <v>1</v>
      </c>
      <c r="O135" s="539">
        <v>0</v>
      </c>
      <c r="P135" s="539">
        <v>3</v>
      </c>
      <c r="Q135" s="544">
        <v>0</v>
      </c>
    </row>
    <row r="136" spans="1:17" s="541" customFormat="1" ht="8.25" customHeight="1">
      <c r="A136" s="535"/>
      <c r="B136" s="535" t="s">
        <v>510</v>
      </c>
      <c r="C136" s="536"/>
      <c r="D136" s="537"/>
      <c r="E136" s="538">
        <v>108</v>
      </c>
      <c r="F136" s="539">
        <v>71</v>
      </c>
      <c r="G136" s="539">
        <v>30</v>
      </c>
      <c r="H136" s="539">
        <v>41</v>
      </c>
      <c r="I136" s="539">
        <v>0</v>
      </c>
      <c r="J136" s="539">
        <v>0</v>
      </c>
      <c r="K136" s="540">
        <v>0</v>
      </c>
      <c r="L136" s="539">
        <v>37</v>
      </c>
      <c r="M136" s="539">
        <v>34</v>
      </c>
      <c r="N136" s="539">
        <v>2</v>
      </c>
      <c r="O136" s="539">
        <v>0</v>
      </c>
      <c r="P136" s="539">
        <v>0</v>
      </c>
      <c r="Q136" s="544">
        <v>1</v>
      </c>
    </row>
    <row r="137" spans="1:17" s="541" customFormat="1" ht="8.25" customHeight="1">
      <c r="A137" s="535"/>
      <c r="B137" s="535" t="s">
        <v>511</v>
      </c>
      <c r="C137" s="536"/>
      <c r="D137" s="537"/>
      <c r="E137" s="538">
        <v>164</v>
      </c>
      <c r="F137" s="539">
        <v>95</v>
      </c>
      <c r="G137" s="539">
        <v>29</v>
      </c>
      <c r="H137" s="539">
        <v>65</v>
      </c>
      <c r="I137" s="539">
        <v>0</v>
      </c>
      <c r="J137" s="539">
        <v>0</v>
      </c>
      <c r="K137" s="540">
        <v>1</v>
      </c>
      <c r="L137" s="539">
        <v>69</v>
      </c>
      <c r="M137" s="539">
        <v>58</v>
      </c>
      <c r="N137" s="539">
        <v>2</v>
      </c>
      <c r="O137" s="539">
        <v>0</v>
      </c>
      <c r="P137" s="539">
        <v>7</v>
      </c>
      <c r="Q137" s="544">
        <v>2</v>
      </c>
    </row>
    <row r="138" spans="1:17" s="541" customFormat="1" ht="8.25" customHeight="1">
      <c r="A138" s="535"/>
      <c r="B138" s="535" t="s">
        <v>512</v>
      </c>
      <c r="C138" s="536"/>
      <c r="D138" s="537"/>
      <c r="E138" s="538">
        <v>230</v>
      </c>
      <c r="F138" s="539">
        <v>174</v>
      </c>
      <c r="G138" s="539">
        <v>46</v>
      </c>
      <c r="H138" s="539">
        <v>127</v>
      </c>
      <c r="I138" s="539">
        <v>0</v>
      </c>
      <c r="J138" s="544">
        <v>1</v>
      </c>
      <c r="K138" s="540">
        <v>0</v>
      </c>
      <c r="L138" s="539">
        <v>56</v>
      </c>
      <c r="M138" s="539">
        <v>45</v>
      </c>
      <c r="N138" s="539">
        <v>5</v>
      </c>
      <c r="O138" s="539">
        <v>1</v>
      </c>
      <c r="P138" s="539">
        <v>4</v>
      </c>
      <c r="Q138" s="544">
        <v>1</v>
      </c>
    </row>
    <row r="139" spans="1:17" s="541" customFormat="1" ht="8.25" customHeight="1">
      <c r="A139" s="535"/>
      <c r="B139" s="535" t="s">
        <v>513</v>
      </c>
      <c r="C139" s="536"/>
      <c r="D139" s="537"/>
      <c r="E139" s="538">
        <v>335</v>
      </c>
      <c r="F139" s="539">
        <v>253</v>
      </c>
      <c r="G139" s="539">
        <v>52</v>
      </c>
      <c r="H139" s="539">
        <v>200</v>
      </c>
      <c r="I139" s="539">
        <v>0</v>
      </c>
      <c r="J139" s="544">
        <v>1</v>
      </c>
      <c r="K139" s="540">
        <v>0</v>
      </c>
      <c r="L139" s="539">
        <v>82</v>
      </c>
      <c r="M139" s="539">
        <v>52</v>
      </c>
      <c r="N139" s="539">
        <v>13</v>
      </c>
      <c r="O139" s="539">
        <v>0</v>
      </c>
      <c r="P139" s="539">
        <v>14</v>
      </c>
      <c r="Q139" s="544">
        <v>3</v>
      </c>
    </row>
    <row r="140" spans="1:17" s="541" customFormat="1" ht="8.25" customHeight="1">
      <c r="A140" s="535"/>
      <c r="B140" s="535" t="s">
        <v>514</v>
      </c>
      <c r="C140" s="536"/>
      <c r="D140" s="537"/>
      <c r="E140" s="538">
        <v>501</v>
      </c>
      <c r="F140" s="539">
        <v>414</v>
      </c>
      <c r="G140" s="539">
        <v>57</v>
      </c>
      <c r="H140" s="539">
        <v>354</v>
      </c>
      <c r="I140" s="539">
        <v>0</v>
      </c>
      <c r="J140" s="544">
        <v>1</v>
      </c>
      <c r="K140" s="540">
        <v>2</v>
      </c>
      <c r="L140" s="539">
        <v>87</v>
      </c>
      <c r="M140" s="539">
        <v>51</v>
      </c>
      <c r="N140" s="539">
        <v>15</v>
      </c>
      <c r="O140" s="539">
        <v>1</v>
      </c>
      <c r="P140" s="539">
        <v>15</v>
      </c>
      <c r="Q140" s="544">
        <v>5</v>
      </c>
    </row>
    <row r="141" spans="1:17" s="541" customFormat="1" ht="8.25" customHeight="1">
      <c r="A141" s="535"/>
      <c r="B141" s="535" t="s">
        <v>515</v>
      </c>
      <c r="C141" s="536"/>
      <c r="D141" s="537"/>
      <c r="E141" s="538">
        <v>607</v>
      </c>
      <c r="F141" s="539">
        <v>516</v>
      </c>
      <c r="G141" s="539">
        <v>55</v>
      </c>
      <c r="H141" s="539">
        <v>458</v>
      </c>
      <c r="I141" s="539">
        <v>0</v>
      </c>
      <c r="J141" s="544">
        <v>2</v>
      </c>
      <c r="K141" s="540">
        <v>1</v>
      </c>
      <c r="L141" s="539">
        <v>91</v>
      </c>
      <c r="M141" s="539">
        <v>43</v>
      </c>
      <c r="N141" s="539">
        <v>21</v>
      </c>
      <c r="O141" s="539">
        <v>1</v>
      </c>
      <c r="P141" s="539">
        <v>23</v>
      </c>
      <c r="Q141" s="544">
        <v>3</v>
      </c>
    </row>
    <row r="142" spans="1:17" s="541" customFormat="1" ht="8.25" customHeight="1">
      <c r="A142" s="535"/>
      <c r="B142" s="535" t="s">
        <v>516</v>
      </c>
      <c r="C142" s="536"/>
      <c r="D142" s="537"/>
      <c r="E142" s="538">
        <v>784</v>
      </c>
      <c r="F142" s="539">
        <v>699</v>
      </c>
      <c r="G142" s="539">
        <v>67</v>
      </c>
      <c r="H142" s="539">
        <v>631</v>
      </c>
      <c r="I142" s="539">
        <v>0</v>
      </c>
      <c r="J142" s="544">
        <v>0</v>
      </c>
      <c r="K142" s="540">
        <v>1</v>
      </c>
      <c r="L142" s="539">
        <v>85</v>
      </c>
      <c r="M142" s="539">
        <v>40</v>
      </c>
      <c r="N142" s="539">
        <v>15</v>
      </c>
      <c r="O142" s="539">
        <v>0</v>
      </c>
      <c r="P142" s="539">
        <v>23</v>
      </c>
      <c r="Q142" s="544">
        <v>7</v>
      </c>
    </row>
    <row r="143" spans="1:17" s="541" customFormat="1" ht="8.25" customHeight="1">
      <c r="A143" s="535"/>
      <c r="B143" s="535" t="s">
        <v>517</v>
      </c>
      <c r="C143" s="536"/>
      <c r="D143" s="537"/>
      <c r="E143" s="538">
        <v>920</v>
      </c>
      <c r="F143" s="539">
        <v>827</v>
      </c>
      <c r="G143" s="539">
        <v>63</v>
      </c>
      <c r="H143" s="539">
        <v>757</v>
      </c>
      <c r="I143" s="539">
        <v>0</v>
      </c>
      <c r="J143" s="544">
        <v>5</v>
      </c>
      <c r="K143" s="540">
        <v>2</v>
      </c>
      <c r="L143" s="539">
        <v>93</v>
      </c>
      <c r="M143" s="539">
        <v>37</v>
      </c>
      <c r="N143" s="539">
        <v>22</v>
      </c>
      <c r="O143" s="539">
        <v>1</v>
      </c>
      <c r="P143" s="539">
        <v>29</v>
      </c>
      <c r="Q143" s="544">
        <v>4</v>
      </c>
    </row>
    <row r="144" spans="1:17" s="541" customFormat="1" ht="8.25" customHeight="1">
      <c r="A144" s="535"/>
      <c r="B144" s="535" t="s">
        <v>518</v>
      </c>
      <c r="C144" s="536"/>
      <c r="D144" s="537"/>
      <c r="E144" s="538">
        <v>1140</v>
      </c>
      <c r="F144" s="539">
        <v>1034</v>
      </c>
      <c r="G144" s="539">
        <v>54</v>
      </c>
      <c r="H144" s="539">
        <v>977</v>
      </c>
      <c r="I144" s="539">
        <v>0</v>
      </c>
      <c r="J144" s="544">
        <v>2</v>
      </c>
      <c r="K144" s="540">
        <v>1</v>
      </c>
      <c r="L144" s="539">
        <v>106</v>
      </c>
      <c r="M144" s="539">
        <v>39</v>
      </c>
      <c r="N144" s="539">
        <v>24</v>
      </c>
      <c r="O144" s="539">
        <v>0</v>
      </c>
      <c r="P144" s="539">
        <v>37</v>
      </c>
      <c r="Q144" s="544">
        <v>6</v>
      </c>
    </row>
    <row r="145" spans="1:17" s="541" customFormat="1" ht="8.25" customHeight="1">
      <c r="A145" s="535"/>
      <c r="B145" s="535" t="s">
        <v>519</v>
      </c>
      <c r="C145" s="536"/>
      <c r="D145" s="537"/>
      <c r="E145" s="538">
        <v>1249</v>
      </c>
      <c r="F145" s="539">
        <v>1141</v>
      </c>
      <c r="G145" s="539">
        <v>55</v>
      </c>
      <c r="H145" s="539">
        <v>1081</v>
      </c>
      <c r="I145" s="539">
        <v>0</v>
      </c>
      <c r="J145" s="544">
        <v>4</v>
      </c>
      <c r="K145" s="540">
        <v>1</v>
      </c>
      <c r="L145" s="539">
        <v>108</v>
      </c>
      <c r="M145" s="539">
        <v>46</v>
      </c>
      <c r="N145" s="539">
        <v>32</v>
      </c>
      <c r="O145" s="539">
        <v>2</v>
      </c>
      <c r="P145" s="539">
        <v>24</v>
      </c>
      <c r="Q145" s="544">
        <v>4</v>
      </c>
    </row>
    <row r="146" spans="1:17" s="541" customFormat="1" ht="8.25" customHeight="1">
      <c r="A146" s="535"/>
      <c r="B146" s="535" t="s">
        <v>520</v>
      </c>
      <c r="C146" s="536"/>
      <c r="D146" s="537"/>
      <c r="E146" s="538">
        <v>1473</v>
      </c>
      <c r="F146" s="539">
        <v>1339</v>
      </c>
      <c r="G146" s="539">
        <v>55</v>
      </c>
      <c r="H146" s="539">
        <v>1275</v>
      </c>
      <c r="I146" s="539">
        <v>1</v>
      </c>
      <c r="J146" s="544">
        <v>8</v>
      </c>
      <c r="K146" s="540">
        <v>0</v>
      </c>
      <c r="L146" s="539">
        <v>134</v>
      </c>
      <c r="M146" s="539">
        <v>35</v>
      </c>
      <c r="N146" s="539">
        <v>38</v>
      </c>
      <c r="O146" s="539">
        <v>2</v>
      </c>
      <c r="P146" s="539">
        <v>49</v>
      </c>
      <c r="Q146" s="544">
        <v>10</v>
      </c>
    </row>
    <row r="147" spans="1:17" s="541" customFormat="1" ht="8.25" customHeight="1">
      <c r="A147" s="535"/>
      <c r="B147" s="535" t="s">
        <v>521</v>
      </c>
      <c r="C147" s="536"/>
      <c r="D147" s="537"/>
      <c r="E147" s="538">
        <v>1683</v>
      </c>
      <c r="F147" s="539">
        <v>1532</v>
      </c>
      <c r="G147" s="539">
        <v>54</v>
      </c>
      <c r="H147" s="539">
        <v>1469</v>
      </c>
      <c r="I147" s="539">
        <v>0</v>
      </c>
      <c r="J147" s="544">
        <v>8</v>
      </c>
      <c r="K147" s="540">
        <v>1</v>
      </c>
      <c r="L147" s="539">
        <v>151</v>
      </c>
      <c r="M147" s="539">
        <v>33</v>
      </c>
      <c r="N147" s="539">
        <v>46</v>
      </c>
      <c r="O147" s="539">
        <v>1</v>
      </c>
      <c r="P147" s="539">
        <v>62</v>
      </c>
      <c r="Q147" s="544">
        <v>9</v>
      </c>
    </row>
    <row r="148" spans="1:17" s="541" customFormat="1" ht="8.25" customHeight="1">
      <c r="A148" s="535"/>
      <c r="B148" s="535" t="s">
        <v>522</v>
      </c>
      <c r="C148" s="536"/>
      <c r="D148" s="537"/>
      <c r="E148" s="538">
        <v>1933</v>
      </c>
      <c r="F148" s="539">
        <v>1756</v>
      </c>
      <c r="G148" s="539">
        <v>65</v>
      </c>
      <c r="H148" s="539">
        <v>1680</v>
      </c>
      <c r="I148" s="539">
        <v>1</v>
      </c>
      <c r="J148" s="544">
        <v>10</v>
      </c>
      <c r="K148" s="540">
        <v>0</v>
      </c>
      <c r="L148" s="539">
        <v>177</v>
      </c>
      <c r="M148" s="539">
        <v>40</v>
      </c>
      <c r="N148" s="539">
        <v>37</v>
      </c>
      <c r="O148" s="539">
        <v>4</v>
      </c>
      <c r="P148" s="539">
        <v>82</v>
      </c>
      <c r="Q148" s="544">
        <v>14</v>
      </c>
    </row>
    <row r="149" spans="1:17" s="541" customFormat="1" ht="8.25" customHeight="1">
      <c r="A149" s="535"/>
      <c r="B149" s="535" t="s">
        <v>523</v>
      </c>
      <c r="C149" s="536"/>
      <c r="D149" s="537"/>
      <c r="E149" s="538">
        <v>2031</v>
      </c>
      <c r="F149" s="539">
        <v>1845</v>
      </c>
      <c r="G149" s="539">
        <v>57</v>
      </c>
      <c r="H149" s="539">
        <v>1776</v>
      </c>
      <c r="I149" s="539">
        <v>0</v>
      </c>
      <c r="J149" s="544">
        <v>9</v>
      </c>
      <c r="K149" s="540">
        <v>3</v>
      </c>
      <c r="L149" s="539">
        <v>186</v>
      </c>
      <c r="M149" s="539">
        <v>41</v>
      </c>
      <c r="N149" s="539">
        <v>52</v>
      </c>
      <c r="O149" s="539">
        <v>2</v>
      </c>
      <c r="P149" s="539">
        <v>79</v>
      </c>
      <c r="Q149" s="544">
        <v>12</v>
      </c>
    </row>
    <row r="150" spans="1:17" s="541" customFormat="1" ht="8.25" customHeight="1">
      <c r="A150" s="535"/>
      <c r="B150" s="535" t="s">
        <v>524</v>
      </c>
      <c r="C150" s="536"/>
      <c r="D150" s="537"/>
      <c r="E150" s="538">
        <v>2258</v>
      </c>
      <c r="F150" s="539">
        <v>2033</v>
      </c>
      <c r="G150" s="539">
        <v>55</v>
      </c>
      <c r="H150" s="539">
        <v>1959</v>
      </c>
      <c r="I150" s="539">
        <v>0</v>
      </c>
      <c r="J150" s="544">
        <v>14</v>
      </c>
      <c r="K150" s="540">
        <v>5</v>
      </c>
      <c r="L150" s="539">
        <v>225</v>
      </c>
      <c r="M150" s="539">
        <v>40</v>
      </c>
      <c r="N150" s="539">
        <v>64</v>
      </c>
      <c r="O150" s="539">
        <v>2</v>
      </c>
      <c r="P150" s="539">
        <v>107</v>
      </c>
      <c r="Q150" s="544">
        <v>12</v>
      </c>
    </row>
    <row r="151" spans="1:17" s="541" customFormat="1" ht="8.25" customHeight="1">
      <c r="A151" s="535"/>
      <c r="B151" s="535" t="s">
        <v>525</v>
      </c>
      <c r="C151" s="536"/>
      <c r="D151" s="537"/>
      <c r="E151" s="538">
        <v>2419</v>
      </c>
      <c r="F151" s="539">
        <v>2167</v>
      </c>
      <c r="G151" s="539">
        <v>57</v>
      </c>
      <c r="H151" s="539">
        <v>2095</v>
      </c>
      <c r="I151" s="539">
        <v>0</v>
      </c>
      <c r="J151" s="544">
        <v>13</v>
      </c>
      <c r="K151" s="540">
        <v>2</v>
      </c>
      <c r="L151" s="539">
        <v>252</v>
      </c>
      <c r="M151" s="539">
        <v>41</v>
      </c>
      <c r="N151" s="539">
        <v>63</v>
      </c>
      <c r="O151" s="539">
        <v>8</v>
      </c>
      <c r="P151" s="539">
        <v>119</v>
      </c>
      <c r="Q151" s="544">
        <v>21</v>
      </c>
    </row>
    <row r="152" spans="1:17" s="541" customFormat="1" ht="8.25" customHeight="1">
      <c r="A152" s="535"/>
      <c r="B152" s="535" t="s">
        <v>526</v>
      </c>
      <c r="C152" s="536"/>
      <c r="D152" s="537"/>
      <c r="E152" s="538">
        <v>2461</v>
      </c>
      <c r="F152" s="539">
        <v>2162</v>
      </c>
      <c r="G152" s="539">
        <v>81</v>
      </c>
      <c r="H152" s="539">
        <v>2052</v>
      </c>
      <c r="I152" s="539">
        <v>4</v>
      </c>
      <c r="J152" s="544">
        <v>24</v>
      </c>
      <c r="K152" s="540">
        <v>1</v>
      </c>
      <c r="L152" s="539">
        <v>299</v>
      </c>
      <c r="M152" s="539">
        <v>49</v>
      </c>
      <c r="N152" s="539">
        <v>79</v>
      </c>
      <c r="O152" s="539">
        <v>3</v>
      </c>
      <c r="P152" s="539">
        <v>141</v>
      </c>
      <c r="Q152" s="544">
        <v>27</v>
      </c>
    </row>
    <row r="153" spans="1:17" s="541" customFormat="1" ht="8.25" customHeight="1">
      <c r="A153" s="535"/>
      <c r="B153" s="535" t="s">
        <v>527</v>
      </c>
      <c r="C153" s="536"/>
      <c r="D153" s="537"/>
      <c r="E153" s="538">
        <v>2547</v>
      </c>
      <c r="F153" s="539">
        <v>2274</v>
      </c>
      <c r="G153" s="539">
        <v>64</v>
      </c>
      <c r="H153" s="539">
        <v>2175</v>
      </c>
      <c r="I153" s="539">
        <v>1</v>
      </c>
      <c r="J153" s="544">
        <v>28</v>
      </c>
      <c r="K153" s="540">
        <v>6</v>
      </c>
      <c r="L153" s="539">
        <v>273</v>
      </c>
      <c r="M153" s="539">
        <v>51</v>
      </c>
      <c r="N153" s="539">
        <v>71</v>
      </c>
      <c r="O153" s="539">
        <v>8</v>
      </c>
      <c r="P153" s="539">
        <v>129</v>
      </c>
      <c r="Q153" s="544">
        <v>14</v>
      </c>
    </row>
    <row r="154" spans="1:17" s="541" customFormat="1" ht="8.25" customHeight="1">
      <c r="A154" s="535"/>
      <c r="B154" s="535" t="s">
        <v>528</v>
      </c>
      <c r="C154" s="536"/>
      <c r="D154" s="537"/>
      <c r="E154" s="538">
        <v>2471</v>
      </c>
      <c r="F154" s="539">
        <v>2165</v>
      </c>
      <c r="G154" s="539">
        <v>65</v>
      </c>
      <c r="H154" s="539">
        <v>2067</v>
      </c>
      <c r="I154" s="539">
        <v>1</v>
      </c>
      <c r="J154" s="544">
        <v>28</v>
      </c>
      <c r="K154" s="540">
        <v>4</v>
      </c>
      <c r="L154" s="539">
        <v>306</v>
      </c>
      <c r="M154" s="539">
        <v>48</v>
      </c>
      <c r="N154" s="539">
        <v>81</v>
      </c>
      <c r="O154" s="539">
        <v>8</v>
      </c>
      <c r="P154" s="539">
        <v>137</v>
      </c>
      <c r="Q154" s="544">
        <v>32</v>
      </c>
    </row>
    <row r="155" spans="1:17" s="541" customFormat="1" ht="8.25" customHeight="1">
      <c r="A155" s="535"/>
      <c r="B155" s="535" t="s">
        <v>529</v>
      </c>
      <c r="C155" s="536"/>
      <c r="D155" s="537"/>
      <c r="E155" s="538">
        <v>2376</v>
      </c>
      <c r="F155" s="539">
        <v>2065</v>
      </c>
      <c r="G155" s="539">
        <v>69</v>
      </c>
      <c r="H155" s="539">
        <v>1962</v>
      </c>
      <c r="I155" s="539">
        <v>1</v>
      </c>
      <c r="J155" s="544">
        <v>26</v>
      </c>
      <c r="K155" s="540">
        <v>7</v>
      </c>
      <c r="L155" s="539">
        <v>311</v>
      </c>
      <c r="M155" s="539">
        <v>43</v>
      </c>
      <c r="N155" s="539">
        <v>89</v>
      </c>
      <c r="O155" s="539">
        <v>12</v>
      </c>
      <c r="P155" s="539">
        <v>150</v>
      </c>
      <c r="Q155" s="544">
        <v>17</v>
      </c>
    </row>
    <row r="156" spans="1:17" s="541" customFormat="1" ht="8.25" customHeight="1">
      <c r="A156" s="535"/>
      <c r="B156" s="535" t="s">
        <v>530</v>
      </c>
      <c r="C156" s="536"/>
      <c r="D156" s="537"/>
      <c r="E156" s="538">
        <v>2286</v>
      </c>
      <c r="F156" s="539">
        <v>1976</v>
      </c>
      <c r="G156" s="539">
        <v>67</v>
      </c>
      <c r="H156" s="539">
        <v>1878</v>
      </c>
      <c r="I156" s="539">
        <v>1</v>
      </c>
      <c r="J156" s="544">
        <v>23</v>
      </c>
      <c r="K156" s="540">
        <v>7</v>
      </c>
      <c r="L156" s="539">
        <v>310</v>
      </c>
      <c r="M156" s="539">
        <v>30</v>
      </c>
      <c r="N156" s="539">
        <v>90</v>
      </c>
      <c r="O156" s="539">
        <v>18</v>
      </c>
      <c r="P156" s="539">
        <v>147</v>
      </c>
      <c r="Q156" s="544">
        <v>25</v>
      </c>
    </row>
    <row r="157" spans="1:17" s="541" customFormat="1" ht="8.25" customHeight="1">
      <c r="A157" s="535"/>
      <c r="B157" s="535" t="s">
        <v>531</v>
      </c>
      <c r="C157" s="536"/>
      <c r="D157" s="537"/>
      <c r="E157" s="538">
        <v>2298</v>
      </c>
      <c r="F157" s="539">
        <v>1934</v>
      </c>
      <c r="G157" s="539">
        <v>49</v>
      </c>
      <c r="H157" s="539">
        <v>1855</v>
      </c>
      <c r="I157" s="539">
        <v>1</v>
      </c>
      <c r="J157" s="544">
        <v>24</v>
      </c>
      <c r="K157" s="540">
        <v>5</v>
      </c>
      <c r="L157" s="539">
        <v>364</v>
      </c>
      <c r="M157" s="539">
        <v>36</v>
      </c>
      <c r="N157" s="539">
        <v>134</v>
      </c>
      <c r="O157" s="539">
        <v>14</v>
      </c>
      <c r="P157" s="539">
        <v>160</v>
      </c>
      <c r="Q157" s="544">
        <v>20</v>
      </c>
    </row>
    <row r="158" spans="1:17" s="541" customFormat="1" ht="8.25" customHeight="1">
      <c r="A158" s="535"/>
      <c r="B158" s="535" t="s">
        <v>532</v>
      </c>
      <c r="C158" s="536"/>
      <c r="D158" s="537"/>
      <c r="E158" s="538">
        <v>2359</v>
      </c>
      <c r="F158" s="539">
        <v>1996</v>
      </c>
      <c r="G158" s="539">
        <v>53</v>
      </c>
      <c r="H158" s="539">
        <v>1907</v>
      </c>
      <c r="I158" s="539">
        <v>7</v>
      </c>
      <c r="J158" s="544">
        <v>23</v>
      </c>
      <c r="K158" s="540">
        <v>6</v>
      </c>
      <c r="L158" s="539">
        <v>363</v>
      </c>
      <c r="M158" s="539">
        <v>25</v>
      </c>
      <c r="N158" s="539">
        <v>110</v>
      </c>
      <c r="O158" s="539">
        <v>19</v>
      </c>
      <c r="P158" s="539">
        <v>182</v>
      </c>
      <c r="Q158" s="544">
        <v>27</v>
      </c>
    </row>
    <row r="159" spans="1:17" s="541" customFormat="1" ht="8.25" customHeight="1">
      <c r="A159" s="535"/>
      <c r="B159" s="535" t="s">
        <v>533</v>
      </c>
      <c r="C159" s="536"/>
      <c r="D159" s="537"/>
      <c r="E159" s="538">
        <v>1944</v>
      </c>
      <c r="F159" s="539">
        <v>1629</v>
      </c>
      <c r="G159" s="539">
        <v>59</v>
      </c>
      <c r="H159" s="539">
        <v>1529</v>
      </c>
      <c r="I159" s="539">
        <v>7</v>
      </c>
      <c r="J159" s="544">
        <v>28</v>
      </c>
      <c r="K159" s="540">
        <v>6</v>
      </c>
      <c r="L159" s="539">
        <v>315</v>
      </c>
      <c r="M159" s="539">
        <v>26</v>
      </c>
      <c r="N159" s="539">
        <v>108</v>
      </c>
      <c r="O159" s="539">
        <v>21</v>
      </c>
      <c r="P159" s="539">
        <v>141</v>
      </c>
      <c r="Q159" s="544">
        <v>19</v>
      </c>
    </row>
    <row r="160" spans="1:17" s="541" customFormat="1" ht="8.25" customHeight="1">
      <c r="A160" s="535"/>
      <c r="B160" s="535" t="s">
        <v>534</v>
      </c>
      <c r="C160" s="536"/>
      <c r="D160" s="537"/>
      <c r="E160" s="538">
        <v>2341</v>
      </c>
      <c r="F160" s="539">
        <v>1961</v>
      </c>
      <c r="G160" s="539">
        <v>76</v>
      </c>
      <c r="H160" s="539">
        <v>1837</v>
      </c>
      <c r="I160" s="539">
        <v>6</v>
      </c>
      <c r="J160" s="544">
        <v>33</v>
      </c>
      <c r="K160" s="540">
        <v>9</v>
      </c>
      <c r="L160" s="539">
        <v>380</v>
      </c>
      <c r="M160" s="539">
        <v>34</v>
      </c>
      <c r="N160" s="539">
        <v>135</v>
      </c>
      <c r="O160" s="539">
        <v>28</v>
      </c>
      <c r="P160" s="539">
        <v>164</v>
      </c>
      <c r="Q160" s="544">
        <v>19</v>
      </c>
    </row>
    <row r="161" spans="1:17" s="541" customFormat="1" ht="8.25" customHeight="1">
      <c r="A161" s="535"/>
      <c r="B161" s="535" t="s">
        <v>535</v>
      </c>
      <c r="C161" s="536"/>
      <c r="D161" s="537"/>
      <c r="E161" s="538">
        <v>2163</v>
      </c>
      <c r="F161" s="539">
        <v>1817</v>
      </c>
      <c r="G161" s="539">
        <v>87</v>
      </c>
      <c r="H161" s="539">
        <v>1691</v>
      </c>
      <c r="I161" s="539">
        <v>2</v>
      </c>
      <c r="J161" s="544">
        <v>29</v>
      </c>
      <c r="K161" s="540">
        <v>8</v>
      </c>
      <c r="L161" s="539">
        <v>346</v>
      </c>
      <c r="M161" s="539">
        <v>30</v>
      </c>
      <c r="N161" s="539">
        <v>126</v>
      </c>
      <c r="O161" s="539">
        <v>22</v>
      </c>
      <c r="P161" s="539">
        <v>143</v>
      </c>
      <c r="Q161" s="544">
        <v>25</v>
      </c>
    </row>
    <row r="162" spans="1:17" s="541" customFormat="1" ht="8.25" customHeight="1">
      <c r="A162" s="535"/>
      <c r="B162" s="535" t="s">
        <v>536</v>
      </c>
      <c r="C162" s="536"/>
      <c r="D162" s="537"/>
      <c r="E162" s="538">
        <v>2111</v>
      </c>
      <c r="F162" s="539">
        <v>1776</v>
      </c>
      <c r="G162" s="539">
        <v>76</v>
      </c>
      <c r="H162" s="539">
        <v>1651</v>
      </c>
      <c r="I162" s="539">
        <v>7</v>
      </c>
      <c r="J162" s="544">
        <v>36</v>
      </c>
      <c r="K162" s="540">
        <v>6</v>
      </c>
      <c r="L162" s="539">
        <v>335</v>
      </c>
      <c r="M162" s="539">
        <v>21</v>
      </c>
      <c r="N162" s="539">
        <v>132</v>
      </c>
      <c r="O162" s="539">
        <v>28</v>
      </c>
      <c r="P162" s="539">
        <v>138</v>
      </c>
      <c r="Q162" s="544">
        <v>16</v>
      </c>
    </row>
    <row r="163" spans="1:17" s="541" customFormat="1" ht="8.25" customHeight="1">
      <c r="A163" s="535"/>
      <c r="B163" s="535" t="s">
        <v>537</v>
      </c>
      <c r="C163" s="536"/>
      <c r="D163" s="537"/>
      <c r="E163" s="538">
        <v>2052</v>
      </c>
      <c r="F163" s="539">
        <v>1720</v>
      </c>
      <c r="G163" s="539">
        <v>69</v>
      </c>
      <c r="H163" s="539">
        <v>1597</v>
      </c>
      <c r="I163" s="539">
        <v>8</v>
      </c>
      <c r="J163" s="544">
        <v>36</v>
      </c>
      <c r="K163" s="540">
        <v>10</v>
      </c>
      <c r="L163" s="539">
        <v>332</v>
      </c>
      <c r="M163" s="539">
        <v>19</v>
      </c>
      <c r="N163" s="539">
        <v>119</v>
      </c>
      <c r="O163" s="539">
        <v>38</v>
      </c>
      <c r="P163" s="539">
        <v>144</v>
      </c>
      <c r="Q163" s="544">
        <v>12</v>
      </c>
    </row>
    <row r="164" spans="1:17" s="541" customFormat="1" ht="8.25" customHeight="1">
      <c r="A164" s="535"/>
      <c r="B164" s="535" t="s">
        <v>538</v>
      </c>
      <c r="C164" s="536"/>
      <c r="D164" s="537"/>
      <c r="E164" s="538">
        <v>2097</v>
      </c>
      <c r="F164" s="539">
        <v>1742</v>
      </c>
      <c r="G164" s="539">
        <v>75</v>
      </c>
      <c r="H164" s="539">
        <v>1618</v>
      </c>
      <c r="I164" s="539">
        <v>5</v>
      </c>
      <c r="J164" s="544">
        <v>35</v>
      </c>
      <c r="K164" s="540">
        <v>9</v>
      </c>
      <c r="L164" s="539">
        <v>355</v>
      </c>
      <c r="M164" s="539">
        <v>25</v>
      </c>
      <c r="N164" s="539">
        <v>133</v>
      </c>
      <c r="O164" s="539">
        <v>42</v>
      </c>
      <c r="P164" s="539">
        <v>141</v>
      </c>
      <c r="Q164" s="544">
        <v>14</v>
      </c>
    </row>
    <row r="165" spans="1:17" s="541" customFormat="1" ht="8.25" customHeight="1">
      <c r="A165" s="535"/>
      <c r="B165" s="535" t="s">
        <v>539</v>
      </c>
      <c r="C165" s="536"/>
      <c r="D165" s="537"/>
      <c r="E165" s="538">
        <v>2251</v>
      </c>
      <c r="F165" s="539">
        <v>1896</v>
      </c>
      <c r="G165" s="539">
        <v>72</v>
      </c>
      <c r="H165" s="539">
        <v>1776</v>
      </c>
      <c r="I165" s="539">
        <v>9</v>
      </c>
      <c r="J165" s="544">
        <v>37</v>
      </c>
      <c r="K165" s="540">
        <v>2</v>
      </c>
      <c r="L165" s="539">
        <v>355</v>
      </c>
      <c r="M165" s="539">
        <v>37</v>
      </c>
      <c r="N165" s="539">
        <v>111</v>
      </c>
      <c r="O165" s="539">
        <v>33</v>
      </c>
      <c r="P165" s="539">
        <v>153</v>
      </c>
      <c r="Q165" s="544">
        <v>21</v>
      </c>
    </row>
    <row r="166" spans="1:17" s="541" customFormat="1" ht="8.25" customHeight="1">
      <c r="A166" s="535"/>
      <c r="B166" s="535" t="s">
        <v>540</v>
      </c>
      <c r="C166" s="536"/>
      <c r="D166" s="537"/>
      <c r="E166" s="538">
        <v>2218</v>
      </c>
      <c r="F166" s="539">
        <v>1852</v>
      </c>
      <c r="G166" s="539">
        <v>80</v>
      </c>
      <c r="H166" s="539">
        <v>1706</v>
      </c>
      <c r="I166" s="539">
        <v>11</v>
      </c>
      <c r="J166" s="544">
        <v>49</v>
      </c>
      <c r="K166" s="540">
        <v>6</v>
      </c>
      <c r="L166" s="539">
        <v>366</v>
      </c>
      <c r="M166" s="539">
        <v>20</v>
      </c>
      <c r="N166" s="539">
        <v>120</v>
      </c>
      <c r="O166" s="539">
        <v>52</v>
      </c>
      <c r="P166" s="539">
        <v>154</v>
      </c>
      <c r="Q166" s="544">
        <v>20</v>
      </c>
    </row>
    <row r="167" spans="1:17" s="541" customFormat="1" ht="8.25" customHeight="1">
      <c r="A167" s="535"/>
      <c r="B167" s="535" t="s">
        <v>541</v>
      </c>
      <c r="C167" s="536"/>
      <c r="D167" s="537"/>
      <c r="E167" s="538">
        <v>2133</v>
      </c>
      <c r="F167" s="539">
        <v>1796</v>
      </c>
      <c r="G167" s="539">
        <v>58</v>
      </c>
      <c r="H167" s="539">
        <v>1671</v>
      </c>
      <c r="I167" s="539">
        <v>12</v>
      </c>
      <c r="J167" s="544">
        <v>47</v>
      </c>
      <c r="K167" s="540">
        <v>8</v>
      </c>
      <c r="L167" s="539">
        <v>337</v>
      </c>
      <c r="M167" s="539">
        <v>15</v>
      </c>
      <c r="N167" s="539">
        <v>107</v>
      </c>
      <c r="O167" s="539">
        <v>56</v>
      </c>
      <c r="P167" s="539">
        <v>147</v>
      </c>
      <c r="Q167" s="544">
        <v>12</v>
      </c>
    </row>
    <row r="168" spans="1:17" s="541" customFormat="1" ht="8.25" customHeight="1">
      <c r="A168" s="535"/>
      <c r="B168" s="535" t="s">
        <v>542</v>
      </c>
      <c r="C168" s="536"/>
      <c r="D168" s="537"/>
      <c r="E168" s="538">
        <v>2092</v>
      </c>
      <c r="F168" s="539">
        <v>1789</v>
      </c>
      <c r="G168" s="539">
        <v>55</v>
      </c>
      <c r="H168" s="539">
        <v>1661</v>
      </c>
      <c r="I168" s="539">
        <v>12</v>
      </c>
      <c r="J168" s="544">
        <v>56</v>
      </c>
      <c r="K168" s="540">
        <v>5</v>
      </c>
      <c r="L168" s="539">
        <v>303</v>
      </c>
      <c r="M168" s="539">
        <v>19</v>
      </c>
      <c r="N168" s="539">
        <v>93</v>
      </c>
      <c r="O168" s="539">
        <v>65</v>
      </c>
      <c r="P168" s="539">
        <v>114</v>
      </c>
      <c r="Q168" s="544">
        <v>12</v>
      </c>
    </row>
    <row r="169" spans="1:17" s="541" customFormat="1" ht="8.25" customHeight="1">
      <c r="A169" s="535"/>
      <c r="B169" s="535" t="s">
        <v>543</v>
      </c>
      <c r="C169" s="536"/>
      <c r="D169" s="537"/>
      <c r="E169" s="538">
        <v>2103</v>
      </c>
      <c r="F169" s="539">
        <v>1824</v>
      </c>
      <c r="G169" s="539">
        <v>57</v>
      </c>
      <c r="H169" s="539">
        <v>1702</v>
      </c>
      <c r="I169" s="539">
        <v>16</v>
      </c>
      <c r="J169" s="544">
        <v>44</v>
      </c>
      <c r="K169" s="540">
        <v>5</v>
      </c>
      <c r="L169" s="539">
        <v>279</v>
      </c>
      <c r="M169" s="539">
        <v>13</v>
      </c>
      <c r="N169" s="539">
        <v>86</v>
      </c>
      <c r="O169" s="539">
        <v>57</v>
      </c>
      <c r="P169" s="539">
        <v>115</v>
      </c>
      <c r="Q169" s="544">
        <v>8</v>
      </c>
    </row>
    <row r="170" spans="1:17" s="541" customFormat="1" ht="8.25" customHeight="1">
      <c r="A170" s="535"/>
      <c r="B170" s="535" t="s">
        <v>544</v>
      </c>
      <c r="C170" s="536"/>
      <c r="D170" s="537"/>
      <c r="E170" s="538">
        <v>2295</v>
      </c>
      <c r="F170" s="539">
        <v>2013</v>
      </c>
      <c r="G170" s="539">
        <v>59</v>
      </c>
      <c r="H170" s="539">
        <v>1883</v>
      </c>
      <c r="I170" s="539">
        <v>11</v>
      </c>
      <c r="J170" s="544">
        <v>54</v>
      </c>
      <c r="K170" s="540">
        <v>6</v>
      </c>
      <c r="L170" s="539">
        <v>282</v>
      </c>
      <c r="M170" s="539">
        <v>24</v>
      </c>
      <c r="N170" s="539">
        <v>72</v>
      </c>
      <c r="O170" s="539">
        <v>73</v>
      </c>
      <c r="P170" s="539">
        <v>102</v>
      </c>
      <c r="Q170" s="544">
        <v>11</v>
      </c>
    </row>
    <row r="171" spans="1:17" s="541" customFormat="1" ht="8.25" customHeight="1">
      <c r="A171" s="535"/>
      <c r="B171" s="535" t="s">
        <v>545</v>
      </c>
      <c r="C171" s="536"/>
      <c r="D171" s="537"/>
      <c r="E171" s="538">
        <v>2212</v>
      </c>
      <c r="F171" s="539">
        <v>1958</v>
      </c>
      <c r="G171" s="539">
        <v>42</v>
      </c>
      <c r="H171" s="539">
        <v>1846</v>
      </c>
      <c r="I171" s="539">
        <v>15</v>
      </c>
      <c r="J171" s="544">
        <v>45</v>
      </c>
      <c r="K171" s="540">
        <v>10</v>
      </c>
      <c r="L171" s="539">
        <v>254</v>
      </c>
      <c r="M171" s="539">
        <v>19</v>
      </c>
      <c r="N171" s="539">
        <v>55</v>
      </c>
      <c r="O171" s="539">
        <v>67</v>
      </c>
      <c r="P171" s="539">
        <v>92</v>
      </c>
      <c r="Q171" s="544">
        <v>21</v>
      </c>
    </row>
    <row r="172" spans="1:17" s="541" customFormat="1" ht="8.25" customHeight="1">
      <c r="A172" s="535"/>
      <c r="B172" s="535" t="s">
        <v>546</v>
      </c>
      <c r="C172" s="536"/>
      <c r="D172" s="537"/>
      <c r="E172" s="538">
        <v>2265</v>
      </c>
      <c r="F172" s="539">
        <v>2001</v>
      </c>
      <c r="G172" s="539">
        <v>52</v>
      </c>
      <c r="H172" s="539">
        <v>1873</v>
      </c>
      <c r="I172" s="539">
        <v>25</v>
      </c>
      <c r="J172" s="544">
        <v>44</v>
      </c>
      <c r="K172" s="540">
        <v>7</v>
      </c>
      <c r="L172" s="539">
        <v>264</v>
      </c>
      <c r="M172" s="539">
        <v>14</v>
      </c>
      <c r="N172" s="539">
        <v>40</v>
      </c>
      <c r="O172" s="539">
        <v>86</v>
      </c>
      <c r="P172" s="539">
        <v>106</v>
      </c>
      <c r="Q172" s="544">
        <v>18</v>
      </c>
    </row>
    <row r="173" spans="1:17" s="541" customFormat="1" ht="8.25" customHeight="1">
      <c r="A173" s="535"/>
      <c r="B173" s="535" t="s">
        <v>547</v>
      </c>
      <c r="C173" s="536"/>
      <c r="D173" s="537"/>
      <c r="E173" s="538">
        <v>2422</v>
      </c>
      <c r="F173" s="539">
        <v>2129</v>
      </c>
      <c r="G173" s="539">
        <v>56</v>
      </c>
      <c r="H173" s="539">
        <v>1999</v>
      </c>
      <c r="I173" s="539">
        <v>25</v>
      </c>
      <c r="J173" s="544">
        <v>37</v>
      </c>
      <c r="K173" s="540">
        <v>12</v>
      </c>
      <c r="L173" s="539">
        <v>293</v>
      </c>
      <c r="M173" s="539">
        <v>14</v>
      </c>
      <c r="N173" s="539">
        <v>53</v>
      </c>
      <c r="O173" s="539">
        <v>89</v>
      </c>
      <c r="P173" s="539">
        <v>129</v>
      </c>
      <c r="Q173" s="544">
        <v>8</v>
      </c>
    </row>
    <row r="174" spans="1:17" s="541" customFormat="1" ht="8.25" customHeight="1">
      <c r="A174" s="535"/>
      <c r="B174" s="535" t="s">
        <v>548</v>
      </c>
      <c r="C174" s="536"/>
      <c r="D174" s="537"/>
      <c r="E174" s="538">
        <v>2500</v>
      </c>
      <c r="F174" s="539">
        <v>2197</v>
      </c>
      <c r="G174" s="539">
        <v>48</v>
      </c>
      <c r="H174" s="539">
        <v>2067</v>
      </c>
      <c r="I174" s="539">
        <v>26</v>
      </c>
      <c r="J174" s="544">
        <v>47</v>
      </c>
      <c r="K174" s="540">
        <v>9</v>
      </c>
      <c r="L174" s="539">
        <v>303</v>
      </c>
      <c r="M174" s="539">
        <v>20</v>
      </c>
      <c r="N174" s="539">
        <v>40</v>
      </c>
      <c r="O174" s="539">
        <v>108</v>
      </c>
      <c r="P174" s="539">
        <v>123</v>
      </c>
      <c r="Q174" s="544">
        <v>12</v>
      </c>
    </row>
    <row r="175" spans="1:17" s="541" customFormat="1" ht="8.25" customHeight="1">
      <c r="A175" s="535"/>
      <c r="B175" s="535" t="s">
        <v>549</v>
      </c>
      <c r="C175" s="536"/>
      <c r="D175" s="537"/>
      <c r="E175" s="538">
        <v>3033</v>
      </c>
      <c r="F175" s="539">
        <v>2705</v>
      </c>
      <c r="G175" s="539">
        <v>62</v>
      </c>
      <c r="H175" s="539">
        <v>2528</v>
      </c>
      <c r="I175" s="539">
        <v>35</v>
      </c>
      <c r="J175" s="544">
        <v>74</v>
      </c>
      <c r="K175" s="540">
        <v>6</v>
      </c>
      <c r="L175" s="539">
        <v>328</v>
      </c>
      <c r="M175" s="539">
        <v>10</v>
      </c>
      <c r="N175" s="539">
        <v>39</v>
      </c>
      <c r="O175" s="539">
        <v>133</v>
      </c>
      <c r="P175" s="539">
        <v>133</v>
      </c>
      <c r="Q175" s="544">
        <v>13</v>
      </c>
    </row>
    <row r="176" spans="1:17" s="541" customFormat="1" ht="8.25" customHeight="1">
      <c r="A176" s="535"/>
      <c r="B176" s="535" t="s">
        <v>550</v>
      </c>
      <c r="C176" s="536"/>
      <c r="D176" s="537"/>
      <c r="E176" s="538">
        <v>3401</v>
      </c>
      <c r="F176" s="539">
        <v>3022</v>
      </c>
      <c r="G176" s="539">
        <v>37</v>
      </c>
      <c r="H176" s="539">
        <v>2876</v>
      </c>
      <c r="I176" s="539">
        <v>42</v>
      </c>
      <c r="J176" s="544">
        <v>56</v>
      </c>
      <c r="K176" s="540">
        <v>11</v>
      </c>
      <c r="L176" s="539">
        <v>379</v>
      </c>
      <c r="M176" s="539">
        <v>20</v>
      </c>
      <c r="N176" s="539">
        <v>50</v>
      </c>
      <c r="O176" s="539">
        <v>152</v>
      </c>
      <c r="P176" s="539">
        <v>133</v>
      </c>
      <c r="Q176" s="544">
        <v>24</v>
      </c>
    </row>
    <row r="177" spans="1:17" s="541" customFormat="1" ht="8.25" customHeight="1">
      <c r="A177" s="535"/>
      <c r="B177" s="535" t="s">
        <v>551</v>
      </c>
      <c r="C177" s="536"/>
      <c r="D177" s="537"/>
      <c r="E177" s="538">
        <v>3614</v>
      </c>
      <c r="F177" s="539">
        <v>3224</v>
      </c>
      <c r="G177" s="539">
        <v>46</v>
      </c>
      <c r="H177" s="539">
        <v>3069</v>
      </c>
      <c r="I177" s="539">
        <v>43</v>
      </c>
      <c r="J177" s="544">
        <v>58</v>
      </c>
      <c r="K177" s="540">
        <v>8</v>
      </c>
      <c r="L177" s="539">
        <v>390</v>
      </c>
      <c r="M177" s="539">
        <v>13</v>
      </c>
      <c r="N177" s="539">
        <v>47</v>
      </c>
      <c r="O177" s="539">
        <v>172</v>
      </c>
      <c r="P177" s="539">
        <v>133</v>
      </c>
      <c r="Q177" s="544">
        <v>25</v>
      </c>
    </row>
    <row r="178" spans="1:17" s="541" customFormat="1" ht="8.25" customHeight="1">
      <c r="A178" s="535"/>
      <c r="B178" s="535" t="s">
        <v>552</v>
      </c>
      <c r="C178" s="536"/>
      <c r="D178" s="537"/>
      <c r="E178" s="538">
        <v>3755</v>
      </c>
      <c r="F178" s="539">
        <v>3443</v>
      </c>
      <c r="G178" s="539">
        <v>47</v>
      </c>
      <c r="H178" s="539">
        <v>3274</v>
      </c>
      <c r="I178" s="539">
        <v>49</v>
      </c>
      <c r="J178" s="544">
        <v>57</v>
      </c>
      <c r="K178" s="540">
        <v>16</v>
      </c>
      <c r="L178" s="539">
        <v>312</v>
      </c>
      <c r="M178" s="539">
        <v>14</v>
      </c>
      <c r="N178" s="539">
        <v>38</v>
      </c>
      <c r="O178" s="539">
        <v>149</v>
      </c>
      <c r="P178" s="539">
        <v>97</v>
      </c>
      <c r="Q178" s="544">
        <v>14</v>
      </c>
    </row>
    <row r="179" spans="1:17" s="541" customFormat="1" ht="8.25" customHeight="1">
      <c r="A179" s="535"/>
      <c r="B179" s="535" t="s">
        <v>553</v>
      </c>
      <c r="C179" s="536"/>
      <c r="D179" s="537"/>
      <c r="E179" s="538">
        <v>1851</v>
      </c>
      <c r="F179" s="539">
        <v>1662</v>
      </c>
      <c r="G179" s="539">
        <v>24</v>
      </c>
      <c r="H179" s="539">
        <v>1574</v>
      </c>
      <c r="I179" s="539">
        <v>28</v>
      </c>
      <c r="J179" s="544">
        <v>28</v>
      </c>
      <c r="K179" s="540">
        <v>8</v>
      </c>
      <c r="L179" s="539">
        <v>189</v>
      </c>
      <c r="M179" s="539">
        <v>8</v>
      </c>
      <c r="N179" s="539">
        <v>21</v>
      </c>
      <c r="O179" s="539">
        <v>92</v>
      </c>
      <c r="P179" s="539">
        <v>61</v>
      </c>
      <c r="Q179" s="544">
        <v>7</v>
      </c>
    </row>
    <row r="180" spans="1:17" s="541" customFormat="1" ht="8.25" customHeight="1">
      <c r="A180" s="535"/>
      <c r="B180" s="535" t="s">
        <v>554</v>
      </c>
      <c r="C180" s="536"/>
      <c r="D180" s="537"/>
      <c r="E180" s="538">
        <v>1849</v>
      </c>
      <c r="F180" s="539">
        <v>1667</v>
      </c>
      <c r="G180" s="539">
        <v>9</v>
      </c>
      <c r="H180" s="539">
        <v>1608</v>
      </c>
      <c r="I180" s="539">
        <v>24</v>
      </c>
      <c r="J180" s="544">
        <v>20</v>
      </c>
      <c r="K180" s="540">
        <v>6</v>
      </c>
      <c r="L180" s="539">
        <v>182</v>
      </c>
      <c r="M180" s="539">
        <v>13</v>
      </c>
      <c r="N180" s="539">
        <v>20</v>
      </c>
      <c r="O180" s="539">
        <v>96</v>
      </c>
      <c r="P180" s="539">
        <v>47</v>
      </c>
      <c r="Q180" s="544">
        <v>6</v>
      </c>
    </row>
    <row r="181" spans="1:17" s="541" customFormat="1" ht="8.25" customHeight="1">
      <c r="A181" s="535"/>
      <c r="B181" s="535" t="s">
        <v>555</v>
      </c>
      <c r="C181" s="536"/>
      <c r="D181" s="537"/>
      <c r="E181" s="538">
        <v>2669</v>
      </c>
      <c r="F181" s="539">
        <v>2387</v>
      </c>
      <c r="G181" s="539">
        <v>19</v>
      </c>
      <c r="H181" s="539">
        <v>2302</v>
      </c>
      <c r="I181" s="539">
        <v>40</v>
      </c>
      <c r="J181" s="544">
        <v>22</v>
      </c>
      <c r="K181" s="540">
        <v>4</v>
      </c>
      <c r="L181" s="539">
        <v>282</v>
      </c>
      <c r="M181" s="539">
        <v>7</v>
      </c>
      <c r="N181" s="539">
        <v>35</v>
      </c>
      <c r="O181" s="539">
        <v>154</v>
      </c>
      <c r="P181" s="539">
        <v>72</v>
      </c>
      <c r="Q181" s="544">
        <v>14</v>
      </c>
    </row>
    <row r="182" spans="1:17" s="541" customFormat="1" ht="8.25" customHeight="1">
      <c r="A182" s="535"/>
      <c r="B182" s="535" t="s">
        <v>556</v>
      </c>
      <c r="C182" s="536"/>
      <c r="D182" s="537"/>
      <c r="E182" s="538">
        <v>2640</v>
      </c>
      <c r="F182" s="539">
        <v>2387</v>
      </c>
      <c r="G182" s="539">
        <v>12</v>
      </c>
      <c r="H182" s="539">
        <v>2309</v>
      </c>
      <c r="I182" s="539">
        <v>41</v>
      </c>
      <c r="J182" s="544">
        <v>23</v>
      </c>
      <c r="K182" s="540">
        <v>2</v>
      </c>
      <c r="L182" s="539">
        <v>253</v>
      </c>
      <c r="M182" s="539">
        <v>10</v>
      </c>
      <c r="N182" s="539">
        <v>33</v>
      </c>
      <c r="O182" s="539">
        <v>147</v>
      </c>
      <c r="P182" s="539">
        <v>54</v>
      </c>
      <c r="Q182" s="544">
        <v>9</v>
      </c>
    </row>
    <row r="183" spans="1:17" s="541" customFormat="1" ht="8.25" customHeight="1">
      <c r="A183" s="535"/>
      <c r="B183" s="535"/>
      <c r="C183" s="536"/>
      <c r="D183" s="536"/>
      <c r="E183" s="544"/>
      <c r="F183" s="539"/>
      <c r="G183" s="539"/>
      <c r="H183" s="539"/>
      <c r="I183" s="539"/>
      <c r="J183" s="544"/>
      <c r="K183" s="544"/>
      <c r="L183" s="539"/>
      <c r="M183" s="539"/>
      <c r="N183" s="539"/>
      <c r="O183" s="539"/>
      <c r="P183" s="539"/>
      <c r="Q183" s="544"/>
    </row>
    <row r="184" ht="13.5">
      <c r="E184" s="17" t="s">
        <v>1029</v>
      </c>
    </row>
    <row r="185" ht="12" customHeight="1">
      <c r="A185" s="51" t="s">
        <v>738</v>
      </c>
    </row>
    <row r="186" spans="1:17" s="227" customFormat="1" ht="9.75" customHeight="1">
      <c r="A186" s="967" t="s">
        <v>31</v>
      </c>
      <c r="B186" s="967"/>
      <c r="C186" s="967"/>
      <c r="D186" s="1248"/>
      <c r="E186" s="1296" t="s">
        <v>34</v>
      </c>
      <c r="F186" s="229"/>
      <c r="G186" s="229"/>
      <c r="H186" s="229" t="s">
        <v>22</v>
      </c>
      <c r="I186" s="229"/>
      <c r="J186" s="229"/>
      <c r="K186" s="230"/>
      <c r="L186" s="229"/>
      <c r="M186" s="229"/>
      <c r="N186" s="229" t="s">
        <v>23</v>
      </c>
      <c r="O186" s="229"/>
      <c r="P186" s="229"/>
      <c r="Q186" s="229"/>
    </row>
    <row r="187" spans="1:17" s="227" customFormat="1" ht="9.75" customHeight="1">
      <c r="A187" s="1251"/>
      <c r="B187" s="1251"/>
      <c r="C187" s="1251"/>
      <c r="D187" s="1252"/>
      <c r="E187" s="1297"/>
      <c r="F187" s="231" t="s">
        <v>760</v>
      </c>
      <c r="G187" s="231" t="s">
        <v>161</v>
      </c>
      <c r="H187" s="231" t="s">
        <v>162</v>
      </c>
      <c r="I187" s="231" t="s">
        <v>163</v>
      </c>
      <c r="J187" s="232" t="s">
        <v>164</v>
      </c>
      <c r="K187" s="231" t="s">
        <v>763</v>
      </c>
      <c r="L187" s="231" t="s">
        <v>762</v>
      </c>
      <c r="M187" s="231" t="s">
        <v>161</v>
      </c>
      <c r="N187" s="231" t="s">
        <v>162</v>
      </c>
      <c r="O187" s="231" t="s">
        <v>163</v>
      </c>
      <c r="P187" s="232" t="s">
        <v>164</v>
      </c>
      <c r="Q187" s="232" t="s">
        <v>763</v>
      </c>
    </row>
    <row r="188" spans="1:17" s="541" customFormat="1" ht="8.25" customHeight="1">
      <c r="A188" s="535"/>
      <c r="B188" s="535" t="s">
        <v>557</v>
      </c>
      <c r="C188" s="536"/>
      <c r="D188" s="537"/>
      <c r="E188" s="538">
        <v>2659</v>
      </c>
      <c r="F188" s="539">
        <v>2398</v>
      </c>
      <c r="G188" s="539">
        <v>6</v>
      </c>
      <c r="H188" s="539">
        <v>2309</v>
      </c>
      <c r="I188" s="539">
        <v>56</v>
      </c>
      <c r="J188" s="544">
        <v>19</v>
      </c>
      <c r="K188" s="540">
        <v>8</v>
      </c>
      <c r="L188" s="539">
        <v>261</v>
      </c>
      <c r="M188" s="539">
        <v>16</v>
      </c>
      <c r="N188" s="539">
        <v>20</v>
      </c>
      <c r="O188" s="539">
        <v>157</v>
      </c>
      <c r="P188" s="539">
        <v>52</v>
      </c>
      <c r="Q188" s="544">
        <v>16</v>
      </c>
    </row>
    <row r="189" spans="1:17" s="541" customFormat="1" ht="8.25" customHeight="1">
      <c r="A189" s="535"/>
      <c r="B189" s="535" t="s">
        <v>558</v>
      </c>
      <c r="C189" s="536"/>
      <c r="D189" s="537"/>
      <c r="E189" s="538">
        <v>2265</v>
      </c>
      <c r="F189" s="539">
        <v>2019</v>
      </c>
      <c r="G189" s="539">
        <v>10</v>
      </c>
      <c r="H189" s="539">
        <v>1955</v>
      </c>
      <c r="I189" s="539">
        <v>36</v>
      </c>
      <c r="J189" s="544">
        <v>15</v>
      </c>
      <c r="K189" s="540">
        <v>3</v>
      </c>
      <c r="L189" s="539">
        <v>246</v>
      </c>
      <c r="M189" s="539">
        <v>13</v>
      </c>
      <c r="N189" s="539">
        <v>28</v>
      </c>
      <c r="O189" s="539">
        <v>142</v>
      </c>
      <c r="P189" s="539">
        <v>51</v>
      </c>
      <c r="Q189" s="544">
        <v>12</v>
      </c>
    </row>
    <row r="190" spans="1:17" s="541" customFormat="1" ht="8.25" customHeight="1">
      <c r="A190" s="535"/>
      <c r="B190" s="535" t="s">
        <v>559</v>
      </c>
      <c r="C190" s="536"/>
      <c r="D190" s="537"/>
      <c r="E190" s="538">
        <v>1971</v>
      </c>
      <c r="F190" s="539">
        <v>1780</v>
      </c>
      <c r="G190" s="539">
        <v>5</v>
      </c>
      <c r="H190" s="539">
        <v>1713</v>
      </c>
      <c r="I190" s="539">
        <v>43</v>
      </c>
      <c r="J190" s="544">
        <v>12</v>
      </c>
      <c r="K190" s="540">
        <v>7</v>
      </c>
      <c r="L190" s="539">
        <v>191</v>
      </c>
      <c r="M190" s="539">
        <v>7</v>
      </c>
      <c r="N190" s="539">
        <v>15</v>
      </c>
      <c r="O190" s="539">
        <v>119</v>
      </c>
      <c r="P190" s="539">
        <v>36</v>
      </c>
      <c r="Q190" s="544">
        <v>14</v>
      </c>
    </row>
    <row r="191" spans="1:17" s="541" customFormat="1" ht="8.25" customHeight="1">
      <c r="A191" s="535"/>
      <c r="B191" s="535" t="s">
        <v>560</v>
      </c>
      <c r="C191" s="536"/>
      <c r="D191" s="537"/>
      <c r="E191" s="538">
        <v>1619</v>
      </c>
      <c r="F191" s="539">
        <v>1444</v>
      </c>
      <c r="G191" s="539">
        <v>7</v>
      </c>
      <c r="H191" s="539">
        <v>1390</v>
      </c>
      <c r="I191" s="539">
        <v>36</v>
      </c>
      <c r="J191" s="544">
        <v>8</v>
      </c>
      <c r="K191" s="540">
        <v>3</v>
      </c>
      <c r="L191" s="539">
        <v>175</v>
      </c>
      <c r="M191" s="539">
        <v>9</v>
      </c>
      <c r="N191" s="539">
        <v>14</v>
      </c>
      <c r="O191" s="539">
        <v>122</v>
      </c>
      <c r="P191" s="539">
        <v>23</v>
      </c>
      <c r="Q191" s="544">
        <v>7</v>
      </c>
    </row>
    <row r="192" spans="1:17" s="541" customFormat="1" ht="8.25" customHeight="1">
      <c r="A192" s="535"/>
      <c r="B192" s="535" t="s">
        <v>561</v>
      </c>
      <c r="C192" s="536"/>
      <c r="D192" s="537"/>
      <c r="E192" s="538">
        <v>1640</v>
      </c>
      <c r="F192" s="539">
        <v>1444</v>
      </c>
      <c r="G192" s="539">
        <v>2</v>
      </c>
      <c r="H192" s="539">
        <v>1398</v>
      </c>
      <c r="I192" s="539">
        <v>33</v>
      </c>
      <c r="J192" s="544">
        <v>7</v>
      </c>
      <c r="K192" s="540">
        <v>4</v>
      </c>
      <c r="L192" s="539">
        <v>196</v>
      </c>
      <c r="M192" s="539">
        <v>5</v>
      </c>
      <c r="N192" s="539">
        <v>19</v>
      </c>
      <c r="O192" s="539">
        <v>141</v>
      </c>
      <c r="P192" s="539">
        <v>21</v>
      </c>
      <c r="Q192" s="544">
        <v>10</v>
      </c>
    </row>
    <row r="193" spans="1:17" s="541" customFormat="1" ht="8.25" customHeight="1">
      <c r="A193" s="535"/>
      <c r="B193" s="535" t="s">
        <v>562</v>
      </c>
      <c r="C193" s="536"/>
      <c r="D193" s="537"/>
      <c r="E193" s="538">
        <v>1675</v>
      </c>
      <c r="F193" s="539">
        <v>1492</v>
      </c>
      <c r="G193" s="539">
        <v>4</v>
      </c>
      <c r="H193" s="539">
        <v>1429</v>
      </c>
      <c r="I193" s="539">
        <v>39</v>
      </c>
      <c r="J193" s="544">
        <v>13</v>
      </c>
      <c r="K193" s="540">
        <v>7</v>
      </c>
      <c r="L193" s="539">
        <v>183</v>
      </c>
      <c r="M193" s="539">
        <v>4</v>
      </c>
      <c r="N193" s="539">
        <v>11</v>
      </c>
      <c r="O193" s="539">
        <v>136</v>
      </c>
      <c r="P193" s="539">
        <v>26</v>
      </c>
      <c r="Q193" s="544">
        <v>6</v>
      </c>
    </row>
    <row r="194" spans="1:17" s="541" customFormat="1" ht="8.25" customHeight="1">
      <c r="A194" s="535"/>
      <c r="B194" s="535" t="s">
        <v>563</v>
      </c>
      <c r="C194" s="536"/>
      <c r="D194" s="537"/>
      <c r="E194" s="538">
        <v>1753</v>
      </c>
      <c r="F194" s="539">
        <v>1545</v>
      </c>
      <c r="G194" s="539">
        <v>0</v>
      </c>
      <c r="H194" s="539">
        <v>1479</v>
      </c>
      <c r="I194" s="539">
        <v>53</v>
      </c>
      <c r="J194" s="544">
        <v>11</v>
      </c>
      <c r="K194" s="540">
        <v>2</v>
      </c>
      <c r="L194" s="539">
        <v>208</v>
      </c>
      <c r="M194" s="539">
        <v>7</v>
      </c>
      <c r="N194" s="539">
        <v>15</v>
      </c>
      <c r="O194" s="539">
        <v>150</v>
      </c>
      <c r="P194" s="539">
        <v>21</v>
      </c>
      <c r="Q194" s="544">
        <v>15</v>
      </c>
    </row>
    <row r="195" spans="1:17" s="541" customFormat="1" ht="8.25" customHeight="1">
      <c r="A195" s="535"/>
      <c r="B195" s="535" t="s">
        <v>564</v>
      </c>
      <c r="C195" s="536"/>
      <c r="D195" s="537"/>
      <c r="E195" s="538">
        <v>1544</v>
      </c>
      <c r="F195" s="539">
        <v>1370</v>
      </c>
      <c r="G195" s="539">
        <v>1</v>
      </c>
      <c r="H195" s="539">
        <v>1315</v>
      </c>
      <c r="I195" s="539">
        <v>43</v>
      </c>
      <c r="J195" s="544">
        <v>9</v>
      </c>
      <c r="K195" s="540">
        <v>2</v>
      </c>
      <c r="L195" s="539">
        <v>174</v>
      </c>
      <c r="M195" s="539">
        <v>6</v>
      </c>
      <c r="N195" s="539">
        <v>18</v>
      </c>
      <c r="O195" s="539">
        <v>118</v>
      </c>
      <c r="P195" s="539">
        <v>19</v>
      </c>
      <c r="Q195" s="544">
        <v>13</v>
      </c>
    </row>
    <row r="196" spans="1:17" s="541" customFormat="1" ht="8.25" customHeight="1">
      <c r="A196" s="535"/>
      <c r="B196" s="535" t="s">
        <v>565</v>
      </c>
      <c r="C196" s="536"/>
      <c r="D196" s="537"/>
      <c r="E196" s="538">
        <v>1492</v>
      </c>
      <c r="F196" s="539">
        <v>1338</v>
      </c>
      <c r="G196" s="539">
        <v>4</v>
      </c>
      <c r="H196" s="539">
        <v>1285</v>
      </c>
      <c r="I196" s="539">
        <v>38</v>
      </c>
      <c r="J196" s="544">
        <v>6</v>
      </c>
      <c r="K196" s="540">
        <v>5</v>
      </c>
      <c r="L196" s="539">
        <v>154</v>
      </c>
      <c r="M196" s="539">
        <v>10</v>
      </c>
      <c r="N196" s="539">
        <v>16</v>
      </c>
      <c r="O196" s="539">
        <v>111</v>
      </c>
      <c r="P196" s="539">
        <v>11</v>
      </c>
      <c r="Q196" s="544">
        <v>6</v>
      </c>
    </row>
    <row r="197" spans="1:17" s="541" customFormat="1" ht="8.25" customHeight="1">
      <c r="A197" s="535"/>
      <c r="B197" s="535" t="s">
        <v>566</v>
      </c>
      <c r="C197" s="536"/>
      <c r="D197" s="537"/>
      <c r="E197" s="538">
        <v>1557</v>
      </c>
      <c r="F197" s="539">
        <v>1374</v>
      </c>
      <c r="G197" s="539">
        <v>3</v>
      </c>
      <c r="H197" s="539">
        <v>1321</v>
      </c>
      <c r="I197" s="539">
        <v>40</v>
      </c>
      <c r="J197" s="544">
        <v>4</v>
      </c>
      <c r="K197" s="540">
        <v>6</v>
      </c>
      <c r="L197" s="539">
        <v>183</v>
      </c>
      <c r="M197" s="539">
        <v>4</v>
      </c>
      <c r="N197" s="539">
        <v>10</v>
      </c>
      <c r="O197" s="539">
        <v>138</v>
      </c>
      <c r="P197" s="539">
        <v>18</v>
      </c>
      <c r="Q197" s="544">
        <v>13</v>
      </c>
    </row>
    <row r="198" spans="1:17" s="541" customFormat="1" ht="8.25" customHeight="1">
      <c r="A198" s="535"/>
      <c r="B198" s="535" t="s">
        <v>567</v>
      </c>
      <c r="C198" s="536"/>
      <c r="D198" s="537"/>
      <c r="E198" s="538">
        <v>1305</v>
      </c>
      <c r="F198" s="539">
        <v>1147</v>
      </c>
      <c r="G198" s="539">
        <v>1</v>
      </c>
      <c r="H198" s="539">
        <v>1094</v>
      </c>
      <c r="I198" s="539">
        <v>42</v>
      </c>
      <c r="J198" s="544">
        <v>3</v>
      </c>
      <c r="K198" s="540">
        <v>7</v>
      </c>
      <c r="L198" s="539">
        <v>158</v>
      </c>
      <c r="M198" s="539">
        <v>7</v>
      </c>
      <c r="N198" s="539">
        <v>11</v>
      </c>
      <c r="O198" s="539">
        <v>128</v>
      </c>
      <c r="P198" s="539">
        <v>6</v>
      </c>
      <c r="Q198" s="544">
        <v>6</v>
      </c>
    </row>
    <row r="199" spans="1:17" s="541" customFormat="1" ht="8.25" customHeight="1">
      <c r="A199" s="535"/>
      <c r="B199" s="535" t="s">
        <v>568</v>
      </c>
      <c r="C199" s="536"/>
      <c r="D199" s="537"/>
      <c r="E199" s="538">
        <v>1312</v>
      </c>
      <c r="F199" s="539">
        <v>1108</v>
      </c>
      <c r="G199" s="539">
        <v>4</v>
      </c>
      <c r="H199" s="539">
        <v>1054</v>
      </c>
      <c r="I199" s="539">
        <v>49</v>
      </c>
      <c r="J199" s="544">
        <v>0</v>
      </c>
      <c r="K199" s="540">
        <v>1</v>
      </c>
      <c r="L199" s="539">
        <v>204</v>
      </c>
      <c r="M199" s="539">
        <v>5</v>
      </c>
      <c r="N199" s="539">
        <v>13</v>
      </c>
      <c r="O199" s="539">
        <v>164</v>
      </c>
      <c r="P199" s="539">
        <v>10</v>
      </c>
      <c r="Q199" s="544">
        <v>12</v>
      </c>
    </row>
    <row r="200" spans="1:17" s="541" customFormat="1" ht="8.25" customHeight="1">
      <c r="A200" s="535"/>
      <c r="B200" s="535" t="s">
        <v>569</v>
      </c>
      <c r="C200" s="536"/>
      <c r="D200" s="537"/>
      <c r="E200" s="538">
        <v>1096</v>
      </c>
      <c r="F200" s="539">
        <v>957</v>
      </c>
      <c r="G200" s="539">
        <v>0</v>
      </c>
      <c r="H200" s="539">
        <v>901</v>
      </c>
      <c r="I200" s="539">
        <v>52</v>
      </c>
      <c r="J200" s="544">
        <v>2</v>
      </c>
      <c r="K200" s="540">
        <v>2</v>
      </c>
      <c r="L200" s="539">
        <v>139</v>
      </c>
      <c r="M200" s="539">
        <v>3</v>
      </c>
      <c r="N200" s="539">
        <v>10</v>
      </c>
      <c r="O200" s="539">
        <v>108</v>
      </c>
      <c r="P200" s="539">
        <v>8</v>
      </c>
      <c r="Q200" s="544">
        <v>10</v>
      </c>
    </row>
    <row r="201" spans="1:17" s="541" customFormat="1" ht="8.25" customHeight="1">
      <c r="A201" s="535"/>
      <c r="B201" s="535" t="s">
        <v>570</v>
      </c>
      <c r="C201" s="536"/>
      <c r="D201" s="537"/>
      <c r="E201" s="538">
        <v>1087</v>
      </c>
      <c r="F201" s="539">
        <v>943</v>
      </c>
      <c r="G201" s="539">
        <v>0</v>
      </c>
      <c r="H201" s="539">
        <v>881</v>
      </c>
      <c r="I201" s="539">
        <v>57</v>
      </c>
      <c r="J201" s="544">
        <v>4</v>
      </c>
      <c r="K201" s="540">
        <v>1</v>
      </c>
      <c r="L201" s="539">
        <v>144</v>
      </c>
      <c r="M201" s="539">
        <v>9</v>
      </c>
      <c r="N201" s="539">
        <v>8</v>
      </c>
      <c r="O201" s="539">
        <v>109</v>
      </c>
      <c r="P201" s="539">
        <v>12</v>
      </c>
      <c r="Q201" s="544">
        <v>6</v>
      </c>
    </row>
    <row r="202" spans="1:17" s="541" customFormat="1" ht="8.25" customHeight="1">
      <c r="A202" s="535"/>
      <c r="B202" s="535" t="s">
        <v>571</v>
      </c>
      <c r="C202" s="536"/>
      <c r="D202" s="537"/>
      <c r="E202" s="538">
        <v>927</v>
      </c>
      <c r="F202" s="539">
        <v>786</v>
      </c>
      <c r="G202" s="539">
        <v>2</v>
      </c>
      <c r="H202" s="539">
        <v>743</v>
      </c>
      <c r="I202" s="539">
        <v>36</v>
      </c>
      <c r="J202" s="544">
        <v>1</v>
      </c>
      <c r="K202" s="540">
        <v>4</v>
      </c>
      <c r="L202" s="539">
        <v>141</v>
      </c>
      <c r="M202" s="539">
        <v>7</v>
      </c>
      <c r="N202" s="539">
        <v>7</v>
      </c>
      <c r="O202" s="539">
        <v>115</v>
      </c>
      <c r="P202" s="539">
        <v>8</v>
      </c>
      <c r="Q202" s="544">
        <v>4</v>
      </c>
    </row>
    <row r="203" spans="1:17" s="541" customFormat="1" ht="8.25" customHeight="1">
      <c r="A203" s="535"/>
      <c r="B203" s="535" t="s">
        <v>572</v>
      </c>
      <c r="C203" s="536"/>
      <c r="D203" s="537"/>
      <c r="E203" s="538">
        <v>784</v>
      </c>
      <c r="F203" s="539">
        <v>652</v>
      </c>
      <c r="G203" s="539">
        <v>0</v>
      </c>
      <c r="H203" s="539">
        <v>618</v>
      </c>
      <c r="I203" s="539">
        <v>33</v>
      </c>
      <c r="J203" s="544">
        <v>1</v>
      </c>
      <c r="K203" s="540">
        <v>0</v>
      </c>
      <c r="L203" s="539">
        <v>132</v>
      </c>
      <c r="M203" s="539">
        <v>2</v>
      </c>
      <c r="N203" s="539">
        <v>10</v>
      </c>
      <c r="O203" s="539">
        <v>105</v>
      </c>
      <c r="P203" s="539">
        <v>7</v>
      </c>
      <c r="Q203" s="544">
        <v>8</v>
      </c>
    </row>
    <row r="204" spans="1:17" s="543" customFormat="1" ht="8.25" customHeight="1">
      <c r="A204" s="542"/>
      <c r="B204" s="535" t="s">
        <v>573</v>
      </c>
      <c r="C204" s="530"/>
      <c r="D204" s="531"/>
      <c r="E204" s="532">
        <v>717</v>
      </c>
      <c r="F204" s="533">
        <v>574</v>
      </c>
      <c r="G204" s="533">
        <v>1</v>
      </c>
      <c r="H204" s="533">
        <v>514</v>
      </c>
      <c r="I204" s="533">
        <v>51</v>
      </c>
      <c r="J204" s="627">
        <v>1</v>
      </c>
      <c r="K204" s="534">
        <v>7</v>
      </c>
      <c r="L204" s="533">
        <v>143</v>
      </c>
      <c r="M204" s="533">
        <v>3</v>
      </c>
      <c r="N204" s="533">
        <v>14</v>
      </c>
      <c r="O204" s="533">
        <v>110</v>
      </c>
      <c r="P204" s="533">
        <v>7</v>
      </c>
      <c r="Q204" s="627">
        <v>9</v>
      </c>
    </row>
    <row r="205" spans="1:17" s="541" customFormat="1" ht="8.25" customHeight="1">
      <c r="A205" s="535"/>
      <c r="B205" s="535" t="s">
        <v>574</v>
      </c>
      <c r="C205" s="536"/>
      <c r="D205" s="537"/>
      <c r="E205" s="538">
        <v>601</v>
      </c>
      <c r="F205" s="539">
        <v>493</v>
      </c>
      <c r="G205" s="539">
        <v>0</v>
      </c>
      <c r="H205" s="539">
        <v>449</v>
      </c>
      <c r="I205" s="539">
        <v>44</v>
      </c>
      <c r="J205" s="544">
        <v>0</v>
      </c>
      <c r="K205" s="540">
        <v>0</v>
      </c>
      <c r="L205" s="539">
        <v>108</v>
      </c>
      <c r="M205" s="539">
        <v>1</v>
      </c>
      <c r="N205" s="539">
        <v>5</v>
      </c>
      <c r="O205" s="539">
        <v>90</v>
      </c>
      <c r="P205" s="539">
        <v>6</v>
      </c>
      <c r="Q205" s="544">
        <v>6</v>
      </c>
    </row>
    <row r="206" spans="1:17" s="541" customFormat="1" ht="8.25" customHeight="1">
      <c r="A206" s="535"/>
      <c r="B206" s="535" t="s">
        <v>575</v>
      </c>
      <c r="C206" s="536"/>
      <c r="D206" s="537"/>
      <c r="E206" s="538">
        <v>440</v>
      </c>
      <c r="F206" s="539">
        <v>342</v>
      </c>
      <c r="G206" s="539">
        <v>0</v>
      </c>
      <c r="H206" s="539">
        <v>306</v>
      </c>
      <c r="I206" s="539">
        <v>31</v>
      </c>
      <c r="J206" s="544">
        <v>1</v>
      </c>
      <c r="K206" s="540">
        <v>4</v>
      </c>
      <c r="L206" s="539">
        <v>98</v>
      </c>
      <c r="M206" s="539">
        <v>5</v>
      </c>
      <c r="N206" s="539">
        <v>3</v>
      </c>
      <c r="O206" s="539">
        <v>73</v>
      </c>
      <c r="P206" s="539">
        <v>6</v>
      </c>
      <c r="Q206" s="544">
        <v>11</v>
      </c>
    </row>
    <row r="207" spans="1:17" s="541" customFormat="1" ht="8.25" customHeight="1">
      <c r="A207" s="535"/>
      <c r="B207" s="535" t="s">
        <v>576</v>
      </c>
      <c r="C207" s="536"/>
      <c r="D207" s="537"/>
      <c r="E207" s="538">
        <v>363</v>
      </c>
      <c r="F207" s="539">
        <v>276</v>
      </c>
      <c r="G207" s="539">
        <v>0</v>
      </c>
      <c r="H207" s="539">
        <v>240</v>
      </c>
      <c r="I207" s="539">
        <v>32</v>
      </c>
      <c r="J207" s="544">
        <v>0</v>
      </c>
      <c r="K207" s="540">
        <v>4</v>
      </c>
      <c r="L207" s="539">
        <v>87</v>
      </c>
      <c r="M207" s="539">
        <v>2</v>
      </c>
      <c r="N207" s="539">
        <v>2</v>
      </c>
      <c r="O207" s="539">
        <v>77</v>
      </c>
      <c r="P207" s="539">
        <v>2</v>
      </c>
      <c r="Q207" s="544">
        <v>4</v>
      </c>
    </row>
    <row r="208" spans="1:17" s="541" customFormat="1" ht="8.25" customHeight="1">
      <c r="A208" s="535"/>
      <c r="B208" s="535" t="s">
        <v>577</v>
      </c>
      <c r="C208" s="536"/>
      <c r="D208" s="537"/>
      <c r="E208" s="538">
        <v>324</v>
      </c>
      <c r="F208" s="539">
        <v>241</v>
      </c>
      <c r="G208" s="539">
        <v>0</v>
      </c>
      <c r="H208" s="539">
        <v>213</v>
      </c>
      <c r="I208" s="539">
        <v>25</v>
      </c>
      <c r="J208" s="544">
        <v>0</v>
      </c>
      <c r="K208" s="540">
        <v>3</v>
      </c>
      <c r="L208" s="539">
        <v>83</v>
      </c>
      <c r="M208" s="539">
        <v>2</v>
      </c>
      <c r="N208" s="539">
        <v>3</v>
      </c>
      <c r="O208" s="539">
        <v>69</v>
      </c>
      <c r="P208" s="539">
        <v>2</v>
      </c>
      <c r="Q208" s="544">
        <v>7</v>
      </c>
    </row>
    <row r="209" spans="1:17" s="541" customFormat="1" ht="8.25" customHeight="1">
      <c r="A209" s="535"/>
      <c r="B209" s="535" t="s">
        <v>578</v>
      </c>
      <c r="C209" s="536"/>
      <c r="D209" s="537"/>
      <c r="E209" s="538">
        <v>243</v>
      </c>
      <c r="F209" s="539">
        <v>180</v>
      </c>
      <c r="G209" s="539">
        <v>0</v>
      </c>
      <c r="H209" s="539">
        <v>149</v>
      </c>
      <c r="I209" s="539">
        <v>27</v>
      </c>
      <c r="J209" s="544">
        <v>3</v>
      </c>
      <c r="K209" s="540">
        <v>1</v>
      </c>
      <c r="L209" s="539">
        <v>63</v>
      </c>
      <c r="M209" s="539">
        <v>2</v>
      </c>
      <c r="N209" s="539">
        <v>3</v>
      </c>
      <c r="O209" s="539">
        <v>57</v>
      </c>
      <c r="P209" s="539">
        <v>1</v>
      </c>
      <c r="Q209" s="544">
        <v>0</v>
      </c>
    </row>
    <row r="210" spans="1:17" s="541" customFormat="1" ht="8.25" customHeight="1">
      <c r="A210" s="535"/>
      <c r="B210" s="535" t="s">
        <v>579</v>
      </c>
      <c r="C210" s="536"/>
      <c r="D210" s="537"/>
      <c r="E210" s="538">
        <v>199</v>
      </c>
      <c r="F210" s="539">
        <v>142</v>
      </c>
      <c r="G210" s="539">
        <v>0</v>
      </c>
      <c r="H210" s="539">
        <v>116</v>
      </c>
      <c r="I210" s="539">
        <v>25</v>
      </c>
      <c r="J210" s="544">
        <v>0</v>
      </c>
      <c r="K210" s="540">
        <v>1</v>
      </c>
      <c r="L210" s="539">
        <v>57</v>
      </c>
      <c r="M210" s="539">
        <v>0</v>
      </c>
      <c r="N210" s="539">
        <v>3</v>
      </c>
      <c r="O210" s="539">
        <v>52</v>
      </c>
      <c r="P210" s="539">
        <v>1</v>
      </c>
      <c r="Q210" s="544">
        <v>1</v>
      </c>
    </row>
    <row r="211" spans="1:17" s="541" customFormat="1" ht="8.25" customHeight="1">
      <c r="A211" s="535"/>
      <c r="B211" s="535" t="s">
        <v>580</v>
      </c>
      <c r="C211" s="536"/>
      <c r="D211" s="537"/>
      <c r="E211" s="538">
        <v>149</v>
      </c>
      <c r="F211" s="539">
        <v>109</v>
      </c>
      <c r="G211" s="539">
        <v>0</v>
      </c>
      <c r="H211" s="539">
        <v>91</v>
      </c>
      <c r="I211" s="539">
        <v>16</v>
      </c>
      <c r="J211" s="544">
        <v>0</v>
      </c>
      <c r="K211" s="540">
        <v>2</v>
      </c>
      <c r="L211" s="539">
        <v>40</v>
      </c>
      <c r="M211" s="539">
        <v>0</v>
      </c>
      <c r="N211" s="539">
        <v>1</v>
      </c>
      <c r="O211" s="539">
        <v>34</v>
      </c>
      <c r="P211" s="539">
        <v>0</v>
      </c>
      <c r="Q211" s="544">
        <v>5</v>
      </c>
    </row>
    <row r="212" spans="1:17" s="541" customFormat="1" ht="8.25" customHeight="1">
      <c r="A212" s="535"/>
      <c r="B212" s="535" t="s">
        <v>581</v>
      </c>
      <c r="C212" s="536"/>
      <c r="D212" s="537"/>
      <c r="E212" s="538">
        <v>108</v>
      </c>
      <c r="F212" s="539">
        <v>77</v>
      </c>
      <c r="G212" s="539">
        <v>0</v>
      </c>
      <c r="H212" s="539">
        <v>60</v>
      </c>
      <c r="I212" s="539">
        <v>15</v>
      </c>
      <c r="J212" s="544">
        <v>0</v>
      </c>
      <c r="K212" s="540">
        <v>2</v>
      </c>
      <c r="L212" s="539">
        <v>31</v>
      </c>
      <c r="M212" s="539">
        <v>1</v>
      </c>
      <c r="N212" s="539">
        <v>1</v>
      </c>
      <c r="O212" s="539">
        <v>27</v>
      </c>
      <c r="P212" s="539">
        <v>1</v>
      </c>
      <c r="Q212" s="544">
        <v>1</v>
      </c>
    </row>
    <row r="213" spans="1:17" s="541" customFormat="1" ht="8.25" customHeight="1">
      <c r="A213" s="535"/>
      <c r="B213" s="535" t="s">
        <v>582</v>
      </c>
      <c r="C213" s="536"/>
      <c r="D213" s="537"/>
      <c r="E213" s="538">
        <v>84</v>
      </c>
      <c r="F213" s="539">
        <v>55</v>
      </c>
      <c r="G213" s="539">
        <v>0</v>
      </c>
      <c r="H213" s="539">
        <v>36</v>
      </c>
      <c r="I213" s="539">
        <v>19</v>
      </c>
      <c r="J213" s="544">
        <v>0</v>
      </c>
      <c r="K213" s="540">
        <v>0</v>
      </c>
      <c r="L213" s="539">
        <v>29</v>
      </c>
      <c r="M213" s="539">
        <v>0</v>
      </c>
      <c r="N213" s="539">
        <v>0</v>
      </c>
      <c r="O213" s="539">
        <v>25</v>
      </c>
      <c r="P213" s="539">
        <v>0</v>
      </c>
      <c r="Q213" s="544">
        <v>4</v>
      </c>
    </row>
    <row r="214" spans="1:17" s="541" customFormat="1" ht="8.25" customHeight="1">
      <c r="A214" s="535"/>
      <c r="B214" s="535" t="s">
        <v>583</v>
      </c>
      <c r="C214" s="536"/>
      <c r="D214" s="537"/>
      <c r="E214" s="538">
        <v>66</v>
      </c>
      <c r="F214" s="539">
        <v>49</v>
      </c>
      <c r="G214" s="539">
        <v>0</v>
      </c>
      <c r="H214" s="539">
        <v>30</v>
      </c>
      <c r="I214" s="539">
        <v>19</v>
      </c>
      <c r="J214" s="544">
        <v>0</v>
      </c>
      <c r="K214" s="540">
        <v>0</v>
      </c>
      <c r="L214" s="539">
        <v>17</v>
      </c>
      <c r="M214" s="539">
        <v>0</v>
      </c>
      <c r="N214" s="539">
        <v>0</v>
      </c>
      <c r="O214" s="539">
        <v>16</v>
      </c>
      <c r="P214" s="539">
        <v>0</v>
      </c>
      <c r="Q214" s="544">
        <v>1</v>
      </c>
    </row>
    <row r="215" spans="1:17" s="541" customFormat="1" ht="8.25" customHeight="1">
      <c r="A215" s="535"/>
      <c r="B215" s="535" t="s">
        <v>584</v>
      </c>
      <c r="C215" s="536"/>
      <c r="D215" s="537"/>
      <c r="E215" s="538">
        <v>33</v>
      </c>
      <c r="F215" s="539">
        <v>23</v>
      </c>
      <c r="G215" s="539">
        <v>0</v>
      </c>
      <c r="H215" s="539">
        <v>16</v>
      </c>
      <c r="I215" s="539">
        <v>7</v>
      </c>
      <c r="J215" s="544">
        <v>0</v>
      </c>
      <c r="K215" s="540">
        <v>0</v>
      </c>
      <c r="L215" s="539">
        <v>10</v>
      </c>
      <c r="M215" s="539">
        <v>0</v>
      </c>
      <c r="N215" s="539">
        <v>0</v>
      </c>
      <c r="O215" s="539">
        <v>10</v>
      </c>
      <c r="P215" s="539">
        <v>0</v>
      </c>
      <c r="Q215" s="544">
        <v>0</v>
      </c>
    </row>
    <row r="216" spans="1:17" s="541" customFormat="1" ht="8.25" customHeight="1">
      <c r="A216" s="535"/>
      <c r="B216" s="535" t="s">
        <v>585</v>
      </c>
      <c r="C216" s="536"/>
      <c r="D216" s="537"/>
      <c r="E216" s="538">
        <v>25</v>
      </c>
      <c r="F216" s="539">
        <v>15</v>
      </c>
      <c r="G216" s="539">
        <v>0</v>
      </c>
      <c r="H216" s="539">
        <v>12</v>
      </c>
      <c r="I216" s="539">
        <v>3</v>
      </c>
      <c r="J216" s="544">
        <v>0</v>
      </c>
      <c r="K216" s="540">
        <v>0</v>
      </c>
      <c r="L216" s="539">
        <v>10</v>
      </c>
      <c r="M216" s="539">
        <v>0</v>
      </c>
      <c r="N216" s="539">
        <v>0</v>
      </c>
      <c r="O216" s="539">
        <v>9</v>
      </c>
      <c r="P216" s="539">
        <v>0</v>
      </c>
      <c r="Q216" s="544">
        <v>1</v>
      </c>
    </row>
    <row r="217" spans="1:17" s="541" customFormat="1" ht="8.25" customHeight="1">
      <c r="A217" s="535"/>
      <c r="B217" s="535" t="s">
        <v>586</v>
      </c>
      <c r="C217" s="536"/>
      <c r="D217" s="537"/>
      <c r="E217" s="538">
        <v>19</v>
      </c>
      <c r="F217" s="539">
        <v>11</v>
      </c>
      <c r="G217" s="539">
        <v>0</v>
      </c>
      <c r="H217" s="539">
        <v>6</v>
      </c>
      <c r="I217" s="539">
        <v>5</v>
      </c>
      <c r="J217" s="544">
        <v>0</v>
      </c>
      <c r="K217" s="540">
        <v>0</v>
      </c>
      <c r="L217" s="539">
        <v>8</v>
      </c>
      <c r="M217" s="539">
        <v>0</v>
      </c>
      <c r="N217" s="539">
        <v>0</v>
      </c>
      <c r="O217" s="539">
        <v>7</v>
      </c>
      <c r="P217" s="539">
        <v>0</v>
      </c>
      <c r="Q217" s="544">
        <v>1</v>
      </c>
    </row>
    <row r="218" spans="1:17" s="541" customFormat="1" ht="8.25" customHeight="1">
      <c r="A218" s="535"/>
      <c r="B218" s="535" t="s">
        <v>587</v>
      </c>
      <c r="C218" s="536"/>
      <c r="D218" s="537"/>
      <c r="E218" s="538">
        <v>22</v>
      </c>
      <c r="F218" s="539">
        <v>11</v>
      </c>
      <c r="G218" s="539">
        <v>0</v>
      </c>
      <c r="H218" s="539">
        <v>9</v>
      </c>
      <c r="I218" s="539">
        <v>2</v>
      </c>
      <c r="J218" s="544">
        <v>0</v>
      </c>
      <c r="K218" s="540">
        <v>0</v>
      </c>
      <c r="L218" s="539">
        <v>11</v>
      </c>
      <c r="M218" s="539">
        <v>0</v>
      </c>
      <c r="N218" s="539">
        <v>0</v>
      </c>
      <c r="O218" s="539">
        <v>11</v>
      </c>
      <c r="P218" s="539">
        <v>0</v>
      </c>
      <c r="Q218" s="544">
        <v>0</v>
      </c>
    </row>
    <row r="219" spans="1:17" s="541" customFormat="1" ht="8.25" customHeight="1">
      <c r="A219" s="535"/>
      <c r="B219" s="535" t="s">
        <v>588</v>
      </c>
      <c r="C219" s="536"/>
      <c r="D219" s="537"/>
      <c r="E219" s="538">
        <v>7</v>
      </c>
      <c r="F219" s="539">
        <v>5</v>
      </c>
      <c r="G219" s="539">
        <v>0</v>
      </c>
      <c r="H219" s="539">
        <v>1</v>
      </c>
      <c r="I219" s="539">
        <v>4</v>
      </c>
      <c r="J219" s="544">
        <v>0</v>
      </c>
      <c r="K219" s="540">
        <v>0</v>
      </c>
      <c r="L219" s="539">
        <v>2</v>
      </c>
      <c r="M219" s="539">
        <v>0</v>
      </c>
      <c r="N219" s="539">
        <v>0</v>
      </c>
      <c r="O219" s="539">
        <v>2</v>
      </c>
      <c r="P219" s="539">
        <v>0</v>
      </c>
      <c r="Q219" s="544">
        <v>0</v>
      </c>
    </row>
    <row r="220" spans="1:17" s="541" customFormat="1" ht="8.25" customHeight="1">
      <c r="A220" s="535"/>
      <c r="B220" s="535" t="s">
        <v>589</v>
      </c>
      <c r="C220" s="536"/>
      <c r="D220" s="537"/>
      <c r="E220" s="538">
        <v>12</v>
      </c>
      <c r="F220" s="539">
        <v>6</v>
      </c>
      <c r="G220" s="539">
        <v>0</v>
      </c>
      <c r="H220" s="539">
        <v>3</v>
      </c>
      <c r="I220" s="539">
        <v>3</v>
      </c>
      <c r="J220" s="544">
        <v>0</v>
      </c>
      <c r="K220" s="540">
        <v>0</v>
      </c>
      <c r="L220" s="539">
        <v>6</v>
      </c>
      <c r="M220" s="539">
        <v>0</v>
      </c>
      <c r="N220" s="539">
        <v>0</v>
      </c>
      <c r="O220" s="539">
        <v>6</v>
      </c>
      <c r="P220" s="539">
        <v>0</v>
      </c>
      <c r="Q220" s="544">
        <v>0</v>
      </c>
    </row>
    <row r="221" spans="1:17" s="541" customFormat="1" ht="8.25" customHeight="1">
      <c r="A221" s="535"/>
      <c r="B221" s="535" t="s">
        <v>759</v>
      </c>
      <c r="C221" s="536"/>
      <c r="D221" s="537"/>
      <c r="E221" s="538">
        <v>48</v>
      </c>
      <c r="F221" s="539">
        <v>44</v>
      </c>
      <c r="G221" s="539">
        <v>0</v>
      </c>
      <c r="H221" s="539">
        <v>0</v>
      </c>
      <c r="I221" s="539">
        <v>0</v>
      </c>
      <c r="J221" s="544">
        <v>0</v>
      </c>
      <c r="K221" s="540">
        <v>44</v>
      </c>
      <c r="L221" s="539">
        <v>4</v>
      </c>
      <c r="M221" s="539">
        <v>0</v>
      </c>
      <c r="N221" s="539">
        <v>0</v>
      </c>
      <c r="O221" s="539">
        <v>0</v>
      </c>
      <c r="P221" s="539">
        <v>0</v>
      </c>
      <c r="Q221" s="544">
        <v>4</v>
      </c>
    </row>
    <row r="222" spans="1:17" s="541" customFormat="1" ht="8.25" customHeight="1">
      <c r="A222" s="535"/>
      <c r="B222" s="535" t="s">
        <v>220</v>
      </c>
      <c r="C222" s="536"/>
      <c r="D222" s="537"/>
      <c r="E222" s="538"/>
      <c r="F222" s="539"/>
      <c r="G222" s="539"/>
      <c r="H222" s="539"/>
      <c r="I222" s="539"/>
      <c r="J222" s="544"/>
      <c r="K222" s="540"/>
      <c r="L222" s="539"/>
      <c r="M222" s="539"/>
      <c r="N222" s="539"/>
      <c r="O222" s="539"/>
      <c r="P222" s="539"/>
      <c r="Q222" s="544"/>
    </row>
    <row r="223" spans="1:17" s="541" customFormat="1" ht="8.25" customHeight="1">
      <c r="A223" s="535"/>
      <c r="B223" s="535" t="s">
        <v>503</v>
      </c>
      <c r="C223" s="536"/>
      <c r="D223" s="537"/>
      <c r="E223" s="538">
        <v>1</v>
      </c>
      <c r="F223" s="544">
        <v>1</v>
      </c>
      <c r="G223" s="544">
        <v>1</v>
      </c>
      <c r="H223" s="544">
        <v>0</v>
      </c>
      <c r="I223" s="544">
        <v>0</v>
      </c>
      <c r="J223" s="544">
        <v>0</v>
      </c>
      <c r="K223" s="540">
        <v>0</v>
      </c>
      <c r="L223" s="544">
        <v>0</v>
      </c>
      <c r="M223" s="544">
        <v>0</v>
      </c>
      <c r="N223" s="544">
        <v>0</v>
      </c>
      <c r="O223" s="544">
        <v>0</v>
      </c>
      <c r="P223" s="544">
        <v>0</v>
      </c>
      <c r="Q223" s="544">
        <v>0</v>
      </c>
    </row>
    <row r="224" spans="1:17" s="541" customFormat="1" ht="8.25" customHeight="1">
      <c r="A224" s="535"/>
      <c r="B224" s="535" t="s">
        <v>590</v>
      </c>
      <c r="C224" s="536"/>
      <c r="D224" s="537"/>
      <c r="E224" s="538">
        <v>58</v>
      </c>
      <c r="F224" s="544">
        <v>32</v>
      </c>
      <c r="G224" s="544">
        <v>17</v>
      </c>
      <c r="H224" s="544">
        <v>15</v>
      </c>
      <c r="I224" s="544">
        <v>0</v>
      </c>
      <c r="J224" s="544">
        <v>0</v>
      </c>
      <c r="K224" s="540">
        <v>0</v>
      </c>
      <c r="L224" s="544">
        <v>26</v>
      </c>
      <c r="M224" s="544">
        <v>22</v>
      </c>
      <c r="N224" s="544">
        <v>2</v>
      </c>
      <c r="O224" s="544">
        <v>0</v>
      </c>
      <c r="P224" s="544">
        <v>1</v>
      </c>
      <c r="Q224" s="544">
        <v>1</v>
      </c>
    </row>
    <row r="225" spans="1:17" s="541" customFormat="1" ht="8.25" customHeight="1">
      <c r="A225" s="535"/>
      <c r="B225" s="535" t="s">
        <v>591</v>
      </c>
      <c r="C225" s="536"/>
      <c r="D225" s="537"/>
      <c r="E225" s="538">
        <v>915</v>
      </c>
      <c r="F225" s="544">
        <v>636</v>
      </c>
      <c r="G225" s="544">
        <v>181</v>
      </c>
      <c r="H225" s="544">
        <v>452</v>
      </c>
      <c r="I225" s="544">
        <v>0</v>
      </c>
      <c r="J225" s="544">
        <v>2</v>
      </c>
      <c r="K225" s="540">
        <v>1</v>
      </c>
      <c r="L225" s="544">
        <v>279</v>
      </c>
      <c r="M225" s="544">
        <v>220</v>
      </c>
      <c r="N225" s="544">
        <v>23</v>
      </c>
      <c r="O225" s="544">
        <v>1</v>
      </c>
      <c r="P225" s="544">
        <v>28</v>
      </c>
      <c r="Q225" s="544">
        <v>7</v>
      </c>
    </row>
    <row r="226" spans="1:17" s="541" customFormat="1" ht="8.25" customHeight="1">
      <c r="A226" s="535"/>
      <c r="B226" s="535" t="s">
        <v>592</v>
      </c>
      <c r="C226" s="536"/>
      <c r="D226" s="537"/>
      <c r="E226" s="538">
        <v>3952</v>
      </c>
      <c r="F226" s="544">
        <v>3490</v>
      </c>
      <c r="G226" s="544">
        <v>296</v>
      </c>
      <c r="H226" s="544">
        <v>3177</v>
      </c>
      <c r="I226" s="544">
        <v>0</v>
      </c>
      <c r="J226" s="544">
        <v>10</v>
      </c>
      <c r="K226" s="540">
        <v>7</v>
      </c>
      <c r="L226" s="544">
        <v>462</v>
      </c>
      <c r="M226" s="544">
        <v>210</v>
      </c>
      <c r="N226" s="544">
        <v>97</v>
      </c>
      <c r="O226" s="544">
        <v>3</v>
      </c>
      <c r="P226" s="544">
        <v>127</v>
      </c>
      <c r="Q226" s="544">
        <v>25</v>
      </c>
    </row>
    <row r="227" spans="1:17" s="541" customFormat="1" ht="8.25" customHeight="1">
      <c r="A227" s="535"/>
      <c r="B227" s="535" t="s">
        <v>593</v>
      </c>
      <c r="C227" s="536"/>
      <c r="D227" s="537"/>
      <c r="E227" s="538">
        <v>8369</v>
      </c>
      <c r="F227" s="544">
        <v>7613</v>
      </c>
      <c r="G227" s="544">
        <v>286</v>
      </c>
      <c r="H227" s="544">
        <v>7281</v>
      </c>
      <c r="I227" s="544">
        <v>2</v>
      </c>
      <c r="J227" s="544">
        <v>39</v>
      </c>
      <c r="K227" s="540">
        <v>5</v>
      </c>
      <c r="L227" s="544">
        <v>756</v>
      </c>
      <c r="M227" s="544">
        <v>195</v>
      </c>
      <c r="N227" s="544">
        <v>205</v>
      </c>
      <c r="O227" s="544">
        <v>11</v>
      </c>
      <c r="P227" s="544">
        <v>296</v>
      </c>
      <c r="Q227" s="544">
        <v>49</v>
      </c>
    </row>
    <row r="228" spans="1:17" s="541" customFormat="1" ht="8.25" customHeight="1">
      <c r="A228" s="535"/>
      <c r="B228" s="535" t="s">
        <v>594</v>
      </c>
      <c r="C228" s="536"/>
      <c r="D228" s="537"/>
      <c r="E228" s="538">
        <v>12156</v>
      </c>
      <c r="F228" s="544">
        <v>10801</v>
      </c>
      <c r="G228" s="544">
        <v>322</v>
      </c>
      <c r="H228" s="544">
        <v>10348</v>
      </c>
      <c r="I228" s="544">
        <v>6</v>
      </c>
      <c r="J228" s="544">
        <v>107</v>
      </c>
      <c r="K228" s="540">
        <v>18</v>
      </c>
      <c r="L228" s="544">
        <v>1355</v>
      </c>
      <c r="M228" s="544">
        <v>229</v>
      </c>
      <c r="N228" s="544">
        <v>358</v>
      </c>
      <c r="O228" s="544">
        <v>29</v>
      </c>
      <c r="P228" s="544">
        <v>633</v>
      </c>
      <c r="Q228" s="544">
        <v>106</v>
      </c>
    </row>
    <row r="229" spans="1:17" s="541" customFormat="1" ht="8.25" customHeight="1">
      <c r="A229" s="535"/>
      <c r="B229" s="535" t="s">
        <v>595</v>
      </c>
      <c r="C229" s="536"/>
      <c r="D229" s="537"/>
      <c r="E229" s="538">
        <v>11263</v>
      </c>
      <c r="F229" s="544">
        <v>9600</v>
      </c>
      <c r="G229" s="544">
        <v>297</v>
      </c>
      <c r="H229" s="544">
        <v>9131</v>
      </c>
      <c r="I229" s="544">
        <v>17</v>
      </c>
      <c r="J229" s="544">
        <v>124</v>
      </c>
      <c r="K229" s="540">
        <v>31</v>
      </c>
      <c r="L229" s="544">
        <v>1663</v>
      </c>
      <c r="M229" s="544">
        <v>160</v>
      </c>
      <c r="N229" s="544">
        <v>531</v>
      </c>
      <c r="O229" s="544">
        <v>84</v>
      </c>
      <c r="P229" s="544">
        <v>780</v>
      </c>
      <c r="Q229" s="544">
        <v>108</v>
      </c>
    </row>
    <row r="230" spans="1:17" s="541" customFormat="1" ht="8.25" customHeight="1">
      <c r="A230" s="535"/>
      <c r="B230" s="535" t="s">
        <v>596</v>
      </c>
      <c r="C230" s="536"/>
      <c r="D230" s="537"/>
      <c r="E230" s="538">
        <v>10764</v>
      </c>
      <c r="F230" s="544">
        <v>9016</v>
      </c>
      <c r="G230" s="544">
        <v>383</v>
      </c>
      <c r="H230" s="544">
        <v>8394</v>
      </c>
      <c r="I230" s="544">
        <v>28</v>
      </c>
      <c r="J230" s="544">
        <v>169</v>
      </c>
      <c r="K230" s="540">
        <v>42</v>
      </c>
      <c r="L230" s="544">
        <v>1748</v>
      </c>
      <c r="M230" s="544">
        <v>129</v>
      </c>
      <c r="N230" s="544">
        <v>645</v>
      </c>
      <c r="O230" s="544">
        <v>158</v>
      </c>
      <c r="P230" s="544">
        <v>730</v>
      </c>
      <c r="Q230" s="544">
        <v>86</v>
      </c>
    </row>
    <row r="231" spans="1:17" s="541" customFormat="1" ht="8.25" customHeight="1">
      <c r="A231" s="535"/>
      <c r="B231" s="535" t="s">
        <v>597</v>
      </c>
      <c r="C231" s="536"/>
      <c r="D231" s="537"/>
      <c r="E231" s="538">
        <v>10797</v>
      </c>
      <c r="F231" s="544">
        <v>9157</v>
      </c>
      <c r="G231" s="544">
        <v>322</v>
      </c>
      <c r="H231" s="544">
        <v>8516</v>
      </c>
      <c r="I231" s="544">
        <v>60</v>
      </c>
      <c r="J231" s="544">
        <v>233</v>
      </c>
      <c r="K231" s="540">
        <v>26</v>
      </c>
      <c r="L231" s="544">
        <v>1640</v>
      </c>
      <c r="M231" s="544">
        <v>104</v>
      </c>
      <c r="N231" s="544">
        <v>517</v>
      </c>
      <c r="O231" s="544">
        <v>263</v>
      </c>
      <c r="P231" s="544">
        <v>683</v>
      </c>
      <c r="Q231" s="544">
        <v>73</v>
      </c>
    </row>
    <row r="232" spans="1:17" s="541" customFormat="1" ht="8.25" customHeight="1">
      <c r="A232" s="535"/>
      <c r="B232" s="535" t="s">
        <v>598</v>
      </c>
      <c r="C232" s="536"/>
      <c r="D232" s="537"/>
      <c r="E232" s="538">
        <v>11694</v>
      </c>
      <c r="F232" s="544">
        <v>10298</v>
      </c>
      <c r="G232" s="544">
        <v>257</v>
      </c>
      <c r="H232" s="544">
        <v>9668</v>
      </c>
      <c r="I232" s="544">
        <v>102</v>
      </c>
      <c r="J232" s="544">
        <v>227</v>
      </c>
      <c r="K232" s="540">
        <v>44</v>
      </c>
      <c r="L232" s="544">
        <v>1396</v>
      </c>
      <c r="M232" s="544">
        <v>91</v>
      </c>
      <c r="N232" s="544">
        <v>260</v>
      </c>
      <c r="O232" s="544">
        <v>423</v>
      </c>
      <c r="P232" s="544">
        <v>552</v>
      </c>
      <c r="Q232" s="544">
        <v>70</v>
      </c>
    </row>
    <row r="233" spans="1:17" s="541" customFormat="1" ht="8.25" customHeight="1">
      <c r="A233" s="535"/>
      <c r="B233" s="535" t="s">
        <v>599</v>
      </c>
      <c r="C233" s="536"/>
      <c r="D233" s="537"/>
      <c r="E233" s="538">
        <v>15654</v>
      </c>
      <c r="F233" s="544">
        <v>14056</v>
      </c>
      <c r="G233" s="544">
        <v>216</v>
      </c>
      <c r="H233" s="544">
        <v>13321</v>
      </c>
      <c r="I233" s="544">
        <v>197</v>
      </c>
      <c r="J233" s="544">
        <v>273</v>
      </c>
      <c r="K233" s="540">
        <v>49</v>
      </c>
      <c r="L233" s="544">
        <v>1598</v>
      </c>
      <c r="M233" s="544">
        <v>65</v>
      </c>
      <c r="N233" s="544">
        <v>195</v>
      </c>
      <c r="O233" s="544">
        <v>698</v>
      </c>
      <c r="P233" s="544">
        <v>557</v>
      </c>
      <c r="Q233" s="544">
        <v>83</v>
      </c>
    </row>
    <row r="234" spans="1:17" s="541" customFormat="1" ht="8.25" customHeight="1">
      <c r="A234" s="535"/>
      <c r="B234" s="535" t="s">
        <v>600</v>
      </c>
      <c r="C234" s="536"/>
      <c r="D234" s="537"/>
      <c r="E234" s="538">
        <v>12082</v>
      </c>
      <c r="F234" s="544">
        <v>10858</v>
      </c>
      <c r="G234" s="544">
        <v>56</v>
      </c>
      <c r="H234" s="544">
        <v>10483</v>
      </c>
      <c r="I234" s="544">
        <v>197</v>
      </c>
      <c r="J234" s="544">
        <v>99</v>
      </c>
      <c r="K234" s="540">
        <v>23</v>
      </c>
      <c r="L234" s="544">
        <v>1224</v>
      </c>
      <c r="M234" s="544">
        <v>59</v>
      </c>
      <c r="N234" s="544">
        <v>136</v>
      </c>
      <c r="O234" s="544">
        <v>696</v>
      </c>
      <c r="P234" s="544">
        <v>276</v>
      </c>
      <c r="Q234" s="544">
        <v>57</v>
      </c>
    </row>
    <row r="235" spans="1:17" s="541" customFormat="1" ht="8.25" customHeight="1">
      <c r="A235" s="535"/>
      <c r="B235" s="535" t="s">
        <v>601</v>
      </c>
      <c r="C235" s="536"/>
      <c r="D235" s="537"/>
      <c r="E235" s="538">
        <v>8658</v>
      </c>
      <c r="F235" s="544">
        <v>7705</v>
      </c>
      <c r="G235" s="544">
        <v>18</v>
      </c>
      <c r="H235" s="544">
        <v>7409</v>
      </c>
      <c r="I235" s="544">
        <v>204</v>
      </c>
      <c r="J235" s="544">
        <v>51</v>
      </c>
      <c r="K235" s="540">
        <v>23</v>
      </c>
      <c r="L235" s="544">
        <v>953</v>
      </c>
      <c r="M235" s="544">
        <v>32</v>
      </c>
      <c r="N235" s="544">
        <v>74</v>
      </c>
      <c r="O235" s="544">
        <v>668</v>
      </c>
      <c r="P235" s="544">
        <v>127</v>
      </c>
      <c r="Q235" s="544">
        <v>52</v>
      </c>
    </row>
    <row r="236" spans="1:17" s="541" customFormat="1" ht="8.25" customHeight="1">
      <c r="A236" s="535"/>
      <c r="B236" s="535" t="s">
        <v>602</v>
      </c>
      <c r="C236" s="536"/>
      <c r="D236" s="537"/>
      <c r="E236" s="538">
        <v>7210</v>
      </c>
      <c r="F236" s="544">
        <v>6337</v>
      </c>
      <c r="G236" s="544">
        <v>13</v>
      </c>
      <c r="H236" s="544">
        <v>6069</v>
      </c>
      <c r="I236" s="544">
        <v>212</v>
      </c>
      <c r="J236" s="544">
        <v>22</v>
      </c>
      <c r="K236" s="540">
        <v>21</v>
      </c>
      <c r="L236" s="544">
        <v>873</v>
      </c>
      <c r="M236" s="544">
        <v>32</v>
      </c>
      <c r="N236" s="544">
        <v>68</v>
      </c>
      <c r="O236" s="544">
        <v>659</v>
      </c>
      <c r="P236" s="544">
        <v>64</v>
      </c>
      <c r="Q236" s="544">
        <v>50</v>
      </c>
    </row>
    <row r="237" spans="1:17" s="541" customFormat="1" ht="8.25" customHeight="1">
      <c r="A237" s="535"/>
      <c r="B237" s="535" t="s">
        <v>603</v>
      </c>
      <c r="C237" s="536"/>
      <c r="D237" s="537"/>
      <c r="E237" s="538">
        <v>4611</v>
      </c>
      <c r="F237" s="544">
        <v>3912</v>
      </c>
      <c r="G237" s="544">
        <v>3</v>
      </c>
      <c r="H237" s="544">
        <v>3657</v>
      </c>
      <c r="I237" s="544">
        <v>229</v>
      </c>
      <c r="J237" s="544">
        <v>9</v>
      </c>
      <c r="K237" s="540">
        <v>14</v>
      </c>
      <c r="L237" s="544">
        <v>699</v>
      </c>
      <c r="M237" s="544">
        <v>24</v>
      </c>
      <c r="N237" s="544">
        <v>49</v>
      </c>
      <c r="O237" s="544">
        <v>547</v>
      </c>
      <c r="P237" s="544">
        <v>42</v>
      </c>
      <c r="Q237" s="544">
        <v>37</v>
      </c>
    </row>
    <row r="238" spans="1:17" s="541" customFormat="1" ht="8.25" customHeight="1">
      <c r="A238" s="535"/>
      <c r="B238" s="535" t="s">
        <v>604</v>
      </c>
      <c r="C238" s="536"/>
      <c r="D238" s="537"/>
      <c r="E238" s="538">
        <v>1971</v>
      </c>
      <c r="F238" s="544">
        <v>1532</v>
      </c>
      <c r="G238" s="544">
        <v>0</v>
      </c>
      <c r="H238" s="544">
        <v>1357</v>
      </c>
      <c r="I238" s="544">
        <v>159</v>
      </c>
      <c r="J238" s="544">
        <v>4</v>
      </c>
      <c r="K238" s="540">
        <v>12</v>
      </c>
      <c r="L238" s="544">
        <v>439</v>
      </c>
      <c r="M238" s="544">
        <v>12</v>
      </c>
      <c r="N238" s="544">
        <v>16</v>
      </c>
      <c r="O238" s="544">
        <v>366</v>
      </c>
      <c r="P238" s="544">
        <v>17</v>
      </c>
      <c r="Q238" s="544">
        <v>28</v>
      </c>
    </row>
    <row r="239" spans="1:17" s="541" customFormat="1" ht="8.25" customHeight="1">
      <c r="A239" s="535"/>
      <c r="B239" s="535" t="s">
        <v>605</v>
      </c>
      <c r="C239" s="536"/>
      <c r="D239" s="537"/>
      <c r="E239" s="538">
        <v>606</v>
      </c>
      <c r="F239" s="544">
        <v>432</v>
      </c>
      <c r="G239" s="544">
        <v>0</v>
      </c>
      <c r="H239" s="544">
        <v>333</v>
      </c>
      <c r="I239" s="544">
        <v>94</v>
      </c>
      <c r="J239" s="544">
        <v>0</v>
      </c>
      <c r="K239" s="540">
        <v>5</v>
      </c>
      <c r="L239" s="544">
        <v>174</v>
      </c>
      <c r="M239" s="544">
        <v>1</v>
      </c>
      <c r="N239" s="544">
        <v>5</v>
      </c>
      <c r="O239" s="544">
        <v>154</v>
      </c>
      <c r="P239" s="544">
        <v>2</v>
      </c>
      <c r="Q239" s="544">
        <v>12</v>
      </c>
    </row>
    <row r="240" spans="1:17" s="541" customFormat="1" ht="8.25" customHeight="1">
      <c r="A240" s="535"/>
      <c r="B240" s="535" t="s">
        <v>606</v>
      </c>
      <c r="C240" s="536"/>
      <c r="D240" s="537"/>
      <c r="E240" s="538">
        <v>106</v>
      </c>
      <c r="F240" s="544">
        <v>65</v>
      </c>
      <c r="G240" s="544">
        <v>0</v>
      </c>
      <c r="H240" s="544">
        <v>44</v>
      </c>
      <c r="I240" s="544">
        <v>21</v>
      </c>
      <c r="J240" s="544">
        <v>0</v>
      </c>
      <c r="K240" s="540">
        <v>0</v>
      </c>
      <c r="L240" s="544">
        <v>41</v>
      </c>
      <c r="M240" s="544">
        <v>0</v>
      </c>
      <c r="N240" s="544">
        <v>0</v>
      </c>
      <c r="O240" s="544">
        <v>39</v>
      </c>
      <c r="P240" s="544">
        <v>0</v>
      </c>
      <c r="Q240" s="544">
        <v>2</v>
      </c>
    </row>
    <row r="241" spans="1:17" s="541" customFormat="1" ht="8.25" customHeight="1">
      <c r="A241" s="535"/>
      <c r="B241" s="535" t="s">
        <v>589</v>
      </c>
      <c r="C241" s="536"/>
      <c r="D241" s="537"/>
      <c r="E241" s="538">
        <v>12</v>
      </c>
      <c r="F241" s="544">
        <v>6</v>
      </c>
      <c r="G241" s="544">
        <v>0</v>
      </c>
      <c r="H241" s="544">
        <v>3</v>
      </c>
      <c r="I241" s="544">
        <v>3</v>
      </c>
      <c r="J241" s="544">
        <v>0</v>
      </c>
      <c r="K241" s="540">
        <v>0</v>
      </c>
      <c r="L241" s="544">
        <v>6</v>
      </c>
      <c r="M241" s="544">
        <v>0</v>
      </c>
      <c r="N241" s="544">
        <v>0</v>
      </c>
      <c r="O241" s="544">
        <v>6</v>
      </c>
      <c r="P241" s="544">
        <v>0</v>
      </c>
      <c r="Q241" s="544">
        <v>0</v>
      </c>
    </row>
    <row r="242" spans="1:17" s="541" customFormat="1" ht="8.25" customHeight="1">
      <c r="A242" s="535"/>
      <c r="B242" s="535" t="s">
        <v>268</v>
      </c>
      <c r="C242" s="536"/>
      <c r="D242" s="537"/>
      <c r="E242" s="538"/>
      <c r="F242" s="544"/>
      <c r="G242" s="544"/>
      <c r="H242" s="544"/>
      <c r="I242" s="544"/>
      <c r="J242" s="544"/>
      <c r="K242" s="540"/>
      <c r="L242" s="544"/>
      <c r="M242" s="544"/>
      <c r="N242" s="544"/>
      <c r="O242" s="544"/>
      <c r="P242" s="544"/>
      <c r="Q242" s="544"/>
    </row>
    <row r="243" spans="1:17" s="541" customFormat="1" ht="8.25" customHeight="1">
      <c r="A243" s="535"/>
      <c r="B243" s="535" t="s">
        <v>607</v>
      </c>
      <c r="C243" s="536"/>
      <c r="D243" s="537"/>
      <c r="E243" s="538">
        <v>35256</v>
      </c>
      <c r="F243" s="539">
        <v>30847</v>
      </c>
      <c r="G243" s="539">
        <v>90</v>
      </c>
      <c r="H243" s="539">
        <v>29355</v>
      </c>
      <c r="I243" s="539">
        <v>1119</v>
      </c>
      <c r="J243" s="544">
        <v>185</v>
      </c>
      <c r="K243" s="540">
        <v>98</v>
      </c>
      <c r="L243" s="539">
        <v>4409</v>
      </c>
      <c r="M243" s="539">
        <v>160</v>
      </c>
      <c r="N243" s="539">
        <v>348</v>
      </c>
      <c r="O243" s="539">
        <v>3135</v>
      </c>
      <c r="P243" s="539">
        <v>528</v>
      </c>
      <c r="Q243" s="544">
        <v>238</v>
      </c>
    </row>
    <row r="244" spans="1:17" s="541" customFormat="1" ht="8.25" customHeight="1">
      <c r="A244" s="535"/>
      <c r="B244" s="535" t="s">
        <v>608</v>
      </c>
      <c r="C244" s="536"/>
      <c r="D244" s="537"/>
      <c r="E244" s="538">
        <v>14516</v>
      </c>
      <c r="F244" s="539">
        <v>12284</v>
      </c>
      <c r="G244" s="539">
        <v>16</v>
      </c>
      <c r="H244" s="539">
        <v>11463</v>
      </c>
      <c r="I244" s="539">
        <v>718</v>
      </c>
      <c r="J244" s="544">
        <v>35</v>
      </c>
      <c r="K244" s="540">
        <v>52</v>
      </c>
      <c r="L244" s="539">
        <v>2232</v>
      </c>
      <c r="M244" s="539">
        <v>69</v>
      </c>
      <c r="N244" s="539">
        <v>138</v>
      </c>
      <c r="O244" s="539">
        <v>1771</v>
      </c>
      <c r="P244" s="539">
        <v>125</v>
      </c>
      <c r="Q244" s="544">
        <v>129</v>
      </c>
    </row>
    <row r="245" spans="1:17" s="541" customFormat="1" ht="8.25" customHeight="1">
      <c r="A245" s="535"/>
      <c r="B245" s="535" t="s">
        <v>609</v>
      </c>
      <c r="C245" s="536"/>
      <c r="D245" s="537"/>
      <c r="E245" s="538">
        <v>2695</v>
      </c>
      <c r="F245" s="539">
        <v>2035</v>
      </c>
      <c r="G245" s="539" t="s">
        <v>761</v>
      </c>
      <c r="H245" s="539">
        <v>1737</v>
      </c>
      <c r="I245" s="539">
        <v>277</v>
      </c>
      <c r="J245" s="544">
        <v>4</v>
      </c>
      <c r="K245" s="540">
        <v>17</v>
      </c>
      <c r="L245" s="539">
        <v>660</v>
      </c>
      <c r="M245" s="539">
        <v>13</v>
      </c>
      <c r="N245" s="539">
        <v>21</v>
      </c>
      <c r="O245" s="539">
        <v>565</v>
      </c>
      <c r="P245" s="539">
        <v>19</v>
      </c>
      <c r="Q245" s="544">
        <v>42</v>
      </c>
    </row>
    <row r="246" ht="13.5" customHeight="1">
      <c r="E246" s="17" t="s">
        <v>1029</v>
      </c>
    </row>
    <row r="247" ht="12" customHeight="1">
      <c r="A247" s="51" t="s">
        <v>738</v>
      </c>
    </row>
    <row r="248" spans="1:17" s="227" customFormat="1" ht="9.75" customHeight="1">
      <c r="A248" s="967" t="s">
        <v>31</v>
      </c>
      <c r="B248" s="967"/>
      <c r="C248" s="967"/>
      <c r="D248" s="1248"/>
      <c r="E248" s="1296" t="s">
        <v>34</v>
      </c>
      <c r="F248" s="229"/>
      <c r="G248" s="229"/>
      <c r="H248" s="229" t="s">
        <v>22</v>
      </c>
      <c r="I248" s="229"/>
      <c r="J248" s="229"/>
      <c r="K248" s="230"/>
      <c r="L248" s="229"/>
      <c r="M248" s="229"/>
      <c r="N248" s="229" t="s">
        <v>23</v>
      </c>
      <c r="O248" s="229"/>
      <c r="P248" s="229"/>
      <c r="Q248" s="229"/>
    </row>
    <row r="249" spans="1:17" s="227" customFormat="1" ht="9.75" customHeight="1">
      <c r="A249" s="1251"/>
      <c r="B249" s="1251"/>
      <c r="C249" s="1251"/>
      <c r="D249" s="1252"/>
      <c r="E249" s="1297"/>
      <c r="F249" s="231" t="s">
        <v>760</v>
      </c>
      <c r="G249" s="231" t="s">
        <v>161</v>
      </c>
      <c r="H249" s="231" t="s">
        <v>162</v>
      </c>
      <c r="I249" s="231" t="s">
        <v>163</v>
      </c>
      <c r="J249" s="232" t="s">
        <v>164</v>
      </c>
      <c r="K249" s="231" t="s">
        <v>763</v>
      </c>
      <c r="L249" s="231" t="s">
        <v>762</v>
      </c>
      <c r="M249" s="231" t="s">
        <v>161</v>
      </c>
      <c r="N249" s="231" t="s">
        <v>162</v>
      </c>
      <c r="O249" s="231" t="s">
        <v>163</v>
      </c>
      <c r="P249" s="232" t="s">
        <v>164</v>
      </c>
      <c r="Q249" s="232" t="s">
        <v>763</v>
      </c>
    </row>
    <row r="250" spans="1:17" s="541" customFormat="1" ht="8.25" customHeight="1">
      <c r="A250" s="535" t="s">
        <v>764</v>
      </c>
      <c r="B250" s="535"/>
      <c r="C250" s="536"/>
      <c r="D250" s="537"/>
      <c r="E250" s="538">
        <v>69944</v>
      </c>
      <c r="F250" s="539">
        <v>37247</v>
      </c>
      <c r="G250" s="539">
        <v>21247</v>
      </c>
      <c r="H250" s="539">
        <v>4130</v>
      </c>
      <c r="I250" s="539">
        <v>1910</v>
      </c>
      <c r="J250" s="544">
        <v>3573</v>
      </c>
      <c r="K250" s="540">
        <v>6387</v>
      </c>
      <c r="L250" s="539">
        <v>32697</v>
      </c>
      <c r="M250" s="539">
        <v>15198</v>
      </c>
      <c r="N250" s="539">
        <v>1188</v>
      </c>
      <c r="O250" s="539">
        <v>8871</v>
      </c>
      <c r="P250" s="539">
        <v>3915</v>
      </c>
      <c r="Q250" s="544">
        <v>3525</v>
      </c>
    </row>
    <row r="251" spans="1:17" s="541" customFormat="1" ht="8.25" customHeight="1">
      <c r="A251" s="535"/>
      <c r="B251" s="535" t="s">
        <v>503</v>
      </c>
      <c r="C251" s="536"/>
      <c r="D251" s="537"/>
      <c r="E251" s="538">
        <v>1</v>
      </c>
      <c r="F251" s="539">
        <v>0</v>
      </c>
      <c r="G251" s="539">
        <v>0</v>
      </c>
      <c r="H251" s="539">
        <v>0</v>
      </c>
      <c r="I251" s="539">
        <v>0</v>
      </c>
      <c r="J251" s="544">
        <v>0</v>
      </c>
      <c r="K251" s="540">
        <v>0</v>
      </c>
      <c r="L251" s="539">
        <v>1</v>
      </c>
      <c r="M251" s="539">
        <v>1</v>
      </c>
      <c r="N251" s="539">
        <v>0</v>
      </c>
      <c r="O251" s="539">
        <v>0</v>
      </c>
      <c r="P251" s="539">
        <v>0</v>
      </c>
      <c r="Q251" s="544">
        <v>0</v>
      </c>
    </row>
    <row r="252" spans="1:17" s="541" customFormat="1" ht="8.25" customHeight="1">
      <c r="A252" s="535"/>
      <c r="B252" s="535" t="s">
        <v>504</v>
      </c>
      <c r="C252" s="536"/>
      <c r="D252" s="537"/>
      <c r="E252" s="538">
        <v>54</v>
      </c>
      <c r="F252" s="539">
        <v>31</v>
      </c>
      <c r="G252" s="539">
        <v>23</v>
      </c>
      <c r="H252" s="539">
        <v>0</v>
      </c>
      <c r="I252" s="539">
        <v>0</v>
      </c>
      <c r="J252" s="544">
        <v>0</v>
      </c>
      <c r="K252" s="540">
        <v>8</v>
      </c>
      <c r="L252" s="539">
        <v>23</v>
      </c>
      <c r="M252" s="539">
        <v>19</v>
      </c>
      <c r="N252" s="539">
        <v>0</v>
      </c>
      <c r="O252" s="539">
        <v>0</v>
      </c>
      <c r="P252" s="539">
        <v>0</v>
      </c>
      <c r="Q252" s="544">
        <v>4</v>
      </c>
    </row>
    <row r="253" spans="1:17" s="541" customFormat="1" ht="8.25" customHeight="1">
      <c r="A253" s="535"/>
      <c r="B253" s="535" t="s">
        <v>505</v>
      </c>
      <c r="C253" s="536"/>
      <c r="D253" s="537"/>
      <c r="E253" s="538">
        <v>59</v>
      </c>
      <c r="F253" s="539">
        <v>36</v>
      </c>
      <c r="G253" s="539">
        <v>28</v>
      </c>
      <c r="H253" s="539">
        <v>0</v>
      </c>
      <c r="I253" s="539">
        <v>0</v>
      </c>
      <c r="J253" s="544">
        <v>0</v>
      </c>
      <c r="K253" s="540">
        <v>8</v>
      </c>
      <c r="L253" s="539">
        <v>23</v>
      </c>
      <c r="M253" s="539">
        <v>21</v>
      </c>
      <c r="N253" s="539">
        <v>0</v>
      </c>
      <c r="O253" s="539">
        <v>0</v>
      </c>
      <c r="P253" s="539">
        <v>0</v>
      </c>
      <c r="Q253" s="544">
        <v>2</v>
      </c>
    </row>
    <row r="254" spans="1:17" s="541" customFormat="1" ht="8.25" customHeight="1">
      <c r="A254" s="535"/>
      <c r="B254" s="535" t="s">
        <v>506</v>
      </c>
      <c r="C254" s="536"/>
      <c r="D254" s="537"/>
      <c r="E254" s="538">
        <v>53</v>
      </c>
      <c r="F254" s="539">
        <v>31</v>
      </c>
      <c r="G254" s="539">
        <v>29</v>
      </c>
      <c r="H254" s="539">
        <v>0</v>
      </c>
      <c r="I254" s="539">
        <v>0</v>
      </c>
      <c r="J254" s="544">
        <v>0</v>
      </c>
      <c r="K254" s="540">
        <v>2</v>
      </c>
      <c r="L254" s="539">
        <v>22</v>
      </c>
      <c r="M254" s="539">
        <v>22</v>
      </c>
      <c r="N254" s="539">
        <v>0</v>
      </c>
      <c r="O254" s="539">
        <v>0</v>
      </c>
      <c r="P254" s="539">
        <v>0</v>
      </c>
      <c r="Q254" s="544">
        <v>0</v>
      </c>
    </row>
    <row r="255" spans="1:17" s="541" customFormat="1" ht="8.25" customHeight="1">
      <c r="A255" s="535"/>
      <c r="B255" s="535" t="s">
        <v>507</v>
      </c>
      <c r="C255" s="536"/>
      <c r="D255" s="537"/>
      <c r="E255" s="538">
        <v>961</v>
      </c>
      <c r="F255" s="539">
        <v>612</v>
      </c>
      <c r="G255" s="539">
        <v>594</v>
      </c>
      <c r="H255" s="539">
        <v>6</v>
      </c>
      <c r="I255" s="539">
        <v>0</v>
      </c>
      <c r="J255" s="544">
        <v>0</v>
      </c>
      <c r="K255" s="540">
        <v>12</v>
      </c>
      <c r="L255" s="539">
        <v>349</v>
      </c>
      <c r="M255" s="539">
        <v>339</v>
      </c>
      <c r="N255" s="539">
        <v>2</v>
      </c>
      <c r="O255" s="539">
        <v>0</v>
      </c>
      <c r="P255" s="539">
        <v>0</v>
      </c>
      <c r="Q255" s="544">
        <v>8</v>
      </c>
    </row>
    <row r="256" spans="1:17" s="541" customFormat="1" ht="8.25" customHeight="1">
      <c r="A256" s="535"/>
      <c r="B256" s="535" t="s">
        <v>508</v>
      </c>
      <c r="C256" s="536"/>
      <c r="D256" s="537"/>
      <c r="E256" s="538">
        <v>2036</v>
      </c>
      <c r="F256" s="539">
        <v>1266</v>
      </c>
      <c r="G256" s="539">
        <v>1224</v>
      </c>
      <c r="H256" s="539">
        <v>9</v>
      </c>
      <c r="I256" s="539">
        <v>0</v>
      </c>
      <c r="J256" s="544">
        <v>1</v>
      </c>
      <c r="K256" s="540">
        <v>32</v>
      </c>
      <c r="L256" s="539">
        <v>770</v>
      </c>
      <c r="M256" s="539">
        <v>753</v>
      </c>
      <c r="N256" s="539">
        <v>5</v>
      </c>
      <c r="O256" s="539">
        <v>0</v>
      </c>
      <c r="P256" s="539">
        <v>1</v>
      </c>
      <c r="Q256" s="544">
        <v>11</v>
      </c>
    </row>
    <row r="257" spans="1:17" s="541" customFormat="1" ht="8.25" customHeight="1">
      <c r="A257" s="535"/>
      <c r="B257" s="535" t="s">
        <v>509</v>
      </c>
      <c r="C257" s="536"/>
      <c r="D257" s="537"/>
      <c r="E257" s="538">
        <v>2210</v>
      </c>
      <c r="F257" s="539">
        <v>1367</v>
      </c>
      <c r="G257" s="539">
        <v>1322</v>
      </c>
      <c r="H257" s="539">
        <v>10</v>
      </c>
      <c r="I257" s="539">
        <v>0</v>
      </c>
      <c r="J257" s="544">
        <v>1</v>
      </c>
      <c r="K257" s="540">
        <v>34</v>
      </c>
      <c r="L257" s="539">
        <v>843</v>
      </c>
      <c r="M257" s="539">
        <v>827</v>
      </c>
      <c r="N257" s="539">
        <v>6</v>
      </c>
      <c r="O257" s="539">
        <v>0</v>
      </c>
      <c r="P257" s="539">
        <v>0</v>
      </c>
      <c r="Q257" s="544">
        <v>10</v>
      </c>
    </row>
    <row r="258" spans="1:17" s="541" customFormat="1" ht="8.25" customHeight="1">
      <c r="A258" s="535"/>
      <c r="B258" s="535" t="s">
        <v>510</v>
      </c>
      <c r="C258" s="536"/>
      <c r="D258" s="537"/>
      <c r="E258" s="538">
        <v>2418</v>
      </c>
      <c r="F258" s="539">
        <v>1470</v>
      </c>
      <c r="G258" s="539">
        <v>1414</v>
      </c>
      <c r="H258" s="539">
        <v>8</v>
      </c>
      <c r="I258" s="539">
        <v>0</v>
      </c>
      <c r="J258" s="544">
        <v>2</v>
      </c>
      <c r="K258" s="540">
        <v>46</v>
      </c>
      <c r="L258" s="539">
        <v>948</v>
      </c>
      <c r="M258" s="539">
        <v>909</v>
      </c>
      <c r="N258" s="539">
        <v>2</v>
      </c>
      <c r="O258" s="539">
        <v>3</v>
      </c>
      <c r="P258" s="539">
        <v>0</v>
      </c>
      <c r="Q258" s="544">
        <v>34</v>
      </c>
    </row>
    <row r="259" spans="1:17" s="541" customFormat="1" ht="8.25" customHeight="1">
      <c r="A259" s="535"/>
      <c r="B259" s="535" t="s">
        <v>511</v>
      </c>
      <c r="C259" s="536"/>
      <c r="D259" s="537"/>
      <c r="E259" s="538">
        <v>2388</v>
      </c>
      <c r="F259" s="539">
        <v>1458</v>
      </c>
      <c r="G259" s="539">
        <v>1389</v>
      </c>
      <c r="H259" s="539">
        <v>11</v>
      </c>
      <c r="I259" s="539">
        <v>2</v>
      </c>
      <c r="J259" s="544">
        <v>1</v>
      </c>
      <c r="K259" s="540">
        <v>55</v>
      </c>
      <c r="L259" s="539">
        <v>930</v>
      </c>
      <c r="M259" s="539">
        <v>881</v>
      </c>
      <c r="N259" s="539">
        <v>2</v>
      </c>
      <c r="O259" s="539">
        <v>1</v>
      </c>
      <c r="P259" s="539">
        <v>1</v>
      </c>
      <c r="Q259" s="544">
        <v>45</v>
      </c>
    </row>
    <row r="260" spans="1:17" s="541" customFormat="1" ht="8.25" customHeight="1">
      <c r="A260" s="535"/>
      <c r="B260" s="535" t="s">
        <v>512</v>
      </c>
      <c r="C260" s="536"/>
      <c r="D260" s="537"/>
      <c r="E260" s="538">
        <v>2090</v>
      </c>
      <c r="F260" s="539">
        <v>1239</v>
      </c>
      <c r="G260" s="539">
        <v>1161</v>
      </c>
      <c r="H260" s="539">
        <v>6</v>
      </c>
      <c r="I260" s="539">
        <v>0</v>
      </c>
      <c r="J260" s="544">
        <v>1</v>
      </c>
      <c r="K260" s="540">
        <v>71</v>
      </c>
      <c r="L260" s="539">
        <v>851</v>
      </c>
      <c r="M260" s="539">
        <v>799</v>
      </c>
      <c r="N260" s="539">
        <v>3</v>
      </c>
      <c r="O260" s="539">
        <v>2</v>
      </c>
      <c r="P260" s="539">
        <v>1</v>
      </c>
      <c r="Q260" s="544">
        <v>46</v>
      </c>
    </row>
    <row r="261" spans="1:17" s="541" customFormat="1" ht="8.25" customHeight="1">
      <c r="A261" s="535"/>
      <c r="B261" s="535" t="s">
        <v>513</v>
      </c>
      <c r="C261" s="536"/>
      <c r="D261" s="537"/>
      <c r="E261" s="538">
        <v>1677</v>
      </c>
      <c r="F261" s="539">
        <v>932</v>
      </c>
      <c r="G261" s="539">
        <v>866</v>
      </c>
      <c r="H261" s="539">
        <v>6</v>
      </c>
      <c r="I261" s="539">
        <v>0</v>
      </c>
      <c r="J261" s="544">
        <v>2</v>
      </c>
      <c r="K261" s="540">
        <v>58</v>
      </c>
      <c r="L261" s="539">
        <v>745</v>
      </c>
      <c r="M261" s="539">
        <v>709</v>
      </c>
      <c r="N261" s="539">
        <v>2</v>
      </c>
      <c r="O261" s="539">
        <v>1</v>
      </c>
      <c r="P261" s="539">
        <v>1</v>
      </c>
      <c r="Q261" s="544">
        <v>32</v>
      </c>
    </row>
    <row r="262" spans="1:17" s="541" customFormat="1" ht="8.25" customHeight="1">
      <c r="A262" s="535"/>
      <c r="B262" s="535" t="s">
        <v>514</v>
      </c>
      <c r="C262" s="536"/>
      <c r="D262" s="537"/>
      <c r="E262" s="538">
        <v>1455</v>
      </c>
      <c r="F262" s="539">
        <v>826</v>
      </c>
      <c r="G262" s="539">
        <v>753</v>
      </c>
      <c r="H262" s="539">
        <v>8</v>
      </c>
      <c r="I262" s="539">
        <v>0</v>
      </c>
      <c r="J262" s="544">
        <v>2</v>
      </c>
      <c r="K262" s="540">
        <v>63</v>
      </c>
      <c r="L262" s="539">
        <v>629</v>
      </c>
      <c r="M262" s="539">
        <v>579</v>
      </c>
      <c r="N262" s="539">
        <v>9</v>
      </c>
      <c r="O262" s="539">
        <v>1</v>
      </c>
      <c r="P262" s="539">
        <v>2</v>
      </c>
      <c r="Q262" s="544">
        <v>38</v>
      </c>
    </row>
    <row r="263" spans="1:17" s="541" customFormat="1" ht="8.25" customHeight="1">
      <c r="A263" s="535"/>
      <c r="B263" s="535" t="s">
        <v>515</v>
      </c>
      <c r="C263" s="536"/>
      <c r="D263" s="537"/>
      <c r="E263" s="538">
        <v>1359</v>
      </c>
      <c r="F263" s="539">
        <v>780</v>
      </c>
      <c r="G263" s="539">
        <v>698</v>
      </c>
      <c r="H263" s="539">
        <v>17</v>
      </c>
      <c r="I263" s="539">
        <v>1</v>
      </c>
      <c r="J263" s="544">
        <v>4</v>
      </c>
      <c r="K263" s="540">
        <v>60</v>
      </c>
      <c r="L263" s="539">
        <v>579</v>
      </c>
      <c r="M263" s="539">
        <v>546</v>
      </c>
      <c r="N263" s="539">
        <v>7</v>
      </c>
      <c r="O263" s="539">
        <v>1</v>
      </c>
      <c r="P263" s="539">
        <v>1</v>
      </c>
      <c r="Q263" s="544">
        <v>24</v>
      </c>
    </row>
    <row r="264" spans="1:17" s="541" customFormat="1" ht="8.25" customHeight="1">
      <c r="A264" s="535"/>
      <c r="B264" s="535" t="s">
        <v>516</v>
      </c>
      <c r="C264" s="536"/>
      <c r="D264" s="537"/>
      <c r="E264" s="538">
        <v>1250</v>
      </c>
      <c r="F264" s="539">
        <v>735</v>
      </c>
      <c r="G264" s="539">
        <v>647</v>
      </c>
      <c r="H264" s="539">
        <v>14</v>
      </c>
      <c r="I264" s="539">
        <v>0</v>
      </c>
      <c r="J264" s="544">
        <v>6</v>
      </c>
      <c r="K264" s="540">
        <v>68</v>
      </c>
      <c r="L264" s="539">
        <v>515</v>
      </c>
      <c r="M264" s="539">
        <v>476</v>
      </c>
      <c r="N264" s="539">
        <v>7</v>
      </c>
      <c r="O264" s="539">
        <v>1</v>
      </c>
      <c r="P264" s="539">
        <v>5</v>
      </c>
      <c r="Q264" s="544">
        <v>26</v>
      </c>
    </row>
    <row r="265" spans="1:17" s="541" customFormat="1" ht="8.25" customHeight="1">
      <c r="A265" s="535"/>
      <c r="B265" s="535" t="s">
        <v>517</v>
      </c>
      <c r="C265" s="536"/>
      <c r="D265" s="537"/>
      <c r="E265" s="538">
        <v>1172</v>
      </c>
      <c r="F265" s="539">
        <v>659</v>
      </c>
      <c r="G265" s="539">
        <v>566</v>
      </c>
      <c r="H265" s="539">
        <v>13</v>
      </c>
      <c r="I265" s="539">
        <v>0</v>
      </c>
      <c r="J265" s="544">
        <v>12</v>
      </c>
      <c r="K265" s="540">
        <v>68</v>
      </c>
      <c r="L265" s="539">
        <v>513</v>
      </c>
      <c r="M265" s="539">
        <v>461</v>
      </c>
      <c r="N265" s="539">
        <v>12</v>
      </c>
      <c r="O265" s="539">
        <v>1</v>
      </c>
      <c r="P265" s="539">
        <v>6</v>
      </c>
      <c r="Q265" s="544">
        <v>33</v>
      </c>
    </row>
    <row r="266" spans="1:17" s="541" customFormat="1" ht="8.25" customHeight="1">
      <c r="A266" s="535"/>
      <c r="B266" s="535" t="s">
        <v>518</v>
      </c>
      <c r="C266" s="536"/>
      <c r="D266" s="537"/>
      <c r="E266" s="538">
        <v>1002</v>
      </c>
      <c r="F266" s="539">
        <v>572</v>
      </c>
      <c r="G266" s="539">
        <v>502</v>
      </c>
      <c r="H266" s="539">
        <v>16</v>
      </c>
      <c r="I266" s="539">
        <v>0</v>
      </c>
      <c r="J266" s="544">
        <v>13</v>
      </c>
      <c r="K266" s="540">
        <v>41</v>
      </c>
      <c r="L266" s="539">
        <v>430</v>
      </c>
      <c r="M266" s="539">
        <v>401</v>
      </c>
      <c r="N266" s="539">
        <v>3</v>
      </c>
      <c r="O266" s="539">
        <v>1</v>
      </c>
      <c r="P266" s="539">
        <v>4</v>
      </c>
      <c r="Q266" s="544">
        <v>21</v>
      </c>
    </row>
    <row r="267" spans="1:17" s="541" customFormat="1" ht="8.25" customHeight="1">
      <c r="A267" s="535"/>
      <c r="B267" s="535" t="s">
        <v>519</v>
      </c>
      <c r="C267" s="536"/>
      <c r="D267" s="537"/>
      <c r="E267" s="538">
        <v>997</v>
      </c>
      <c r="F267" s="539">
        <v>564</v>
      </c>
      <c r="G267" s="539">
        <v>456</v>
      </c>
      <c r="H267" s="539">
        <v>20</v>
      </c>
      <c r="I267" s="539">
        <v>0</v>
      </c>
      <c r="J267" s="544">
        <v>17</v>
      </c>
      <c r="K267" s="540">
        <v>71</v>
      </c>
      <c r="L267" s="539">
        <v>433</v>
      </c>
      <c r="M267" s="539">
        <v>386</v>
      </c>
      <c r="N267" s="539">
        <v>9</v>
      </c>
      <c r="O267" s="539">
        <v>2</v>
      </c>
      <c r="P267" s="539">
        <v>9</v>
      </c>
      <c r="Q267" s="544">
        <v>27</v>
      </c>
    </row>
    <row r="268" spans="1:17" s="541" customFormat="1" ht="8.25" customHeight="1">
      <c r="A268" s="535"/>
      <c r="B268" s="535" t="s">
        <v>520</v>
      </c>
      <c r="C268" s="536"/>
      <c r="D268" s="537"/>
      <c r="E268" s="538">
        <v>1024</v>
      </c>
      <c r="F268" s="539">
        <v>582</v>
      </c>
      <c r="G268" s="539">
        <v>478</v>
      </c>
      <c r="H268" s="539">
        <v>27</v>
      </c>
      <c r="I268" s="539">
        <v>0</v>
      </c>
      <c r="J268" s="544">
        <v>24</v>
      </c>
      <c r="K268" s="540">
        <v>53</v>
      </c>
      <c r="L268" s="539">
        <v>442</v>
      </c>
      <c r="M268" s="539">
        <v>386</v>
      </c>
      <c r="N268" s="539">
        <v>15</v>
      </c>
      <c r="O268" s="539">
        <v>0</v>
      </c>
      <c r="P268" s="539">
        <v>10</v>
      </c>
      <c r="Q268" s="544">
        <v>31</v>
      </c>
    </row>
    <row r="269" spans="1:17" s="541" customFormat="1" ht="8.25" customHeight="1">
      <c r="A269" s="535"/>
      <c r="B269" s="535" t="s">
        <v>521</v>
      </c>
      <c r="C269" s="536"/>
      <c r="D269" s="537"/>
      <c r="E269" s="538">
        <v>864</v>
      </c>
      <c r="F269" s="539">
        <v>502</v>
      </c>
      <c r="G269" s="539">
        <v>394</v>
      </c>
      <c r="H269" s="539">
        <v>42</v>
      </c>
      <c r="I269" s="539">
        <v>0</v>
      </c>
      <c r="J269" s="544">
        <v>21</v>
      </c>
      <c r="K269" s="540">
        <v>45</v>
      </c>
      <c r="L269" s="539">
        <v>362</v>
      </c>
      <c r="M269" s="539">
        <v>307</v>
      </c>
      <c r="N269" s="539">
        <v>14</v>
      </c>
      <c r="O269" s="539">
        <v>0</v>
      </c>
      <c r="P269" s="539">
        <v>19</v>
      </c>
      <c r="Q269" s="544">
        <v>22</v>
      </c>
    </row>
    <row r="270" spans="1:17" s="541" customFormat="1" ht="8.25" customHeight="1">
      <c r="A270" s="535"/>
      <c r="B270" s="535" t="s">
        <v>522</v>
      </c>
      <c r="C270" s="536"/>
      <c r="D270" s="537"/>
      <c r="E270" s="538">
        <v>952</v>
      </c>
      <c r="F270" s="539">
        <v>545</v>
      </c>
      <c r="G270" s="539">
        <v>445</v>
      </c>
      <c r="H270" s="539">
        <v>20</v>
      </c>
      <c r="I270" s="539">
        <v>0</v>
      </c>
      <c r="J270" s="544">
        <v>22</v>
      </c>
      <c r="K270" s="540">
        <v>58</v>
      </c>
      <c r="L270" s="539">
        <v>407</v>
      </c>
      <c r="M270" s="539">
        <v>356</v>
      </c>
      <c r="N270" s="539">
        <v>11</v>
      </c>
      <c r="O270" s="539">
        <v>2</v>
      </c>
      <c r="P270" s="539">
        <v>13</v>
      </c>
      <c r="Q270" s="544">
        <v>25</v>
      </c>
    </row>
    <row r="271" spans="1:17" s="541" customFormat="1" ht="8.25" customHeight="1">
      <c r="A271" s="535"/>
      <c r="B271" s="535" t="s">
        <v>523</v>
      </c>
      <c r="C271" s="536"/>
      <c r="D271" s="537"/>
      <c r="E271" s="538">
        <v>890</v>
      </c>
      <c r="F271" s="539">
        <v>536</v>
      </c>
      <c r="G271" s="539">
        <v>428</v>
      </c>
      <c r="H271" s="539">
        <v>27</v>
      </c>
      <c r="I271" s="539">
        <v>0</v>
      </c>
      <c r="J271" s="544">
        <v>36</v>
      </c>
      <c r="K271" s="540">
        <v>45</v>
      </c>
      <c r="L271" s="539">
        <v>354</v>
      </c>
      <c r="M271" s="539">
        <v>305</v>
      </c>
      <c r="N271" s="539">
        <v>11</v>
      </c>
      <c r="O271" s="539">
        <v>2</v>
      </c>
      <c r="P271" s="539">
        <v>15</v>
      </c>
      <c r="Q271" s="544">
        <v>21</v>
      </c>
    </row>
    <row r="272" spans="1:17" s="541" customFormat="1" ht="8.25" customHeight="1">
      <c r="A272" s="535"/>
      <c r="B272" s="535" t="s">
        <v>524</v>
      </c>
      <c r="C272" s="536"/>
      <c r="D272" s="537"/>
      <c r="E272" s="538">
        <v>927</v>
      </c>
      <c r="F272" s="539">
        <v>553</v>
      </c>
      <c r="G272" s="539">
        <v>411</v>
      </c>
      <c r="H272" s="539">
        <v>46</v>
      </c>
      <c r="I272" s="539">
        <v>1</v>
      </c>
      <c r="J272" s="544">
        <v>41</v>
      </c>
      <c r="K272" s="540">
        <v>54</v>
      </c>
      <c r="L272" s="539">
        <v>374</v>
      </c>
      <c r="M272" s="539">
        <v>307</v>
      </c>
      <c r="N272" s="539">
        <v>13</v>
      </c>
      <c r="O272" s="539">
        <v>4</v>
      </c>
      <c r="P272" s="539">
        <v>20</v>
      </c>
      <c r="Q272" s="544">
        <v>30</v>
      </c>
    </row>
    <row r="273" spans="1:17" s="541" customFormat="1" ht="8.25" customHeight="1">
      <c r="A273" s="535"/>
      <c r="B273" s="535" t="s">
        <v>525</v>
      </c>
      <c r="C273" s="536"/>
      <c r="D273" s="537"/>
      <c r="E273" s="538">
        <v>945</v>
      </c>
      <c r="F273" s="539">
        <v>563</v>
      </c>
      <c r="G273" s="539">
        <v>400</v>
      </c>
      <c r="H273" s="539">
        <v>54</v>
      </c>
      <c r="I273" s="539">
        <v>3</v>
      </c>
      <c r="J273" s="544">
        <v>56</v>
      </c>
      <c r="K273" s="540">
        <v>50</v>
      </c>
      <c r="L273" s="539">
        <v>382</v>
      </c>
      <c r="M273" s="539">
        <v>306</v>
      </c>
      <c r="N273" s="539">
        <v>17</v>
      </c>
      <c r="O273" s="539">
        <v>2</v>
      </c>
      <c r="P273" s="539">
        <v>30</v>
      </c>
      <c r="Q273" s="544">
        <v>27</v>
      </c>
    </row>
    <row r="274" spans="1:17" s="541" customFormat="1" ht="8.25" customHeight="1">
      <c r="A274" s="535"/>
      <c r="B274" s="535" t="s">
        <v>526</v>
      </c>
      <c r="C274" s="536"/>
      <c r="D274" s="537"/>
      <c r="E274" s="538">
        <v>984</v>
      </c>
      <c r="F274" s="539">
        <v>597</v>
      </c>
      <c r="G274" s="539">
        <v>421</v>
      </c>
      <c r="H274" s="539">
        <v>54</v>
      </c>
      <c r="I274" s="539">
        <v>1</v>
      </c>
      <c r="J274" s="544">
        <v>56</v>
      </c>
      <c r="K274" s="540">
        <v>65</v>
      </c>
      <c r="L274" s="539">
        <v>387</v>
      </c>
      <c r="M274" s="539">
        <v>329</v>
      </c>
      <c r="N274" s="539">
        <v>15</v>
      </c>
      <c r="O274" s="539">
        <v>1</v>
      </c>
      <c r="P274" s="539">
        <v>29</v>
      </c>
      <c r="Q274" s="544">
        <v>13</v>
      </c>
    </row>
    <row r="275" spans="1:17" s="541" customFormat="1" ht="8.25" customHeight="1">
      <c r="A275" s="535"/>
      <c r="B275" s="535" t="s">
        <v>527</v>
      </c>
      <c r="C275" s="536"/>
      <c r="D275" s="537"/>
      <c r="E275" s="538">
        <v>894</v>
      </c>
      <c r="F275" s="539">
        <v>536</v>
      </c>
      <c r="G275" s="539">
        <v>382</v>
      </c>
      <c r="H275" s="539">
        <v>54</v>
      </c>
      <c r="I275" s="539">
        <v>0</v>
      </c>
      <c r="J275" s="544">
        <v>46</v>
      </c>
      <c r="K275" s="540">
        <v>54</v>
      </c>
      <c r="L275" s="539">
        <v>358</v>
      </c>
      <c r="M275" s="539">
        <v>288</v>
      </c>
      <c r="N275" s="539">
        <v>8</v>
      </c>
      <c r="O275" s="539">
        <v>5</v>
      </c>
      <c r="P275" s="539">
        <v>36</v>
      </c>
      <c r="Q275" s="544">
        <v>21</v>
      </c>
    </row>
    <row r="276" spans="1:17" s="541" customFormat="1" ht="8.25" customHeight="1">
      <c r="A276" s="535"/>
      <c r="B276" s="535" t="s">
        <v>528</v>
      </c>
      <c r="C276" s="536"/>
      <c r="D276" s="537"/>
      <c r="E276" s="538">
        <v>892</v>
      </c>
      <c r="F276" s="539">
        <v>559</v>
      </c>
      <c r="G276" s="539">
        <v>391</v>
      </c>
      <c r="H276" s="539">
        <v>70</v>
      </c>
      <c r="I276" s="539">
        <v>2</v>
      </c>
      <c r="J276" s="544">
        <v>47</v>
      </c>
      <c r="K276" s="540">
        <v>49</v>
      </c>
      <c r="L276" s="539">
        <v>333</v>
      </c>
      <c r="M276" s="539">
        <v>269</v>
      </c>
      <c r="N276" s="539">
        <v>10</v>
      </c>
      <c r="O276" s="539">
        <v>0</v>
      </c>
      <c r="P276" s="539">
        <v>36</v>
      </c>
      <c r="Q276" s="544">
        <v>18</v>
      </c>
    </row>
    <row r="277" spans="1:17" s="541" customFormat="1" ht="8.25" customHeight="1">
      <c r="A277" s="535"/>
      <c r="B277" s="535" t="s">
        <v>529</v>
      </c>
      <c r="C277" s="536"/>
      <c r="D277" s="537"/>
      <c r="E277" s="538">
        <v>867</v>
      </c>
      <c r="F277" s="539">
        <v>541</v>
      </c>
      <c r="G277" s="539">
        <v>365</v>
      </c>
      <c r="H277" s="539">
        <v>65</v>
      </c>
      <c r="I277" s="539">
        <v>0</v>
      </c>
      <c r="J277" s="544">
        <v>63</v>
      </c>
      <c r="K277" s="540">
        <v>48</v>
      </c>
      <c r="L277" s="539">
        <v>326</v>
      </c>
      <c r="M277" s="539">
        <v>259</v>
      </c>
      <c r="N277" s="539">
        <v>8</v>
      </c>
      <c r="O277" s="539">
        <v>2</v>
      </c>
      <c r="P277" s="539">
        <v>36</v>
      </c>
      <c r="Q277" s="544">
        <v>21</v>
      </c>
    </row>
    <row r="278" spans="1:17" s="541" customFormat="1" ht="8.25" customHeight="1">
      <c r="A278" s="535"/>
      <c r="B278" s="535" t="s">
        <v>530</v>
      </c>
      <c r="C278" s="536"/>
      <c r="D278" s="537"/>
      <c r="E278" s="538">
        <v>825</v>
      </c>
      <c r="F278" s="539">
        <v>537</v>
      </c>
      <c r="G278" s="539">
        <v>342</v>
      </c>
      <c r="H278" s="539">
        <v>99</v>
      </c>
      <c r="I278" s="539">
        <v>3</v>
      </c>
      <c r="J278" s="544">
        <v>44</v>
      </c>
      <c r="K278" s="540">
        <v>49</v>
      </c>
      <c r="L278" s="539">
        <v>288</v>
      </c>
      <c r="M278" s="539">
        <v>212</v>
      </c>
      <c r="N278" s="539">
        <v>17</v>
      </c>
      <c r="O278" s="539">
        <v>4</v>
      </c>
      <c r="P278" s="539">
        <v>34</v>
      </c>
      <c r="Q278" s="544">
        <v>21</v>
      </c>
    </row>
    <row r="279" spans="1:17" s="541" customFormat="1" ht="8.25" customHeight="1">
      <c r="A279" s="535"/>
      <c r="B279" s="535" t="s">
        <v>531</v>
      </c>
      <c r="C279" s="536"/>
      <c r="D279" s="537"/>
      <c r="E279" s="538">
        <v>805</v>
      </c>
      <c r="F279" s="539">
        <v>537</v>
      </c>
      <c r="G279" s="539">
        <v>317</v>
      </c>
      <c r="H279" s="539">
        <v>101</v>
      </c>
      <c r="I279" s="539">
        <v>4</v>
      </c>
      <c r="J279" s="544">
        <v>60</v>
      </c>
      <c r="K279" s="540">
        <v>55</v>
      </c>
      <c r="L279" s="539">
        <v>268</v>
      </c>
      <c r="M279" s="539">
        <v>204</v>
      </c>
      <c r="N279" s="539">
        <v>13</v>
      </c>
      <c r="O279" s="539">
        <v>3</v>
      </c>
      <c r="P279" s="539">
        <v>31</v>
      </c>
      <c r="Q279" s="544">
        <v>17</v>
      </c>
    </row>
    <row r="280" spans="1:17" s="541" customFormat="1" ht="8.25" customHeight="1">
      <c r="A280" s="535"/>
      <c r="B280" s="535" t="s">
        <v>532</v>
      </c>
      <c r="C280" s="536"/>
      <c r="D280" s="537"/>
      <c r="E280" s="538">
        <v>761</v>
      </c>
      <c r="F280" s="539">
        <v>489</v>
      </c>
      <c r="G280" s="539">
        <v>275</v>
      </c>
      <c r="H280" s="539">
        <v>113</v>
      </c>
      <c r="I280" s="539">
        <v>3</v>
      </c>
      <c r="J280" s="544">
        <v>56</v>
      </c>
      <c r="K280" s="540">
        <v>42</v>
      </c>
      <c r="L280" s="539">
        <v>272</v>
      </c>
      <c r="M280" s="539">
        <v>208</v>
      </c>
      <c r="N280" s="539">
        <v>20</v>
      </c>
      <c r="O280" s="539">
        <v>6</v>
      </c>
      <c r="P280" s="539">
        <v>28</v>
      </c>
      <c r="Q280" s="544">
        <v>10</v>
      </c>
    </row>
    <row r="281" spans="1:17" s="541" customFormat="1" ht="8.25" customHeight="1">
      <c r="A281" s="535"/>
      <c r="B281" s="535" t="s">
        <v>533</v>
      </c>
      <c r="C281" s="536"/>
      <c r="D281" s="537"/>
      <c r="E281" s="538">
        <v>607</v>
      </c>
      <c r="F281" s="539">
        <v>397</v>
      </c>
      <c r="G281" s="539">
        <v>205</v>
      </c>
      <c r="H281" s="539">
        <v>104</v>
      </c>
      <c r="I281" s="539">
        <v>5</v>
      </c>
      <c r="J281" s="544">
        <v>49</v>
      </c>
      <c r="K281" s="540">
        <v>34</v>
      </c>
      <c r="L281" s="539">
        <v>210</v>
      </c>
      <c r="M281" s="539">
        <v>138</v>
      </c>
      <c r="N281" s="539">
        <v>6</v>
      </c>
      <c r="O281" s="539">
        <v>8</v>
      </c>
      <c r="P281" s="539">
        <v>45</v>
      </c>
      <c r="Q281" s="544">
        <v>13</v>
      </c>
    </row>
    <row r="282" spans="1:17" s="541" customFormat="1" ht="8.25" customHeight="1">
      <c r="A282" s="535"/>
      <c r="B282" s="535" t="s">
        <v>534</v>
      </c>
      <c r="C282" s="536"/>
      <c r="D282" s="537"/>
      <c r="E282" s="538">
        <v>756</v>
      </c>
      <c r="F282" s="539">
        <v>504</v>
      </c>
      <c r="G282" s="539">
        <v>271</v>
      </c>
      <c r="H282" s="539">
        <v>143</v>
      </c>
      <c r="I282" s="539">
        <v>2</v>
      </c>
      <c r="J282" s="544">
        <v>54</v>
      </c>
      <c r="K282" s="540">
        <v>34</v>
      </c>
      <c r="L282" s="539">
        <v>252</v>
      </c>
      <c r="M282" s="539">
        <v>167</v>
      </c>
      <c r="N282" s="539">
        <v>9</v>
      </c>
      <c r="O282" s="539">
        <v>3</v>
      </c>
      <c r="P282" s="539">
        <v>54</v>
      </c>
      <c r="Q282" s="544">
        <v>19</v>
      </c>
    </row>
    <row r="283" spans="1:17" s="541" customFormat="1" ht="8.25" customHeight="1">
      <c r="A283" s="535"/>
      <c r="B283" s="535" t="s">
        <v>535</v>
      </c>
      <c r="C283" s="536"/>
      <c r="D283" s="537"/>
      <c r="E283" s="538">
        <v>764</v>
      </c>
      <c r="F283" s="539">
        <v>507</v>
      </c>
      <c r="G283" s="539">
        <v>259</v>
      </c>
      <c r="H283" s="539">
        <v>147</v>
      </c>
      <c r="I283" s="539">
        <v>4</v>
      </c>
      <c r="J283" s="544">
        <v>50</v>
      </c>
      <c r="K283" s="540">
        <v>47</v>
      </c>
      <c r="L283" s="539">
        <v>257</v>
      </c>
      <c r="M283" s="539">
        <v>172</v>
      </c>
      <c r="N283" s="539">
        <v>16</v>
      </c>
      <c r="O283" s="539">
        <v>6</v>
      </c>
      <c r="P283" s="539">
        <v>51</v>
      </c>
      <c r="Q283" s="544">
        <v>12</v>
      </c>
    </row>
    <row r="284" spans="1:17" s="541" customFormat="1" ht="8.25" customHeight="1">
      <c r="A284" s="535"/>
      <c r="B284" s="535" t="s">
        <v>536</v>
      </c>
      <c r="C284" s="536"/>
      <c r="D284" s="537"/>
      <c r="E284" s="538">
        <v>715</v>
      </c>
      <c r="F284" s="539">
        <v>503</v>
      </c>
      <c r="G284" s="539">
        <v>231</v>
      </c>
      <c r="H284" s="539">
        <v>167</v>
      </c>
      <c r="I284" s="539">
        <v>2</v>
      </c>
      <c r="J284" s="544">
        <v>65</v>
      </c>
      <c r="K284" s="540">
        <v>38</v>
      </c>
      <c r="L284" s="539">
        <v>212</v>
      </c>
      <c r="M284" s="539">
        <v>126</v>
      </c>
      <c r="N284" s="539">
        <v>19</v>
      </c>
      <c r="O284" s="539">
        <v>4</v>
      </c>
      <c r="P284" s="539">
        <v>49</v>
      </c>
      <c r="Q284" s="544">
        <v>14</v>
      </c>
    </row>
    <row r="285" spans="1:17" s="541" customFormat="1" ht="8.25" customHeight="1">
      <c r="A285" s="535"/>
      <c r="B285" s="535" t="s">
        <v>537</v>
      </c>
      <c r="C285" s="536"/>
      <c r="D285" s="537"/>
      <c r="E285" s="538">
        <v>698</v>
      </c>
      <c r="F285" s="539">
        <v>455</v>
      </c>
      <c r="G285" s="539">
        <v>212</v>
      </c>
      <c r="H285" s="539">
        <v>150</v>
      </c>
      <c r="I285" s="539">
        <v>2</v>
      </c>
      <c r="J285" s="544">
        <v>61</v>
      </c>
      <c r="K285" s="540">
        <v>30</v>
      </c>
      <c r="L285" s="539">
        <v>243</v>
      </c>
      <c r="M285" s="539">
        <v>119</v>
      </c>
      <c r="N285" s="539">
        <v>30</v>
      </c>
      <c r="O285" s="539">
        <v>8</v>
      </c>
      <c r="P285" s="539">
        <v>75</v>
      </c>
      <c r="Q285" s="544">
        <v>11</v>
      </c>
    </row>
    <row r="286" spans="1:17" s="541" customFormat="1" ht="8.25" customHeight="1">
      <c r="A286" s="535"/>
      <c r="B286" s="535" t="s">
        <v>538</v>
      </c>
      <c r="C286" s="536"/>
      <c r="D286" s="537"/>
      <c r="E286" s="538">
        <v>672</v>
      </c>
      <c r="F286" s="539">
        <v>462</v>
      </c>
      <c r="G286" s="539">
        <v>183</v>
      </c>
      <c r="H286" s="539">
        <v>172</v>
      </c>
      <c r="I286" s="539">
        <v>3</v>
      </c>
      <c r="J286" s="544">
        <v>76</v>
      </c>
      <c r="K286" s="540">
        <v>28</v>
      </c>
      <c r="L286" s="539">
        <v>210</v>
      </c>
      <c r="M286" s="539">
        <v>123</v>
      </c>
      <c r="N286" s="539">
        <v>23</v>
      </c>
      <c r="O286" s="539">
        <v>6</v>
      </c>
      <c r="P286" s="539">
        <v>45</v>
      </c>
      <c r="Q286" s="544">
        <v>13</v>
      </c>
    </row>
    <row r="287" spans="1:17" s="541" customFormat="1" ht="8.25" customHeight="1">
      <c r="A287" s="535"/>
      <c r="B287" s="535" t="s">
        <v>539</v>
      </c>
      <c r="C287" s="536"/>
      <c r="D287" s="537"/>
      <c r="E287" s="538">
        <v>687</v>
      </c>
      <c r="F287" s="539">
        <v>466</v>
      </c>
      <c r="G287" s="539">
        <v>205</v>
      </c>
      <c r="H287" s="539">
        <v>160</v>
      </c>
      <c r="I287" s="539">
        <v>6</v>
      </c>
      <c r="J287" s="544">
        <v>62</v>
      </c>
      <c r="K287" s="540">
        <v>33</v>
      </c>
      <c r="L287" s="539">
        <v>221</v>
      </c>
      <c r="M287" s="539">
        <v>104</v>
      </c>
      <c r="N287" s="539">
        <v>20</v>
      </c>
      <c r="O287" s="539">
        <v>10</v>
      </c>
      <c r="P287" s="539">
        <v>71</v>
      </c>
      <c r="Q287" s="544">
        <v>16</v>
      </c>
    </row>
    <row r="288" spans="1:17" s="541" customFormat="1" ht="8.25" customHeight="1">
      <c r="A288" s="535"/>
      <c r="B288" s="535" t="s">
        <v>540</v>
      </c>
      <c r="C288" s="536"/>
      <c r="D288" s="537"/>
      <c r="E288" s="538">
        <v>682</v>
      </c>
      <c r="F288" s="539">
        <v>448</v>
      </c>
      <c r="G288" s="539">
        <v>171</v>
      </c>
      <c r="H288" s="539">
        <v>156</v>
      </c>
      <c r="I288" s="539">
        <v>11</v>
      </c>
      <c r="J288" s="544">
        <v>81</v>
      </c>
      <c r="K288" s="540">
        <v>29</v>
      </c>
      <c r="L288" s="539">
        <v>234</v>
      </c>
      <c r="M288" s="539">
        <v>99</v>
      </c>
      <c r="N288" s="539">
        <v>33</v>
      </c>
      <c r="O288" s="539">
        <v>15</v>
      </c>
      <c r="P288" s="539">
        <v>79</v>
      </c>
      <c r="Q288" s="544">
        <v>8</v>
      </c>
    </row>
    <row r="289" spans="1:17" s="541" customFormat="1" ht="8.25" customHeight="1">
      <c r="A289" s="535"/>
      <c r="B289" s="535" t="s">
        <v>541</v>
      </c>
      <c r="C289" s="536"/>
      <c r="D289" s="537"/>
      <c r="E289" s="538">
        <v>691</v>
      </c>
      <c r="F289" s="539">
        <v>462</v>
      </c>
      <c r="G289" s="539">
        <v>177</v>
      </c>
      <c r="H289" s="539">
        <v>174</v>
      </c>
      <c r="I289" s="539">
        <v>7</v>
      </c>
      <c r="J289" s="544">
        <v>79</v>
      </c>
      <c r="K289" s="540">
        <v>25</v>
      </c>
      <c r="L289" s="539">
        <v>229</v>
      </c>
      <c r="M289" s="539">
        <v>78</v>
      </c>
      <c r="N289" s="539">
        <v>42</v>
      </c>
      <c r="O289" s="539">
        <v>24</v>
      </c>
      <c r="P289" s="539">
        <v>73</v>
      </c>
      <c r="Q289" s="544">
        <v>12</v>
      </c>
    </row>
    <row r="290" spans="1:17" s="541" customFormat="1" ht="8.25" customHeight="1">
      <c r="A290" s="535"/>
      <c r="B290" s="535" t="s">
        <v>542</v>
      </c>
      <c r="C290" s="536"/>
      <c r="D290" s="537"/>
      <c r="E290" s="538">
        <v>633</v>
      </c>
      <c r="F290" s="539">
        <v>418</v>
      </c>
      <c r="G290" s="539">
        <v>169</v>
      </c>
      <c r="H290" s="539">
        <v>153</v>
      </c>
      <c r="I290" s="539">
        <v>12</v>
      </c>
      <c r="J290" s="544">
        <v>55</v>
      </c>
      <c r="K290" s="540">
        <v>29</v>
      </c>
      <c r="L290" s="539">
        <v>215</v>
      </c>
      <c r="M290" s="539">
        <v>89</v>
      </c>
      <c r="N290" s="539">
        <v>25</v>
      </c>
      <c r="O290" s="539">
        <v>26</v>
      </c>
      <c r="P290" s="539">
        <v>65</v>
      </c>
      <c r="Q290" s="544">
        <v>10</v>
      </c>
    </row>
    <row r="291" spans="1:17" s="541" customFormat="1" ht="8.25" customHeight="1">
      <c r="A291" s="535"/>
      <c r="B291" s="535" t="s">
        <v>543</v>
      </c>
      <c r="C291" s="536"/>
      <c r="D291" s="537"/>
      <c r="E291" s="538">
        <v>710</v>
      </c>
      <c r="F291" s="539">
        <v>466</v>
      </c>
      <c r="G291" s="539">
        <v>154</v>
      </c>
      <c r="H291" s="539">
        <v>180</v>
      </c>
      <c r="I291" s="539">
        <v>9</v>
      </c>
      <c r="J291" s="544">
        <v>92</v>
      </c>
      <c r="K291" s="540">
        <v>31</v>
      </c>
      <c r="L291" s="539">
        <v>244</v>
      </c>
      <c r="M291" s="539">
        <v>83</v>
      </c>
      <c r="N291" s="539">
        <v>36</v>
      </c>
      <c r="O291" s="539">
        <v>26</v>
      </c>
      <c r="P291" s="539">
        <v>86</v>
      </c>
      <c r="Q291" s="544">
        <v>13</v>
      </c>
    </row>
    <row r="292" spans="1:17" s="541" customFormat="1" ht="8.25" customHeight="1">
      <c r="A292" s="535"/>
      <c r="B292" s="535" t="s">
        <v>544</v>
      </c>
      <c r="C292" s="536"/>
      <c r="D292" s="537"/>
      <c r="E292" s="538">
        <v>705</v>
      </c>
      <c r="F292" s="539">
        <v>425</v>
      </c>
      <c r="G292" s="539">
        <v>162</v>
      </c>
      <c r="H292" s="539">
        <v>154</v>
      </c>
      <c r="I292" s="539">
        <v>5</v>
      </c>
      <c r="J292" s="544">
        <v>88</v>
      </c>
      <c r="K292" s="540">
        <v>16</v>
      </c>
      <c r="L292" s="539">
        <v>280</v>
      </c>
      <c r="M292" s="539">
        <v>82</v>
      </c>
      <c r="N292" s="539">
        <v>32</v>
      </c>
      <c r="O292" s="539">
        <v>51</v>
      </c>
      <c r="P292" s="539">
        <v>103</v>
      </c>
      <c r="Q292" s="544">
        <v>12</v>
      </c>
    </row>
    <row r="293" spans="1:17" s="541" customFormat="1" ht="8.25" customHeight="1">
      <c r="A293" s="535"/>
      <c r="B293" s="535" t="s">
        <v>545</v>
      </c>
      <c r="C293" s="536"/>
      <c r="D293" s="537"/>
      <c r="E293" s="538">
        <v>733</v>
      </c>
      <c r="F293" s="539">
        <v>458</v>
      </c>
      <c r="G293" s="539">
        <v>169</v>
      </c>
      <c r="H293" s="539">
        <v>139</v>
      </c>
      <c r="I293" s="539">
        <v>13</v>
      </c>
      <c r="J293" s="544">
        <v>96</v>
      </c>
      <c r="K293" s="540">
        <v>41</v>
      </c>
      <c r="L293" s="539">
        <v>275</v>
      </c>
      <c r="M293" s="539">
        <v>87</v>
      </c>
      <c r="N293" s="539">
        <v>40</v>
      </c>
      <c r="O293" s="539">
        <v>34</v>
      </c>
      <c r="P293" s="539">
        <v>101</v>
      </c>
      <c r="Q293" s="544">
        <v>13</v>
      </c>
    </row>
    <row r="294" spans="1:17" s="541" customFormat="1" ht="8.25" customHeight="1">
      <c r="A294" s="535"/>
      <c r="B294" s="535" t="s">
        <v>546</v>
      </c>
      <c r="C294" s="536"/>
      <c r="D294" s="537"/>
      <c r="E294" s="538">
        <v>739</v>
      </c>
      <c r="F294" s="539">
        <v>454</v>
      </c>
      <c r="G294" s="539">
        <v>151</v>
      </c>
      <c r="H294" s="539">
        <v>165</v>
      </c>
      <c r="I294" s="539">
        <v>19</v>
      </c>
      <c r="J294" s="544">
        <v>98</v>
      </c>
      <c r="K294" s="540">
        <v>21</v>
      </c>
      <c r="L294" s="539">
        <v>285</v>
      </c>
      <c r="M294" s="539">
        <v>74</v>
      </c>
      <c r="N294" s="539">
        <v>34</v>
      </c>
      <c r="O294" s="539">
        <v>48</v>
      </c>
      <c r="P294" s="539">
        <v>115</v>
      </c>
      <c r="Q294" s="544">
        <v>14</v>
      </c>
    </row>
    <row r="295" spans="1:17" s="541" customFormat="1" ht="8.25" customHeight="1">
      <c r="A295" s="535"/>
      <c r="B295" s="535" t="s">
        <v>547</v>
      </c>
      <c r="C295" s="536"/>
      <c r="D295" s="537"/>
      <c r="E295" s="538">
        <v>700</v>
      </c>
      <c r="F295" s="539">
        <v>423</v>
      </c>
      <c r="G295" s="539">
        <v>164</v>
      </c>
      <c r="H295" s="539">
        <v>124</v>
      </c>
      <c r="I295" s="539">
        <v>13</v>
      </c>
      <c r="J295" s="544">
        <v>97</v>
      </c>
      <c r="K295" s="540">
        <v>25</v>
      </c>
      <c r="L295" s="539">
        <v>277</v>
      </c>
      <c r="M295" s="539">
        <v>58</v>
      </c>
      <c r="N295" s="539">
        <v>35</v>
      </c>
      <c r="O295" s="539">
        <v>59</v>
      </c>
      <c r="P295" s="539">
        <v>112</v>
      </c>
      <c r="Q295" s="544">
        <v>13</v>
      </c>
    </row>
    <row r="296" spans="1:17" s="541" customFormat="1" ht="8.25" customHeight="1">
      <c r="A296" s="535"/>
      <c r="B296" s="535" t="s">
        <v>548</v>
      </c>
      <c r="C296" s="536"/>
      <c r="D296" s="537"/>
      <c r="E296" s="538">
        <v>854</v>
      </c>
      <c r="F296" s="539">
        <v>492</v>
      </c>
      <c r="G296" s="539">
        <v>203</v>
      </c>
      <c r="H296" s="539">
        <v>111</v>
      </c>
      <c r="I296" s="539">
        <v>19</v>
      </c>
      <c r="J296" s="544">
        <v>120</v>
      </c>
      <c r="K296" s="540">
        <v>39</v>
      </c>
      <c r="L296" s="539">
        <v>362</v>
      </c>
      <c r="M296" s="539">
        <v>83</v>
      </c>
      <c r="N296" s="539">
        <v>44</v>
      </c>
      <c r="O296" s="539">
        <v>68</v>
      </c>
      <c r="P296" s="539">
        <v>142</v>
      </c>
      <c r="Q296" s="544">
        <v>25</v>
      </c>
    </row>
    <row r="297" spans="1:17" s="541" customFormat="1" ht="8.25" customHeight="1">
      <c r="A297" s="535"/>
      <c r="B297" s="535" t="s">
        <v>549</v>
      </c>
      <c r="C297" s="536"/>
      <c r="D297" s="537"/>
      <c r="E297" s="538">
        <v>955</v>
      </c>
      <c r="F297" s="539">
        <v>512</v>
      </c>
      <c r="G297" s="539">
        <v>210</v>
      </c>
      <c r="H297" s="539">
        <v>87</v>
      </c>
      <c r="I297" s="539">
        <v>34</v>
      </c>
      <c r="J297" s="544">
        <v>142</v>
      </c>
      <c r="K297" s="540">
        <v>39</v>
      </c>
      <c r="L297" s="539">
        <v>443</v>
      </c>
      <c r="M297" s="539">
        <v>79</v>
      </c>
      <c r="N297" s="539">
        <v>39</v>
      </c>
      <c r="O297" s="539">
        <v>114</v>
      </c>
      <c r="P297" s="539">
        <v>183</v>
      </c>
      <c r="Q297" s="544">
        <v>28</v>
      </c>
    </row>
    <row r="298" spans="1:17" s="541" customFormat="1" ht="8.25" customHeight="1">
      <c r="A298" s="535"/>
      <c r="B298" s="535" t="s">
        <v>550</v>
      </c>
      <c r="C298" s="536"/>
      <c r="D298" s="537"/>
      <c r="E298" s="538">
        <v>1040</v>
      </c>
      <c r="F298" s="539">
        <v>544</v>
      </c>
      <c r="G298" s="539">
        <v>223</v>
      </c>
      <c r="H298" s="539">
        <v>93</v>
      </c>
      <c r="I298" s="539">
        <v>32</v>
      </c>
      <c r="J298" s="544">
        <v>162</v>
      </c>
      <c r="K298" s="540">
        <v>34</v>
      </c>
      <c r="L298" s="539">
        <v>496</v>
      </c>
      <c r="M298" s="539">
        <v>119</v>
      </c>
      <c r="N298" s="539">
        <v>28</v>
      </c>
      <c r="O298" s="539">
        <v>156</v>
      </c>
      <c r="P298" s="539">
        <v>175</v>
      </c>
      <c r="Q298" s="544">
        <v>18</v>
      </c>
    </row>
    <row r="299" spans="1:17" s="541" customFormat="1" ht="8.25" customHeight="1">
      <c r="A299" s="535"/>
      <c r="B299" s="535" t="s">
        <v>551</v>
      </c>
      <c r="C299" s="536"/>
      <c r="D299" s="537"/>
      <c r="E299" s="538">
        <v>1023</v>
      </c>
      <c r="F299" s="539">
        <v>526</v>
      </c>
      <c r="G299" s="539">
        <v>194</v>
      </c>
      <c r="H299" s="539">
        <v>73</v>
      </c>
      <c r="I299" s="539">
        <v>50</v>
      </c>
      <c r="J299" s="544">
        <v>163</v>
      </c>
      <c r="K299" s="540">
        <v>46</v>
      </c>
      <c r="L299" s="539">
        <v>497</v>
      </c>
      <c r="M299" s="539">
        <v>114</v>
      </c>
      <c r="N299" s="539">
        <v>32</v>
      </c>
      <c r="O299" s="539">
        <v>135</v>
      </c>
      <c r="P299" s="539">
        <v>197</v>
      </c>
      <c r="Q299" s="544">
        <v>19</v>
      </c>
    </row>
    <row r="300" spans="1:17" s="541" customFormat="1" ht="8.25" customHeight="1">
      <c r="A300" s="535"/>
      <c r="B300" s="535" t="s">
        <v>552</v>
      </c>
      <c r="C300" s="536"/>
      <c r="D300" s="537"/>
      <c r="E300" s="538">
        <v>1059</v>
      </c>
      <c r="F300" s="544">
        <v>493</v>
      </c>
      <c r="G300" s="544">
        <v>171</v>
      </c>
      <c r="H300" s="544">
        <v>80</v>
      </c>
      <c r="I300" s="544">
        <v>37</v>
      </c>
      <c r="J300" s="544">
        <v>167</v>
      </c>
      <c r="K300" s="540">
        <v>38</v>
      </c>
      <c r="L300" s="544">
        <v>566</v>
      </c>
      <c r="M300" s="544">
        <v>119</v>
      </c>
      <c r="N300" s="544">
        <v>33</v>
      </c>
      <c r="O300" s="544">
        <v>205</v>
      </c>
      <c r="P300" s="544">
        <v>180</v>
      </c>
      <c r="Q300" s="544">
        <v>29</v>
      </c>
    </row>
    <row r="301" spans="1:17" s="541" customFormat="1" ht="8.25" customHeight="1">
      <c r="A301" s="535"/>
      <c r="B301" s="535" t="s">
        <v>553</v>
      </c>
      <c r="C301" s="536"/>
      <c r="D301" s="537"/>
      <c r="E301" s="538">
        <v>596</v>
      </c>
      <c r="F301" s="544">
        <v>270</v>
      </c>
      <c r="G301" s="544">
        <v>90</v>
      </c>
      <c r="H301" s="544">
        <v>30</v>
      </c>
      <c r="I301" s="544">
        <v>28</v>
      </c>
      <c r="J301" s="544">
        <v>99</v>
      </c>
      <c r="K301" s="540">
        <v>23</v>
      </c>
      <c r="L301" s="544">
        <v>326</v>
      </c>
      <c r="M301" s="544">
        <v>70</v>
      </c>
      <c r="N301" s="544">
        <v>25</v>
      </c>
      <c r="O301" s="544">
        <v>111</v>
      </c>
      <c r="P301" s="544">
        <v>104</v>
      </c>
      <c r="Q301" s="544">
        <v>16</v>
      </c>
    </row>
    <row r="302" spans="2:17" s="541" customFormat="1" ht="8.25" customHeight="1">
      <c r="B302" s="541" t="s">
        <v>554</v>
      </c>
      <c r="D302" s="537"/>
      <c r="E302" s="538">
        <v>563</v>
      </c>
      <c r="F302" s="544">
        <v>248</v>
      </c>
      <c r="G302" s="544">
        <v>65</v>
      </c>
      <c r="H302" s="544">
        <v>35</v>
      </c>
      <c r="I302" s="544">
        <v>42</v>
      </c>
      <c r="J302" s="544">
        <v>88</v>
      </c>
      <c r="K302" s="540">
        <v>18</v>
      </c>
      <c r="L302" s="544">
        <v>315</v>
      </c>
      <c r="M302" s="544">
        <v>71</v>
      </c>
      <c r="N302" s="544">
        <v>11</v>
      </c>
      <c r="O302" s="544">
        <v>121</v>
      </c>
      <c r="P302" s="544">
        <v>98</v>
      </c>
      <c r="Q302" s="544">
        <v>14</v>
      </c>
    </row>
    <row r="303" spans="2:17" s="541" customFormat="1" ht="8.25" customHeight="1">
      <c r="B303" s="541" t="s">
        <v>555</v>
      </c>
      <c r="D303" s="537"/>
      <c r="E303" s="538">
        <v>721</v>
      </c>
      <c r="F303" s="544">
        <v>300</v>
      </c>
      <c r="G303" s="544">
        <v>70</v>
      </c>
      <c r="H303" s="544">
        <v>41</v>
      </c>
      <c r="I303" s="544">
        <v>55</v>
      </c>
      <c r="J303" s="544">
        <v>108</v>
      </c>
      <c r="K303" s="540">
        <v>26</v>
      </c>
      <c r="L303" s="544">
        <v>421</v>
      </c>
      <c r="M303" s="544">
        <v>76</v>
      </c>
      <c r="N303" s="544">
        <v>26</v>
      </c>
      <c r="O303" s="544">
        <v>198</v>
      </c>
      <c r="P303" s="544">
        <v>102</v>
      </c>
      <c r="Q303" s="544">
        <v>19</v>
      </c>
    </row>
    <row r="304" spans="2:17" s="541" customFormat="1" ht="8.25" customHeight="1">
      <c r="B304" s="541" t="s">
        <v>556</v>
      </c>
      <c r="D304" s="537"/>
      <c r="E304" s="538">
        <v>700</v>
      </c>
      <c r="F304" s="544">
        <v>255</v>
      </c>
      <c r="G304" s="544">
        <v>70</v>
      </c>
      <c r="H304" s="544">
        <v>25</v>
      </c>
      <c r="I304" s="544">
        <v>45</v>
      </c>
      <c r="J304" s="544">
        <v>96</v>
      </c>
      <c r="K304" s="540">
        <v>19</v>
      </c>
      <c r="L304" s="544">
        <v>445</v>
      </c>
      <c r="M304" s="544">
        <v>81</v>
      </c>
      <c r="N304" s="544">
        <v>23</v>
      </c>
      <c r="O304" s="544">
        <v>214</v>
      </c>
      <c r="P304" s="544">
        <v>111</v>
      </c>
      <c r="Q304" s="544">
        <v>16</v>
      </c>
    </row>
    <row r="305" spans="4:17" s="541" customFormat="1" ht="9" customHeight="1">
      <c r="D305" s="536"/>
      <c r="E305" s="544"/>
      <c r="F305" s="544"/>
      <c r="G305" s="544"/>
      <c r="H305" s="544"/>
      <c r="I305" s="544"/>
      <c r="J305" s="544"/>
      <c r="K305" s="544"/>
      <c r="L305" s="544"/>
      <c r="M305" s="544"/>
      <c r="N305" s="544"/>
      <c r="O305" s="544"/>
      <c r="P305" s="544"/>
      <c r="Q305" s="544"/>
    </row>
    <row r="306" ht="11.25" customHeight="1">
      <c r="E306" s="17" t="s">
        <v>1029</v>
      </c>
    </row>
    <row r="307" ht="9.75" customHeight="1">
      <c r="A307" s="51" t="s">
        <v>738</v>
      </c>
    </row>
    <row r="308" spans="1:17" s="227" customFormat="1" ht="9.75" customHeight="1">
      <c r="A308" s="967" t="s">
        <v>31</v>
      </c>
      <c r="B308" s="967"/>
      <c r="C308" s="967"/>
      <c r="D308" s="1248"/>
      <c r="E308" s="1296" t="s">
        <v>34</v>
      </c>
      <c r="F308" s="229"/>
      <c r="G308" s="229"/>
      <c r="H308" s="229" t="s">
        <v>22</v>
      </c>
      <c r="I308" s="229"/>
      <c r="J308" s="229"/>
      <c r="K308" s="230"/>
      <c r="L308" s="229"/>
      <c r="M308" s="229"/>
      <c r="N308" s="229" t="s">
        <v>23</v>
      </c>
      <c r="O308" s="229"/>
      <c r="P308" s="229"/>
      <c r="Q308" s="229"/>
    </row>
    <row r="309" spans="1:17" s="227" customFormat="1" ht="9.75" customHeight="1">
      <c r="A309" s="1251"/>
      <c r="B309" s="1251"/>
      <c r="C309" s="1251"/>
      <c r="D309" s="1252"/>
      <c r="E309" s="1297"/>
      <c r="F309" s="231" t="s">
        <v>760</v>
      </c>
      <c r="G309" s="231" t="s">
        <v>161</v>
      </c>
      <c r="H309" s="231" t="s">
        <v>162</v>
      </c>
      <c r="I309" s="231" t="s">
        <v>163</v>
      </c>
      <c r="J309" s="232" t="s">
        <v>164</v>
      </c>
      <c r="K309" s="231" t="s">
        <v>763</v>
      </c>
      <c r="L309" s="231" t="s">
        <v>762</v>
      </c>
      <c r="M309" s="231" t="s">
        <v>161</v>
      </c>
      <c r="N309" s="231" t="s">
        <v>162</v>
      </c>
      <c r="O309" s="231" t="s">
        <v>163</v>
      </c>
      <c r="P309" s="232" t="s">
        <v>164</v>
      </c>
      <c r="Q309" s="232" t="s">
        <v>763</v>
      </c>
    </row>
    <row r="310" spans="2:17" s="541" customFormat="1" ht="8.25" customHeight="1">
      <c r="B310" s="541" t="s">
        <v>557</v>
      </c>
      <c r="D310" s="537"/>
      <c r="E310" s="538">
        <v>820</v>
      </c>
      <c r="F310" s="544">
        <v>286</v>
      </c>
      <c r="G310" s="544">
        <v>56</v>
      </c>
      <c r="H310" s="544">
        <v>34</v>
      </c>
      <c r="I310" s="544">
        <v>56</v>
      </c>
      <c r="J310" s="544">
        <v>108</v>
      </c>
      <c r="K310" s="540">
        <v>32</v>
      </c>
      <c r="L310" s="544">
        <v>534</v>
      </c>
      <c r="M310" s="544">
        <v>83</v>
      </c>
      <c r="N310" s="544">
        <v>17</v>
      </c>
      <c r="O310" s="544">
        <v>282</v>
      </c>
      <c r="P310" s="544">
        <v>136</v>
      </c>
      <c r="Q310" s="544">
        <v>16</v>
      </c>
    </row>
    <row r="311" spans="2:17" s="541" customFormat="1" ht="8.25" customHeight="1">
      <c r="B311" s="541" t="s">
        <v>558</v>
      </c>
      <c r="D311" s="537"/>
      <c r="E311" s="538">
        <v>730</v>
      </c>
      <c r="F311" s="544">
        <v>231</v>
      </c>
      <c r="G311" s="544">
        <v>52</v>
      </c>
      <c r="H311" s="544">
        <v>28</v>
      </c>
      <c r="I311" s="544">
        <v>55</v>
      </c>
      <c r="J311" s="544">
        <v>78</v>
      </c>
      <c r="K311" s="540">
        <v>18</v>
      </c>
      <c r="L311" s="544">
        <v>499</v>
      </c>
      <c r="M311" s="544">
        <v>83</v>
      </c>
      <c r="N311" s="544">
        <v>17</v>
      </c>
      <c r="O311" s="544">
        <v>263</v>
      </c>
      <c r="P311" s="544">
        <v>108</v>
      </c>
      <c r="Q311" s="544">
        <v>28</v>
      </c>
    </row>
    <row r="312" spans="2:17" s="541" customFormat="1" ht="8.25" customHeight="1">
      <c r="B312" s="541" t="s">
        <v>559</v>
      </c>
      <c r="D312" s="537"/>
      <c r="E312" s="538">
        <v>654</v>
      </c>
      <c r="F312" s="544">
        <v>203</v>
      </c>
      <c r="G312" s="544">
        <v>33</v>
      </c>
      <c r="H312" s="544">
        <v>15</v>
      </c>
      <c r="I312" s="544">
        <v>55</v>
      </c>
      <c r="J312" s="544">
        <v>78</v>
      </c>
      <c r="K312" s="540">
        <v>22</v>
      </c>
      <c r="L312" s="544">
        <v>451</v>
      </c>
      <c r="M312" s="544">
        <v>53</v>
      </c>
      <c r="N312" s="544">
        <v>14</v>
      </c>
      <c r="O312" s="544">
        <v>282</v>
      </c>
      <c r="P312" s="544">
        <v>83</v>
      </c>
      <c r="Q312" s="544">
        <v>19</v>
      </c>
    </row>
    <row r="313" spans="2:17" s="541" customFormat="1" ht="8.25" customHeight="1">
      <c r="B313" s="541" t="s">
        <v>560</v>
      </c>
      <c r="D313" s="537"/>
      <c r="E313" s="538">
        <v>558</v>
      </c>
      <c r="F313" s="544">
        <v>166</v>
      </c>
      <c r="G313" s="544">
        <v>30</v>
      </c>
      <c r="H313" s="544">
        <v>15</v>
      </c>
      <c r="I313" s="544">
        <v>50</v>
      </c>
      <c r="J313" s="544">
        <v>56</v>
      </c>
      <c r="K313" s="540">
        <v>15</v>
      </c>
      <c r="L313" s="544">
        <v>392</v>
      </c>
      <c r="M313" s="544">
        <v>46</v>
      </c>
      <c r="N313" s="544">
        <v>16</v>
      </c>
      <c r="O313" s="544">
        <v>245</v>
      </c>
      <c r="P313" s="544">
        <v>70</v>
      </c>
      <c r="Q313" s="544">
        <v>15</v>
      </c>
    </row>
    <row r="314" spans="2:17" s="541" customFormat="1" ht="8.25" customHeight="1">
      <c r="B314" s="541" t="s">
        <v>561</v>
      </c>
      <c r="D314" s="537"/>
      <c r="E314" s="538">
        <v>601</v>
      </c>
      <c r="F314" s="544">
        <v>160</v>
      </c>
      <c r="G314" s="544">
        <v>15</v>
      </c>
      <c r="H314" s="544">
        <v>14</v>
      </c>
      <c r="I314" s="544">
        <v>68</v>
      </c>
      <c r="J314" s="544">
        <v>53</v>
      </c>
      <c r="K314" s="540">
        <v>10</v>
      </c>
      <c r="L314" s="544">
        <v>441</v>
      </c>
      <c r="M314" s="544">
        <v>51</v>
      </c>
      <c r="N314" s="544">
        <v>19</v>
      </c>
      <c r="O314" s="544">
        <v>285</v>
      </c>
      <c r="P314" s="544">
        <v>75</v>
      </c>
      <c r="Q314" s="544">
        <v>11</v>
      </c>
    </row>
    <row r="315" spans="2:17" s="541" customFormat="1" ht="8.25" customHeight="1">
      <c r="B315" s="541" t="s">
        <v>562</v>
      </c>
      <c r="D315" s="537"/>
      <c r="E315" s="538">
        <v>650</v>
      </c>
      <c r="F315" s="544">
        <v>171</v>
      </c>
      <c r="G315" s="544">
        <v>29</v>
      </c>
      <c r="H315" s="544">
        <v>11</v>
      </c>
      <c r="I315" s="544">
        <v>58</v>
      </c>
      <c r="J315" s="544">
        <v>64</v>
      </c>
      <c r="K315" s="540">
        <v>9</v>
      </c>
      <c r="L315" s="544">
        <v>479</v>
      </c>
      <c r="M315" s="544">
        <v>57</v>
      </c>
      <c r="N315" s="544">
        <v>14</v>
      </c>
      <c r="O315" s="544">
        <v>321</v>
      </c>
      <c r="P315" s="544">
        <v>72</v>
      </c>
      <c r="Q315" s="544">
        <v>15</v>
      </c>
    </row>
    <row r="316" spans="2:17" s="541" customFormat="1" ht="8.25" customHeight="1">
      <c r="B316" s="541" t="s">
        <v>563</v>
      </c>
      <c r="D316" s="537"/>
      <c r="E316" s="538">
        <v>726</v>
      </c>
      <c r="F316" s="544">
        <v>178</v>
      </c>
      <c r="G316" s="544">
        <v>24</v>
      </c>
      <c r="H316" s="544">
        <v>10</v>
      </c>
      <c r="I316" s="544">
        <v>74</v>
      </c>
      <c r="J316" s="544">
        <v>59</v>
      </c>
      <c r="K316" s="540">
        <v>11</v>
      </c>
      <c r="L316" s="544">
        <v>548</v>
      </c>
      <c r="M316" s="544">
        <v>44</v>
      </c>
      <c r="N316" s="544">
        <v>23</v>
      </c>
      <c r="O316" s="544">
        <v>379</v>
      </c>
      <c r="P316" s="544">
        <v>79</v>
      </c>
      <c r="Q316" s="544">
        <v>23</v>
      </c>
    </row>
    <row r="317" spans="2:17" s="541" customFormat="1" ht="8.25" customHeight="1">
      <c r="B317" s="541" t="s">
        <v>564</v>
      </c>
      <c r="D317" s="537"/>
      <c r="E317" s="538">
        <v>633</v>
      </c>
      <c r="F317" s="544">
        <v>150</v>
      </c>
      <c r="G317" s="544">
        <v>10</v>
      </c>
      <c r="H317" s="544">
        <v>13</v>
      </c>
      <c r="I317" s="544">
        <v>77</v>
      </c>
      <c r="J317" s="544">
        <v>37</v>
      </c>
      <c r="K317" s="540">
        <v>13</v>
      </c>
      <c r="L317" s="544">
        <v>483</v>
      </c>
      <c r="M317" s="544">
        <v>50</v>
      </c>
      <c r="N317" s="544">
        <v>12</v>
      </c>
      <c r="O317" s="544">
        <v>346</v>
      </c>
      <c r="P317" s="544">
        <v>57</v>
      </c>
      <c r="Q317" s="544">
        <v>18</v>
      </c>
    </row>
    <row r="318" spans="2:17" s="541" customFormat="1" ht="8.25" customHeight="1">
      <c r="B318" s="541" t="s">
        <v>565</v>
      </c>
      <c r="D318" s="537"/>
      <c r="E318" s="538">
        <v>662</v>
      </c>
      <c r="F318" s="544">
        <v>139</v>
      </c>
      <c r="G318" s="544">
        <v>10</v>
      </c>
      <c r="H318" s="544">
        <v>16</v>
      </c>
      <c r="I318" s="544">
        <v>76</v>
      </c>
      <c r="J318" s="544">
        <v>31</v>
      </c>
      <c r="K318" s="540">
        <v>6</v>
      </c>
      <c r="L318" s="544">
        <v>523</v>
      </c>
      <c r="M318" s="544">
        <v>50</v>
      </c>
      <c r="N318" s="544">
        <v>17</v>
      </c>
      <c r="O318" s="544">
        <v>373</v>
      </c>
      <c r="P318" s="544">
        <v>68</v>
      </c>
      <c r="Q318" s="544">
        <v>15</v>
      </c>
    </row>
    <row r="319" spans="2:17" s="541" customFormat="1" ht="8.25" customHeight="1">
      <c r="B319" s="541" t="s">
        <v>566</v>
      </c>
      <c r="D319" s="537"/>
      <c r="E319" s="538">
        <v>729</v>
      </c>
      <c r="F319" s="544">
        <v>147</v>
      </c>
      <c r="G319" s="544">
        <v>17</v>
      </c>
      <c r="H319" s="544">
        <v>16</v>
      </c>
      <c r="I319" s="544">
        <v>76</v>
      </c>
      <c r="J319" s="544">
        <v>29</v>
      </c>
      <c r="K319" s="540">
        <v>9</v>
      </c>
      <c r="L319" s="544">
        <v>582</v>
      </c>
      <c r="M319" s="544">
        <v>59</v>
      </c>
      <c r="N319" s="544">
        <v>17</v>
      </c>
      <c r="O319" s="544">
        <v>427</v>
      </c>
      <c r="P319" s="544">
        <v>60</v>
      </c>
      <c r="Q319" s="544">
        <v>19</v>
      </c>
    </row>
    <row r="320" spans="2:17" s="541" customFormat="1" ht="8.25" customHeight="1">
      <c r="B320" s="541" t="s">
        <v>567</v>
      </c>
      <c r="D320" s="537"/>
      <c r="E320" s="538">
        <v>667</v>
      </c>
      <c r="F320" s="544">
        <v>143</v>
      </c>
      <c r="G320" s="544">
        <v>13</v>
      </c>
      <c r="H320" s="544">
        <v>17</v>
      </c>
      <c r="I320" s="544">
        <v>78</v>
      </c>
      <c r="J320" s="544">
        <v>29</v>
      </c>
      <c r="K320" s="540">
        <v>6</v>
      </c>
      <c r="L320" s="544">
        <v>524</v>
      </c>
      <c r="M320" s="544">
        <v>46</v>
      </c>
      <c r="N320" s="544">
        <v>13</v>
      </c>
      <c r="O320" s="544">
        <v>387</v>
      </c>
      <c r="P320" s="544">
        <v>56</v>
      </c>
      <c r="Q320" s="544">
        <v>22</v>
      </c>
    </row>
    <row r="321" spans="2:17" s="541" customFormat="1" ht="8.25" customHeight="1">
      <c r="B321" s="541" t="s">
        <v>568</v>
      </c>
      <c r="D321" s="537"/>
      <c r="E321" s="538">
        <v>639</v>
      </c>
      <c r="F321" s="544">
        <v>114</v>
      </c>
      <c r="G321" s="544">
        <v>13</v>
      </c>
      <c r="H321" s="544">
        <v>19</v>
      </c>
      <c r="I321" s="544">
        <v>67</v>
      </c>
      <c r="J321" s="544">
        <v>9</v>
      </c>
      <c r="K321" s="540">
        <v>6</v>
      </c>
      <c r="L321" s="544">
        <v>525</v>
      </c>
      <c r="M321" s="544">
        <v>44</v>
      </c>
      <c r="N321" s="544">
        <v>14</v>
      </c>
      <c r="O321" s="544">
        <v>418</v>
      </c>
      <c r="P321" s="544">
        <v>35</v>
      </c>
      <c r="Q321" s="544">
        <v>14</v>
      </c>
    </row>
    <row r="322" spans="2:17" s="541" customFormat="1" ht="8.25" customHeight="1">
      <c r="B322" s="541" t="s">
        <v>569</v>
      </c>
      <c r="D322" s="537"/>
      <c r="E322" s="538">
        <v>631</v>
      </c>
      <c r="F322" s="544">
        <v>126</v>
      </c>
      <c r="G322" s="544">
        <v>10</v>
      </c>
      <c r="H322" s="544">
        <v>19</v>
      </c>
      <c r="I322" s="544">
        <v>69</v>
      </c>
      <c r="J322" s="544">
        <v>22</v>
      </c>
      <c r="K322" s="540">
        <v>6</v>
      </c>
      <c r="L322" s="544">
        <v>505</v>
      </c>
      <c r="M322" s="544">
        <v>55</v>
      </c>
      <c r="N322" s="544">
        <v>24</v>
      </c>
      <c r="O322" s="544">
        <v>377</v>
      </c>
      <c r="P322" s="544">
        <v>34</v>
      </c>
      <c r="Q322" s="544">
        <v>15</v>
      </c>
    </row>
    <row r="323" spans="2:17" s="541" customFormat="1" ht="8.25" customHeight="1">
      <c r="B323" s="541" t="s">
        <v>570</v>
      </c>
      <c r="D323" s="537"/>
      <c r="E323" s="538">
        <v>659</v>
      </c>
      <c r="F323" s="544">
        <v>133</v>
      </c>
      <c r="G323" s="544">
        <v>8</v>
      </c>
      <c r="H323" s="544">
        <v>19</v>
      </c>
      <c r="I323" s="544">
        <v>89</v>
      </c>
      <c r="J323" s="544">
        <v>9</v>
      </c>
      <c r="K323" s="540">
        <v>8</v>
      </c>
      <c r="L323" s="544">
        <v>526</v>
      </c>
      <c r="M323" s="544">
        <v>45</v>
      </c>
      <c r="N323" s="544">
        <v>18</v>
      </c>
      <c r="O323" s="544">
        <v>413</v>
      </c>
      <c r="P323" s="544">
        <v>39</v>
      </c>
      <c r="Q323" s="544">
        <v>11</v>
      </c>
    </row>
    <row r="324" spans="2:17" s="541" customFormat="1" ht="8.25" customHeight="1">
      <c r="B324" s="541" t="s">
        <v>571</v>
      </c>
      <c r="D324" s="537"/>
      <c r="E324" s="538">
        <v>573</v>
      </c>
      <c r="F324" s="544">
        <v>109</v>
      </c>
      <c r="G324" s="544">
        <v>10</v>
      </c>
      <c r="H324" s="544">
        <v>17</v>
      </c>
      <c r="I324" s="544">
        <v>71</v>
      </c>
      <c r="J324" s="544">
        <v>5</v>
      </c>
      <c r="K324" s="540">
        <v>6</v>
      </c>
      <c r="L324" s="544">
        <v>464</v>
      </c>
      <c r="M324" s="544">
        <v>34</v>
      </c>
      <c r="N324" s="544">
        <v>12</v>
      </c>
      <c r="O324" s="544">
        <v>364</v>
      </c>
      <c r="P324" s="544">
        <v>40</v>
      </c>
      <c r="Q324" s="544">
        <v>14</v>
      </c>
    </row>
    <row r="325" spans="2:17" s="541" customFormat="1" ht="8.25" customHeight="1">
      <c r="B325" s="541" t="s">
        <v>572</v>
      </c>
      <c r="D325" s="537"/>
      <c r="E325" s="538">
        <v>500</v>
      </c>
      <c r="F325" s="544">
        <v>105</v>
      </c>
      <c r="G325" s="544">
        <v>9</v>
      </c>
      <c r="H325" s="544">
        <v>26</v>
      </c>
      <c r="I325" s="544">
        <v>62</v>
      </c>
      <c r="J325" s="544">
        <v>4</v>
      </c>
      <c r="K325" s="540">
        <v>4</v>
      </c>
      <c r="L325" s="544">
        <v>395</v>
      </c>
      <c r="M325" s="544">
        <v>29</v>
      </c>
      <c r="N325" s="544">
        <v>10</v>
      </c>
      <c r="O325" s="544">
        <v>326</v>
      </c>
      <c r="P325" s="544">
        <v>24</v>
      </c>
      <c r="Q325" s="544">
        <v>6</v>
      </c>
    </row>
    <row r="326" spans="2:17" s="541" customFormat="1" ht="8.25" customHeight="1">
      <c r="B326" s="541" t="s">
        <v>573</v>
      </c>
      <c r="D326" s="537"/>
      <c r="E326" s="538">
        <v>477</v>
      </c>
      <c r="F326" s="544">
        <v>86</v>
      </c>
      <c r="G326" s="544">
        <v>3</v>
      </c>
      <c r="H326" s="544">
        <v>12</v>
      </c>
      <c r="I326" s="544">
        <v>62</v>
      </c>
      <c r="J326" s="544">
        <v>7</v>
      </c>
      <c r="K326" s="540">
        <v>2</v>
      </c>
      <c r="L326" s="544">
        <v>391</v>
      </c>
      <c r="M326" s="544">
        <v>32</v>
      </c>
      <c r="N326" s="544">
        <v>8</v>
      </c>
      <c r="O326" s="544">
        <v>321</v>
      </c>
      <c r="P326" s="544">
        <v>22</v>
      </c>
      <c r="Q326" s="544">
        <v>8</v>
      </c>
    </row>
    <row r="327" spans="2:17" s="541" customFormat="1" ht="8.25" customHeight="1">
      <c r="B327" s="541" t="s">
        <v>574</v>
      </c>
      <c r="D327" s="537"/>
      <c r="E327" s="538">
        <v>396</v>
      </c>
      <c r="F327" s="544">
        <v>82</v>
      </c>
      <c r="G327" s="544">
        <v>3</v>
      </c>
      <c r="H327" s="544">
        <v>9</v>
      </c>
      <c r="I327" s="544">
        <v>62</v>
      </c>
      <c r="J327" s="544">
        <v>4</v>
      </c>
      <c r="K327" s="540">
        <v>4</v>
      </c>
      <c r="L327" s="544">
        <v>314</v>
      </c>
      <c r="M327" s="544">
        <v>15</v>
      </c>
      <c r="N327" s="544">
        <v>4</v>
      </c>
      <c r="O327" s="544">
        <v>271</v>
      </c>
      <c r="P327" s="544">
        <v>22</v>
      </c>
      <c r="Q327" s="544">
        <v>2</v>
      </c>
    </row>
    <row r="328" spans="2:17" s="541" customFormat="1" ht="8.25" customHeight="1">
      <c r="B328" s="541" t="s">
        <v>575</v>
      </c>
      <c r="D328" s="537"/>
      <c r="E328" s="538">
        <v>359</v>
      </c>
      <c r="F328" s="544">
        <v>54</v>
      </c>
      <c r="G328" s="544">
        <v>0</v>
      </c>
      <c r="H328" s="544">
        <v>12</v>
      </c>
      <c r="I328" s="544">
        <v>39</v>
      </c>
      <c r="J328" s="544">
        <v>1</v>
      </c>
      <c r="K328" s="540">
        <v>2</v>
      </c>
      <c r="L328" s="544">
        <v>305</v>
      </c>
      <c r="M328" s="544">
        <v>11</v>
      </c>
      <c r="N328" s="544">
        <v>6</v>
      </c>
      <c r="O328" s="544">
        <v>268</v>
      </c>
      <c r="P328" s="544">
        <v>14</v>
      </c>
      <c r="Q328" s="544">
        <v>6</v>
      </c>
    </row>
    <row r="329" spans="2:17" s="541" customFormat="1" ht="8.25" customHeight="1">
      <c r="B329" s="541" t="s">
        <v>576</v>
      </c>
      <c r="D329" s="537"/>
      <c r="E329" s="538">
        <v>228</v>
      </c>
      <c r="F329" s="544">
        <v>43</v>
      </c>
      <c r="G329" s="544">
        <v>0</v>
      </c>
      <c r="H329" s="544">
        <v>7</v>
      </c>
      <c r="I329" s="544">
        <v>35</v>
      </c>
      <c r="J329" s="544">
        <v>1</v>
      </c>
      <c r="K329" s="540">
        <v>0</v>
      </c>
      <c r="L329" s="544">
        <v>185</v>
      </c>
      <c r="M329" s="544">
        <v>4</v>
      </c>
      <c r="N329" s="544">
        <v>5</v>
      </c>
      <c r="O329" s="544">
        <v>161</v>
      </c>
      <c r="P329" s="544">
        <v>10</v>
      </c>
      <c r="Q329" s="544">
        <v>5</v>
      </c>
    </row>
    <row r="330" spans="2:17" s="541" customFormat="1" ht="8.25" customHeight="1">
      <c r="B330" s="541" t="s">
        <v>577</v>
      </c>
      <c r="D330" s="537"/>
      <c r="E330" s="538">
        <v>226</v>
      </c>
      <c r="F330" s="544">
        <v>37</v>
      </c>
      <c r="G330" s="544">
        <v>1</v>
      </c>
      <c r="H330" s="544">
        <v>4</v>
      </c>
      <c r="I330" s="544">
        <v>30</v>
      </c>
      <c r="J330" s="544">
        <v>1</v>
      </c>
      <c r="K330" s="540">
        <v>1</v>
      </c>
      <c r="L330" s="544">
        <v>189</v>
      </c>
      <c r="M330" s="544">
        <v>11</v>
      </c>
      <c r="N330" s="544">
        <v>2</v>
      </c>
      <c r="O330" s="544">
        <v>167</v>
      </c>
      <c r="P330" s="544">
        <v>7</v>
      </c>
      <c r="Q330" s="544">
        <v>2</v>
      </c>
    </row>
    <row r="331" spans="2:17" s="541" customFormat="1" ht="8.25" customHeight="1">
      <c r="B331" s="541" t="s">
        <v>578</v>
      </c>
      <c r="D331" s="537"/>
      <c r="E331" s="538">
        <v>213</v>
      </c>
      <c r="F331" s="544">
        <v>42</v>
      </c>
      <c r="G331" s="544">
        <v>0</v>
      </c>
      <c r="H331" s="544">
        <v>5</v>
      </c>
      <c r="I331" s="544">
        <v>33</v>
      </c>
      <c r="J331" s="544">
        <v>3</v>
      </c>
      <c r="K331" s="540">
        <v>1</v>
      </c>
      <c r="L331" s="544">
        <v>171</v>
      </c>
      <c r="M331" s="544">
        <v>11</v>
      </c>
      <c r="N331" s="544">
        <v>2</v>
      </c>
      <c r="O331" s="544">
        <v>150</v>
      </c>
      <c r="P331" s="544">
        <v>8</v>
      </c>
      <c r="Q331" s="544">
        <v>0</v>
      </c>
    </row>
    <row r="332" spans="2:17" s="541" customFormat="1" ht="8.25" customHeight="1">
      <c r="B332" s="541" t="s">
        <v>579</v>
      </c>
      <c r="D332" s="537"/>
      <c r="E332" s="538">
        <v>153</v>
      </c>
      <c r="F332" s="544">
        <v>28</v>
      </c>
      <c r="G332" s="544">
        <v>0</v>
      </c>
      <c r="H332" s="544">
        <v>3</v>
      </c>
      <c r="I332" s="544">
        <v>23</v>
      </c>
      <c r="J332" s="544">
        <v>2</v>
      </c>
      <c r="K332" s="540">
        <v>0</v>
      </c>
      <c r="L332" s="544">
        <v>125</v>
      </c>
      <c r="M332" s="544">
        <v>5</v>
      </c>
      <c r="N332" s="544">
        <v>1</v>
      </c>
      <c r="O332" s="544">
        <v>114</v>
      </c>
      <c r="P332" s="544">
        <v>2</v>
      </c>
      <c r="Q332" s="544">
        <v>3</v>
      </c>
    </row>
    <row r="333" spans="2:17" s="541" customFormat="1" ht="8.25" customHeight="1">
      <c r="B333" s="541" t="s">
        <v>580</v>
      </c>
      <c r="D333" s="537"/>
      <c r="E333" s="538">
        <v>91</v>
      </c>
      <c r="F333" s="544">
        <v>24</v>
      </c>
      <c r="G333" s="544">
        <v>1</v>
      </c>
      <c r="H333" s="544">
        <v>3</v>
      </c>
      <c r="I333" s="544">
        <v>20</v>
      </c>
      <c r="J333" s="544">
        <v>0</v>
      </c>
      <c r="K333" s="540">
        <v>0</v>
      </c>
      <c r="L333" s="544">
        <v>67</v>
      </c>
      <c r="M333" s="544">
        <v>1</v>
      </c>
      <c r="N333" s="544">
        <v>0</v>
      </c>
      <c r="O333" s="544">
        <v>59</v>
      </c>
      <c r="P333" s="544">
        <v>4</v>
      </c>
      <c r="Q333" s="544">
        <v>3</v>
      </c>
    </row>
    <row r="334" spans="2:17" s="541" customFormat="1" ht="8.25" customHeight="1">
      <c r="B334" s="541" t="s">
        <v>581</v>
      </c>
      <c r="D334" s="537"/>
      <c r="E334" s="538">
        <v>63</v>
      </c>
      <c r="F334" s="544">
        <v>14</v>
      </c>
      <c r="G334" s="544">
        <v>0</v>
      </c>
      <c r="H334" s="544">
        <v>1</v>
      </c>
      <c r="I334" s="544">
        <v>13</v>
      </c>
      <c r="J334" s="544">
        <v>0</v>
      </c>
      <c r="K334" s="540">
        <v>0</v>
      </c>
      <c r="L334" s="544">
        <v>49</v>
      </c>
      <c r="M334" s="544">
        <v>1</v>
      </c>
      <c r="N334" s="544">
        <v>0</v>
      </c>
      <c r="O334" s="544">
        <v>44</v>
      </c>
      <c r="P334" s="544">
        <v>3</v>
      </c>
      <c r="Q334" s="544">
        <v>1</v>
      </c>
    </row>
    <row r="335" spans="2:17" s="541" customFormat="1" ht="8.25" customHeight="1">
      <c r="B335" s="541" t="s">
        <v>582</v>
      </c>
      <c r="D335" s="537"/>
      <c r="E335" s="538">
        <v>62</v>
      </c>
      <c r="F335" s="544">
        <v>17</v>
      </c>
      <c r="G335" s="544">
        <v>0</v>
      </c>
      <c r="H335" s="544">
        <v>1</v>
      </c>
      <c r="I335" s="544">
        <v>15</v>
      </c>
      <c r="J335" s="544">
        <v>1</v>
      </c>
      <c r="K335" s="540">
        <v>0</v>
      </c>
      <c r="L335" s="544">
        <v>45</v>
      </c>
      <c r="M335" s="544">
        <v>1</v>
      </c>
      <c r="N335" s="544">
        <v>0</v>
      </c>
      <c r="O335" s="544">
        <v>41</v>
      </c>
      <c r="P335" s="544">
        <v>2</v>
      </c>
      <c r="Q335" s="544">
        <v>1</v>
      </c>
    </row>
    <row r="336" spans="2:17" s="541" customFormat="1" ht="8.25" customHeight="1">
      <c r="B336" s="541" t="s">
        <v>583</v>
      </c>
      <c r="D336" s="537"/>
      <c r="E336" s="538">
        <v>42</v>
      </c>
      <c r="F336" s="544">
        <v>8</v>
      </c>
      <c r="G336" s="544">
        <v>0</v>
      </c>
      <c r="H336" s="544">
        <v>1</v>
      </c>
      <c r="I336" s="544">
        <v>7</v>
      </c>
      <c r="J336" s="544">
        <v>0</v>
      </c>
      <c r="K336" s="540">
        <v>0</v>
      </c>
      <c r="L336" s="544">
        <v>34</v>
      </c>
      <c r="M336" s="544">
        <v>1</v>
      </c>
      <c r="N336" s="544">
        <v>0</v>
      </c>
      <c r="O336" s="544">
        <v>31</v>
      </c>
      <c r="P336" s="544">
        <v>1</v>
      </c>
      <c r="Q336" s="544">
        <v>1</v>
      </c>
    </row>
    <row r="337" spans="2:17" s="541" customFormat="1" ht="8.25" customHeight="1">
      <c r="B337" s="541" t="s">
        <v>584</v>
      </c>
      <c r="D337" s="537"/>
      <c r="E337" s="538">
        <v>24</v>
      </c>
      <c r="F337" s="544">
        <v>5</v>
      </c>
      <c r="G337" s="544">
        <v>0</v>
      </c>
      <c r="H337" s="544">
        <v>2</v>
      </c>
      <c r="I337" s="544">
        <v>3</v>
      </c>
      <c r="J337" s="544">
        <v>0</v>
      </c>
      <c r="K337" s="540">
        <v>0</v>
      </c>
      <c r="L337" s="544">
        <v>19</v>
      </c>
      <c r="M337" s="544">
        <v>0</v>
      </c>
      <c r="N337" s="544">
        <v>1</v>
      </c>
      <c r="O337" s="544">
        <v>17</v>
      </c>
      <c r="P337" s="544">
        <v>0</v>
      </c>
      <c r="Q337" s="544">
        <v>1</v>
      </c>
    </row>
    <row r="338" spans="2:17" s="541" customFormat="1" ht="8.25" customHeight="1">
      <c r="B338" s="541" t="s">
        <v>585</v>
      </c>
      <c r="D338" s="537"/>
      <c r="E338" s="538">
        <v>25</v>
      </c>
      <c r="F338" s="544">
        <v>6</v>
      </c>
      <c r="G338" s="544">
        <v>0</v>
      </c>
      <c r="H338" s="544">
        <v>0</v>
      </c>
      <c r="I338" s="544">
        <v>6</v>
      </c>
      <c r="J338" s="544">
        <v>0</v>
      </c>
      <c r="K338" s="540">
        <v>0</v>
      </c>
      <c r="L338" s="544">
        <v>19</v>
      </c>
      <c r="M338" s="544">
        <v>0</v>
      </c>
      <c r="N338" s="544">
        <v>0</v>
      </c>
      <c r="O338" s="544">
        <v>18</v>
      </c>
      <c r="P338" s="544">
        <v>0</v>
      </c>
      <c r="Q338" s="544">
        <v>1</v>
      </c>
    </row>
    <row r="339" spans="2:17" s="541" customFormat="1" ht="8.25" customHeight="1">
      <c r="B339" s="541" t="s">
        <v>586</v>
      </c>
      <c r="D339" s="537"/>
      <c r="E339" s="538">
        <v>18</v>
      </c>
      <c r="F339" s="544">
        <v>3</v>
      </c>
      <c r="G339" s="544">
        <v>0</v>
      </c>
      <c r="H339" s="544">
        <v>1</v>
      </c>
      <c r="I339" s="544">
        <v>2</v>
      </c>
      <c r="J339" s="544">
        <v>0</v>
      </c>
      <c r="K339" s="540">
        <v>0</v>
      </c>
      <c r="L339" s="544">
        <v>15</v>
      </c>
      <c r="M339" s="544">
        <v>0</v>
      </c>
      <c r="N339" s="544">
        <v>0</v>
      </c>
      <c r="O339" s="544">
        <v>13</v>
      </c>
      <c r="P339" s="544">
        <v>0</v>
      </c>
      <c r="Q339" s="544">
        <v>2</v>
      </c>
    </row>
    <row r="340" spans="2:17" s="541" customFormat="1" ht="8.25" customHeight="1">
      <c r="B340" s="541" t="s">
        <v>587</v>
      </c>
      <c r="D340" s="537"/>
      <c r="E340" s="538">
        <v>8</v>
      </c>
      <c r="F340" s="544">
        <v>2</v>
      </c>
      <c r="G340" s="544">
        <v>0</v>
      </c>
      <c r="H340" s="544">
        <v>0</v>
      </c>
      <c r="I340" s="544">
        <v>2</v>
      </c>
      <c r="J340" s="544">
        <v>0</v>
      </c>
      <c r="K340" s="540">
        <v>0</v>
      </c>
      <c r="L340" s="544">
        <v>6</v>
      </c>
      <c r="M340" s="544">
        <v>0</v>
      </c>
      <c r="N340" s="544">
        <v>0</v>
      </c>
      <c r="O340" s="544">
        <v>5</v>
      </c>
      <c r="P340" s="544">
        <v>0</v>
      </c>
      <c r="Q340" s="544">
        <v>1</v>
      </c>
    </row>
    <row r="341" spans="2:17" s="541" customFormat="1" ht="8.25" customHeight="1">
      <c r="B341" s="541" t="s">
        <v>588</v>
      </c>
      <c r="D341" s="537"/>
      <c r="E341" s="538">
        <v>5</v>
      </c>
      <c r="F341" s="544">
        <v>2</v>
      </c>
      <c r="G341" s="544">
        <v>0</v>
      </c>
      <c r="H341" s="544">
        <v>1</v>
      </c>
      <c r="I341" s="544">
        <v>1</v>
      </c>
      <c r="J341" s="544">
        <v>0</v>
      </c>
      <c r="K341" s="540">
        <v>0</v>
      </c>
      <c r="L341" s="544">
        <v>3</v>
      </c>
      <c r="M341" s="544">
        <v>0</v>
      </c>
      <c r="N341" s="544">
        <v>0</v>
      </c>
      <c r="O341" s="544">
        <v>3</v>
      </c>
      <c r="P341" s="544">
        <v>0</v>
      </c>
      <c r="Q341" s="544">
        <v>0</v>
      </c>
    </row>
    <row r="342" spans="2:17" s="541" customFormat="1" ht="8.25" customHeight="1">
      <c r="B342" s="541" t="s">
        <v>589</v>
      </c>
      <c r="D342" s="537"/>
      <c r="E342" s="538">
        <v>7</v>
      </c>
      <c r="F342" s="544">
        <v>1</v>
      </c>
      <c r="G342" s="544">
        <v>0</v>
      </c>
      <c r="H342" s="544">
        <v>0</v>
      </c>
      <c r="I342" s="544">
        <v>1</v>
      </c>
      <c r="J342" s="544">
        <v>0</v>
      </c>
      <c r="K342" s="540">
        <v>0</v>
      </c>
      <c r="L342" s="544">
        <v>6</v>
      </c>
      <c r="M342" s="544">
        <v>0</v>
      </c>
      <c r="N342" s="544">
        <v>0</v>
      </c>
      <c r="O342" s="544">
        <v>5</v>
      </c>
      <c r="P342" s="544">
        <v>0</v>
      </c>
      <c r="Q342" s="544">
        <v>1</v>
      </c>
    </row>
    <row r="343" spans="2:17" s="541" customFormat="1" ht="8.25" customHeight="1">
      <c r="B343" s="541" t="s">
        <v>759</v>
      </c>
      <c r="D343" s="537"/>
      <c r="E343" s="538">
        <v>6300</v>
      </c>
      <c r="F343" s="544">
        <v>4089</v>
      </c>
      <c r="G343" s="544">
        <v>0</v>
      </c>
      <c r="H343" s="544">
        <v>0</v>
      </c>
      <c r="I343" s="544">
        <v>0</v>
      </c>
      <c r="J343" s="544">
        <v>0</v>
      </c>
      <c r="K343" s="540">
        <v>4089</v>
      </c>
      <c r="L343" s="544">
        <v>2211</v>
      </c>
      <c r="M343" s="544">
        <v>0</v>
      </c>
      <c r="N343" s="544">
        <v>0</v>
      </c>
      <c r="O343" s="544">
        <v>0</v>
      </c>
      <c r="P343" s="544">
        <v>0</v>
      </c>
      <c r="Q343" s="544">
        <v>2211</v>
      </c>
    </row>
    <row r="344" spans="2:17" s="541" customFormat="1" ht="8.25" customHeight="1">
      <c r="B344" s="541" t="s">
        <v>220</v>
      </c>
      <c r="D344" s="537"/>
      <c r="E344" s="538"/>
      <c r="F344" s="544"/>
      <c r="G344" s="544"/>
      <c r="H344" s="544"/>
      <c r="I344" s="544"/>
      <c r="J344" s="544"/>
      <c r="K344" s="540"/>
      <c r="L344" s="544"/>
      <c r="M344" s="544"/>
      <c r="N344" s="544"/>
      <c r="O344" s="544"/>
      <c r="P344" s="544"/>
      <c r="Q344" s="544"/>
    </row>
    <row r="345" spans="2:17" s="541" customFormat="1" ht="8.25" customHeight="1">
      <c r="B345" s="541" t="s">
        <v>503</v>
      </c>
      <c r="D345" s="537"/>
      <c r="E345" s="538">
        <v>1</v>
      </c>
      <c r="F345" s="544">
        <v>0</v>
      </c>
      <c r="G345" s="544">
        <v>0</v>
      </c>
      <c r="H345" s="544">
        <v>0</v>
      </c>
      <c r="I345" s="544">
        <v>0</v>
      </c>
      <c r="J345" s="544">
        <v>0</v>
      </c>
      <c r="K345" s="540">
        <v>0</v>
      </c>
      <c r="L345" s="544">
        <v>1</v>
      </c>
      <c r="M345" s="544">
        <v>1</v>
      </c>
      <c r="N345" s="544">
        <v>0</v>
      </c>
      <c r="O345" s="544">
        <v>0</v>
      </c>
      <c r="P345" s="544">
        <v>0</v>
      </c>
      <c r="Q345" s="544">
        <v>0</v>
      </c>
    </row>
    <row r="346" spans="2:17" s="541" customFormat="1" ht="8.25" customHeight="1">
      <c r="B346" s="541" t="s">
        <v>590</v>
      </c>
      <c r="D346" s="537"/>
      <c r="E346" s="538">
        <v>3163</v>
      </c>
      <c r="F346" s="544">
        <v>1976</v>
      </c>
      <c r="G346" s="544">
        <v>1898</v>
      </c>
      <c r="H346" s="544">
        <v>15</v>
      </c>
      <c r="I346" s="544">
        <v>0</v>
      </c>
      <c r="J346" s="544">
        <v>1</v>
      </c>
      <c r="K346" s="540">
        <v>62</v>
      </c>
      <c r="L346" s="544">
        <v>1187</v>
      </c>
      <c r="M346" s="544">
        <v>1154</v>
      </c>
      <c r="N346" s="544">
        <v>7</v>
      </c>
      <c r="O346" s="544">
        <v>0</v>
      </c>
      <c r="P346" s="544">
        <v>1</v>
      </c>
      <c r="Q346" s="544">
        <v>25</v>
      </c>
    </row>
    <row r="347" spans="2:17" s="541" customFormat="1" ht="8.25" customHeight="1">
      <c r="B347" s="541" t="s">
        <v>591</v>
      </c>
      <c r="D347" s="537"/>
      <c r="E347" s="538">
        <v>10783</v>
      </c>
      <c r="F347" s="544">
        <v>6466</v>
      </c>
      <c r="G347" s="544">
        <v>6152</v>
      </c>
      <c r="H347" s="544">
        <v>41</v>
      </c>
      <c r="I347" s="544">
        <v>2</v>
      </c>
      <c r="J347" s="544">
        <v>7</v>
      </c>
      <c r="K347" s="540">
        <v>264</v>
      </c>
      <c r="L347" s="544">
        <v>4317</v>
      </c>
      <c r="M347" s="544">
        <v>4125</v>
      </c>
      <c r="N347" s="544">
        <v>15</v>
      </c>
      <c r="O347" s="544">
        <v>7</v>
      </c>
      <c r="P347" s="544">
        <v>3</v>
      </c>
      <c r="Q347" s="544">
        <v>167</v>
      </c>
    </row>
    <row r="348" spans="2:17" s="541" customFormat="1" ht="8.25" customHeight="1">
      <c r="B348" s="541" t="s">
        <v>592</v>
      </c>
      <c r="D348" s="537"/>
      <c r="E348" s="538">
        <v>6238</v>
      </c>
      <c r="F348" s="544">
        <v>3572</v>
      </c>
      <c r="G348" s="544">
        <v>3166</v>
      </c>
      <c r="H348" s="544">
        <v>68</v>
      </c>
      <c r="I348" s="544">
        <v>1</v>
      </c>
      <c r="J348" s="544">
        <v>37</v>
      </c>
      <c r="K348" s="540">
        <v>300</v>
      </c>
      <c r="L348" s="544">
        <v>2666</v>
      </c>
      <c r="M348" s="544">
        <v>2463</v>
      </c>
      <c r="N348" s="544">
        <v>38</v>
      </c>
      <c r="O348" s="544">
        <v>5</v>
      </c>
      <c r="P348" s="544">
        <v>18</v>
      </c>
      <c r="Q348" s="544">
        <v>142</v>
      </c>
    </row>
    <row r="349" spans="2:17" s="541" customFormat="1" ht="8.25" customHeight="1">
      <c r="B349" s="541" t="s">
        <v>593</v>
      </c>
      <c r="D349" s="537"/>
      <c r="E349" s="538">
        <v>4727</v>
      </c>
      <c r="F349" s="544">
        <v>2729</v>
      </c>
      <c r="G349" s="544">
        <v>2201</v>
      </c>
      <c r="H349" s="544">
        <v>136</v>
      </c>
      <c r="I349" s="544">
        <v>0</v>
      </c>
      <c r="J349" s="544">
        <v>120</v>
      </c>
      <c r="K349" s="540">
        <v>272</v>
      </c>
      <c r="L349" s="544">
        <v>1998</v>
      </c>
      <c r="M349" s="544">
        <v>1740</v>
      </c>
      <c r="N349" s="544">
        <v>60</v>
      </c>
      <c r="O349" s="544">
        <v>6</v>
      </c>
      <c r="P349" s="544">
        <v>66</v>
      </c>
      <c r="Q349" s="544">
        <v>126</v>
      </c>
    </row>
    <row r="350" spans="2:17" s="541" customFormat="1" ht="8.25" customHeight="1">
      <c r="B350" s="541" t="s">
        <v>594</v>
      </c>
      <c r="D350" s="537"/>
      <c r="E350" s="538">
        <v>4642</v>
      </c>
      <c r="F350" s="544">
        <v>2808</v>
      </c>
      <c r="G350" s="544">
        <v>2005</v>
      </c>
      <c r="H350" s="544">
        <v>278</v>
      </c>
      <c r="I350" s="544">
        <v>7</v>
      </c>
      <c r="J350" s="544">
        <v>246</v>
      </c>
      <c r="K350" s="540">
        <v>272</v>
      </c>
      <c r="L350" s="544">
        <v>1834</v>
      </c>
      <c r="M350" s="544">
        <v>1499</v>
      </c>
      <c r="N350" s="544">
        <v>63</v>
      </c>
      <c r="O350" s="544">
        <v>12</v>
      </c>
      <c r="P350" s="544">
        <v>151</v>
      </c>
      <c r="Q350" s="544">
        <v>109</v>
      </c>
    </row>
    <row r="351" spans="2:17" s="541" customFormat="1" ht="8.25" customHeight="1">
      <c r="B351" s="541" t="s">
        <v>595</v>
      </c>
      <c r="D351" s="537"/>
      <c r="E351" s="538">
        <v>3865</v>
      </c>
      <c r="F351" s="544">
        <v>2501</v>
      </c>
      <c r="G351" s="544">
        <v>1504</v>
      </c>
      <c r="H351" s="544">
        <v>482</v>
      </c>
      <c r="I351" s="544">
        <v>15</v>
      </c>
      <c r="J351" s="544">
        <v>272</v>
      </c>
      <c r="K351" s="540">
        <v>228</v>
      </c>
      <c r="L351" s="544">
        <v>1364</v>
      </c>
      <c r="M351" s="544">
        <v>1021</v>
      </c>
      <c r="N351" s="544">
        <v>64</v>
      </c>
      <c r="O351" s="544">
        <v>23</v>
      </c>
      <c r="P351" s="544">
        <v>174</v>
      </c>
      <c r="Q351" s="544">
        <v>82</v>
      </c>
    </row>
    <row r="352" spans="2:17" s="541" customFormat="1" ht="8.25" customHeight="1">
      <c r="B352" s="541" t="s">
        <v>596</v>
      </c>
      <c r="D352" s="537"/>
      <c r="E352" s="538">
        <v>3605</v>
      </c>
      <c r="F352" s="544">
        <v>2431</v>
      </c>
      <c r="G352" s="544">
        <v>1156</v>
      </c>
      <c r="H352" s="544">
        <v>779</v>
      </c>
      <c r="I352" s="544">
        <v>13</v>
      </c>
      <c r="J352" s="544">
        <v>306</v>
      </c>
      <c r="K352" s="540">
        <v>177</v>
      </c>
      <c r="L352" s="544">
        <v>1174</v>
      </c>
      <c r="M352" s="544">
        <v>707</v>
      </c>
      <c r="N352" s="544">
        <v>97</v>
      </c>
      <c r="O352" s="544">
        <v>27</v>
      </c>
      <c r="P352" s="544">
        <v>274</v>
      </c>
      <c r="Q352" s="544">
        <v>69</v>
      </c>
    </row>
    <row r="353" spans="2:17" s="541" customFormat="1" ht="8.25" customHeight="1">
      <c r="B353" s="541" t="s">
        <v>597</v>
      </c>
      <c r="D353" s="537"/>
      <c r="E353" s="538">
        <v>3403</v>
      </c>
      <c r="F353" s="544">
        <v>2260</v>
      </c>
      <c r="G353" s="544">
        <v>876</v>
      </c>
      <c r="H353" s="544">
        <v>823</v>
      </c>
      <c r="I353" s="544">
        <v>45</v>
      </c>
      <c r="J353" s="544">
        <v>369</v>
      </c>
      <c r="K353" s="540">
        <v>147</v>
      </c>
      <c r="L353" s="544">
        <v>1143</v>
      </c>
      <c r="M353" s="544">
        <v>453</v>
      </c>
      <c r="N353" s="544">
        <v>156</v>
      </c>
      <c r="O353" s="544">
        <v>101</v>
      </c>
      <c r="P353" s="544">
        <v>374</v>
      </c>
      <c r="Q353" s="544">
        <v>59</v>
      </c>
    </row>
    <row r="354" spans="2:17" s="541" customFormat="1" ht="8.25" customHeight="1">
      <c r="B354" s="541" t="s">
        <v>598</v>
      </c>
      <c r="D354" s="537"/>
      <c r="E354" s="538">
        <v>3731</v>
      </c>
      <c r="F354" s="544">
        <v>2252</v>
      </c>
      <c r="G354" s="544">
        <v>849</v>
      </c>
      <c r="H354" s="544">
        <v>693</v>
      </c>
      <c r="I354" s="544">
        <v>69</v>
      </c>
      <c r="J354" s="544">
        <v>499</v>
      </c>
      <c r="K354" s="540">
        <v>142</v>
      </c>
      <c r="L354" s="544">
        <v>1479</v>
      </c>
      <c r="M354" s="544">
        <v>384</v>
      </c>
      <c r="N354" s="544">
        <v>185</v>
      </c>
      <c r="O354" s="544">
        <v>260</v>
      </c>
      <c r="P354" s="544">
        <v>573</v>
      </c>
      <c r="Q354" s="544">
        <v>77</v>
      </c>
    </row>
    <row r="355" spans="2:17" s="541" customFormat="1" ht="8.25" customHeight="1">
      <c r="B355" s="541" t="s">
        <v>599</v>
      </c>
      <c r="D355" s="537"/>
      <c r="E355" s="538">
        <v>4673</v>
      </c>
      <c r="F355" s="544">
        <v>2345</v>
      </c>
      <c r="G355" s="544">
        <v>888</v>
      </c>
      <c r="H355" s="544">
        <v>363</v>
      </c>
      <c r="I355" s="544">
        <v>181</v>
      </c>
      <c r="J355" s="544">
        <v>733</v>
      </c>
      <c r="K355" s="540">
        <v>180</v>
      </c>
      <c r="L355" s="544">
        <v>2328</v>
      </c>
      <c r="M355" s="544">
        <v>501</v>
      </c>
      <c r="N355" s="544">
        <v>157</v>
      </c>
      <c r="O355" s="544">
        <v>721</v>
      </c>
      <c r="P355" s="544">
        <v>839</v>
      </c>
      <c r="Q355" s="544">
        <v>110</v>
      </c>
    </row>
    <row r="356" spans="2:17" s="541" customFormat="1" ht="8.25" customHeight="1">
      <c r="B356" s="541" t="s">
        <v>600</v>
      </c>
      <c r="D356" s="537"/>
      <c r="E356" s="538">
        <v>3534</v>
      </c>
      <c r="F356" s="544">
        <v>1320</v>
      </c>
      <c r="G356" s="544">
        <v>313</v>
      </c>
      <c r="H356" s="544">
        <v>163</v>
      </c>
      <c r="I356" s="544">
        <v>253</v>
      </c>
      <c r="J356" s="544">
        <v>478</v>
      </c>
      <c r="K356" s="540">
        <v>113</v>
      </c>
      <c r="L356" s="544">
        <v>2214</v>
      </c>
      <c r="M356" s="544">
        <v>394</v>
      </c>
      <c r="N356" s="544">
        <v>94</v>
      </c>
      <c r="O356" s="544">
        <v>1078</v>
      </c>
      <c r="P356" s="544">
        <v>555</v>
      </c>
      <c r="Q356" s="544">
        <v>93</v>
      </c>
    </row>
    <row r="357" spans="2:17" s="541" customFormat="1" ht="8.25" customHeight="1">
      <c r="B357" s="541" t="s">
        <v>601</v>
      </c>
      <c r="D357" s="537"/>
      <c r="E357" s="538">
        <v>3189</v>
      </c>
      <c r="F357" s="544">
        <v>878</v>
      </c>
      <c r="G357" s="544">
        <v>131</v>
      </c>
      <c r="H357" s="544">
        <v>65</v>
      </c>
      <c r="I357" s="544">
        <v>305</v>
      </c>
      <c r="J357" s="544">
        <v>310</v>
      </c>
      <c r="K357" s="540">
        <v>67</v>
      </c>
      <c r="L357" s="544">
        <v>2311</v>
      </c>
      <c r="M357" s="544">
        <v>251</v>
      </c>
      <c r="N357" s="544">
        <v>86</v>
      </c>
      <c r="O357" s="544">
        <v>1512</v>
      </c>
      <c r="P357" s="544">
        <v>379</v>
      </c>
      <c r="Q357" s="544">
        <v>83</v>
      </c>
    </row>
    <row r="358" spans="2:17" s="541" customFormat="1" ht="8.25" customHeight="1">
      <c r="B358" s="541" t="s">
        <v>602</v>
      </c>
      <c r="D358" s="537"/>
      <c r="E358" s="538">
        <v>3330</v>
      </c>
      <c r="F358" s="544">
        <v>693</v>
      </c>
      <c r="G358" s="544">
        <v>63</v>
      </c>
      <c r="H358" s="544">
        <v>81</v>
      </c>
      <c r="I358" s="544">
        <v>374</v>
      </c>
      <c r="J358" s="544">
        <v>135</v>
      </c>
      <c r="K358" s="540">
        <v>40</v>
      </c>
      <c r="L358" s="544">
        <v>2637</v>
      </c>
      <c r="M358" s="544">
        <v>249</v>
      </c>
      <c r="N358" s="544">
        <v>73</v>
      </c>
      <c r="O358" s="544">
        <v>1951</v>
      </c>
      <c r="P358" s="544">
        <v>276</v>
      </c>
      <c r="Q358" s="544">
        <v>88</v>
      </c>
    </row>
    <row r="359" spans="2:17" s="541" customFormat="1" ht="8.25" customHeight="1">
      <c r="B359" s="541" t="s">
        <v>603</v>
      </c>
      <c r="D359" s="537"/>
      <c r="E359" s="538">
        <v>2840</v>
      </c>
      <c r="F359" s="544">
        <v>559</v>
      </c>
      <c r="G359" s="544">
        <v>40</v>
      </c>
      <c r="H359" s="544">
        <v>93</v>
      </c>
      <c r="I359" s="544">
        <v>353</v>
      </c>
      <c r="J359" s="544">
        <v>47</v>
      </c>
      <c r="K359" s="540">
        <v>26</v>
      </c>
      <c r="L359" s="544">
        <v>2281</v>
      </c>
      <c r="M359" s="544">
        <v>195</v>
      </c>
      <c r="N359" s="544">
        <v>72</v>
      </c>
      <c r="O359" s="544">
        <v>1801</v>
      </c>
      <c r="P359" s="544">
        <v>159</v>
      </c>
      <c r="Q359" s="544">
        <v>54</v>
      </c>
    </row>
    <row r="360" spans="2:17" s="541" customFormat="1" ht="8.25" customHeight="1">
      <c r="B360" s="541" t="s">
        <v>604</v>
      </c>
      <c r="D360" s="537"/>
      <c r="E360" s="538">
        <v>1422</v>
      </c>
      <c r="F360" s="544">
        <v>258</v>
      </c>
      <c r="G360" s="544">
        <v>4</v>
      </c>
      <c r="H360" s="544">
        <v>37</v>
      </c>
      <c r="I360" s="544">
        <v>199</v>
      </c>
      <c r="J360" s="544">
        <v>10</v>
      </c>
      <c r="K360" s="540">
        <v>8</v>
      </c>
      <c r="L360" s="544">
        <v>1164</v>
      </c>
      <c r="M360" s="544">
        <v>52</v>
      </c>
      <c r="N360" s="544">
        <v>19</v>
      </c>
      <c r="O360" s="544">
        <v>1017</v>
      </c>
      <c r="P360" s="544">
        <v>61</v>
      </c>
      <c r="Q360" s="544">
        <v>15</v>
      </c>
    </row>
    <row r="361" spans="2:17" s="541" customFormat="1" ht="8.25" customHeight="1">
      <c r="B361" s="541" t="s">
        <v>605</v>
      </c>
      <c r="D361" s="537"/>
      <c r="E361" s="538">
        <v>411</v>
      </c>
      <c r="F361" s="544">
        <v>91</v>
      </c>
      <c r="G361" s="544">
        <v>1</v>
      </c>
      <c r="H361" s="544">
        <v>9</v>
      </c>
      <c r="I361" s="544">
        <v>78</v>
      </c>
      <c r="J361" s="544">
        <v>3</v>
      </c>
      <c r="K361" s="540">
        <v>0</v>
      </c>
      <c r="L361" s="544">
        <v>320</v>
      </c>
      <c r="M361" s="544">
        <v>9</v>
      </c>
      <c r="N361" s="544">
        <v>1</v>
      </c>
      <c r="O361" s="544">
        <v>289</v>
      </c>
      <c r="P361" s="544">
        <v>12</v>
      </c>
      <c r="Q361" s="544">
        <v>9</v>
      </c>
    </row>
    <row r="362" spans="2:17" s="541" customFormat="1" ht="8.25" customHeight="1">
      <c r="B362" s="541" t="s">
        <v>606</v>
      </c>
      <c r="D362" s="537"/>
      <c r="E362" s="538">
        <v>80</v>
      </c>
      <c r="F362" s="544">
        <v>18</v>
      </c>
      <c r="G362" s="544">
        <v>0</v>
      </c>
      <c r="H362" s="544">
        <v>4</v>
      </c>
      <c r="I362" s="544">
        <v>14</v>
      </c>
      <c r="J362" s="544">
        <v>0</v>
      </c>
      <c r="K362" s="540">
        <v>0</v>
      </c>
      <c r="L362" s="544">
        <v>62</v>
      </c>
      <c r="M362" s="544">
        <v>0</v>
      </c>
      <c r="N362" s="544">
        <v>1</v>
      </c>
      <c r="O362" s="544">
        <v>56</v>
      </c>
      <c r="P362" s="544">
        <v>0</v>
      </c>
      <c r="Q362" s="544">
        <v>5</v>
      </c>
    </row>
    <row r="363" spans="2:17" s="541" customFormat="1" ht="8.25" customHeight="1">
      <c r="B363" s="541" t="s">
        <v>589</v>
      </c>
      <c r="D363" s="537"/>
      <c r="E363" s="538">
        <v>7</v>
      </c>
      <c r="F363" s="544">
        <v>1</v>
      </c>
      <c r="G363" s="544">
        <v>0</v>
      </c>
      <c r="H363" s="544">
        <v>0</v>
      </c>
      <c r="I363" s="544">
        <v>1</v>
      </c>
      <c r="J363" s="544">
        <v>0</v>
      </c>
      <c r="K363" s="540">
        <v>0</v>
      </c>
      <c r="L363" s="544">
        <v>6</v>
      </c>
      <c r="M363" s="544">
        <v>0</v>
      </c>
      <c r="N363" s="544">
        <v>0</v>
      </c>
      <c r="O363" s="544">
        <v>5</v>
      </c>
      <c r="P363" s="544">
        <v>0</v>
      </c>
      <c r="Q363" s="544">
        <v>1</v>
      </c>
    </row>
    <row r="364" spans="2:17" s="541" customFormat="1" ht="8.25" customHeight="1">
      <c r="B364" s="541" t="s">
        <v>268</v>
      </c>
      <c r="D364" s="537"/>
      <c r="E364" s="538"/>
      <c r="F364" s="544"/>
      <c r="G364" s="544"/>
      <c r="H364" s="544"/>
      <c r="I364" s="544"/>
      <c r="J364" s="544"/>
      <c r="K364" s="540"/>
      <c r="L364" s="544"/>
      <c r="M364" s="544"/>
      <c r="N364" s="544"/>
      <c r="O364" s="544"/>
      <c r="P364" s="544"/>
      <c r="Q364" s="544"/>
    </row>
    <row r="365" spans="2:17" s="541" customFormat="1" ht="8.25" customHeight="1">
      <c r="B365" s="541" t="s">
        <v>607</v>
      </c>
      <c r="D365" s="537"/>
      <c r="E365" s="538">
        <v>14813</v>
      </c>
      <c r="F365" s="544">
        <v>3818</v>
      </c>
      <c r="G365" s="544">
        <v>552</v>
      </c>
      <c r="H365" s="544">
        <v>452</v>
      </c>
      <c r="I365" s="544">
        <v>1577</v>
      </c>
      <c r="J365" s="544">
        <v>983</v>
      </c>
      <c r="K365" s="540">
        <v>254</v>
      </c>
      <c r="L365" s="544">
        <v>10995</v>
      </c>
      <c r="M365" s="544">
        <v>1150</v>
      </c>
      <c r="N365" s="544">
        <v>346</v>
      </c>
      <c r="O365" s="544">
        <v>7709</v>
      </c>
      <c r="P365" s="544">
        <v>1442</v>
      </c>
      <c r="Q365" s="544">
        <v>348</v>
      </c>
    </row>
    <row r="366" spans="2:17" s="541" customFormat="1" ht="8.25" customHeight="1">
      <c r="B366" s="541" t="s">
        <v>608</v>
      </c>
      <c r="D366" s="537"/>
      <c r="E366" s="538">
        <v>8090</v>
      </c>
      <c r="F366" s="544">
        <v>1620</v>
      </c>
      <c r="G366" s="544">
        <v>108</v>
      </c>
      <c r="H366" s="544">
        <v>224</v>
      </c>
      <c r="I366" s="544">
        <v>1019</v>
      </c>
      <c r="J366" s="544">
        <v>195</v>
      </c>
      <c r="K366" s="540">
        <v>74</v>
      </c>
      <c r="L366" s="544">
        <v>6470</v>
      </c>
      <c r="M366" s="544">
        <v>505</v>
      </c>
      <c r="N366" s="544">
        <v>166</v>
      </c>
      <c r="O366" s="544">
        <v>5119</v>
      </c>
      <c r="P366" s="544">
        <v>508</v>
      </c>
      <c r="Q366" s="544">
        <v>172</v>
      </c>
    </row>
    <row r="367" spans="2:17" s="541" customFormat="1" ht="8.25" customHeight="1">
      <c r="B367" s="541" t="s">
        <v>609</v>
      </c>
      <c r="D367" s="537"/>
      <c r="E367" s="538">
        <v>1920</v>
      </c>
      <c r="F367" s="544">
        <v>368</v>
      </c>
      <c r="G367" s="544">
        <v>5</v>
      </c>
      <c r="H367" s="544">
        <v>50</v>
      </c>
      <c r="I367" s="544">
        <v>292</v>
      </c>
      <c r="J367" s="544">
        <v>13</v>
      </c>
      <c r="K367" s="540">
        <v>8</v>
      </c>
      <c r="L367" s="544">
        <v>1552</v>
      </c>
      <c r="M367" s="544">
        <v>61</v>
      </c>
      <c r="N367" s="544">
        <v>21</v>
      </c>
      <c r="O367" s="544">
        <v>1367</v>
      </c>
      <c r="P367" s="544">
        <v>73</v>
      </c>
      <c r="Q367" s="544">
        <v>30</v>
      </c>
    </row>
    <row r="368" spans="1:17" ht="1.5" customHeight="1">
      <c r="A368" s="174"/>
      <c r="B368" s="522"/>
      <c r="C368" s="174"/>
      <c r="D368" s="175"/>
      <c r="E368" s="237"/>
      <c r="F368" s="238"/>
      <c r="G368" s="238"/>
      <c r="H368" s="238"/>
      <c r="I368" s="238"/>
      <c r="J368" s="238"/>
      <c r="K368" s="239"/>
      <c r="L368" s="238"/>
      <c r="M368" s="238"/>
      <c r="N368" s="238"/>
      <c r="O368" s="238"/>
      <c r="P368" s="238"/>
      <c r="Q368" s="238"/>
    </row>
  </sheetData>
  <sheetProtection/>
  <mergeCells count="12">
    <mergeCell ref="A126:D127"/>
    <mergeCell ref="E126:E127"/>
    <mergeCell ref="A3:D4"/>
    <mergeCell ref="E3:E4"/>
    <mergeCell ref="A64:D65"/>
    <mergeCell ref="E64:E65"/>
    <mergeCell ref="A308:D309"/>
    <mergeCell ref="E308:E309"/>
    <mergeCell ref="A186:D187"/>
    <mergeCell ref="E186:E187"/>
    <mergeCell ref="A248:D249"/>
    <mergeCell ref="E248:E249"/>
  </mergeCells>
  <printOptions/>
  <pageMargins left="0.7874015748031497" right="0.7874015748031497" top="0.7874015748031497" bottom="0.6692913385826772" header="0.5118110236220472" footer="0.31496062992125984"/>
  <pageSetup horizontalDpi="600" verticalDpi="600" orientation="landscape" paperSize="9" scale="99" r:id="rId1"/>
  <rowBreaks count="3" manualBreakCount="3">
    <brk id="61" max="255" man="1"/>
    <brk id="183" max="255" man="1"/>
    <brk id="305" max="16" man="1"/>
  </rowBreaks>
</worksheet>
</file>

<file path=xl/worksheets/sheet18.xml><?xml version="1.0" encoding="utf-8"?>
<worksheet xmlns="http://schemas.openxmlformats.org/spreadsheetml/2006/main" xmlns:r="http://schemas.openxmlformats.org/officeDocument/2006/relationships">
  <dimension ref="A1:L36"/>
  <sheetViews>
    <sheetView zoomScalePageLayoutView="0" workbookViewId="0" topLeftCell="A1">
      <selection activeCell="D2" sqref="D2"/>
    </sheetView>
  </sheetViews>
  <sheetFormatPr defaultColWidth="9.00390625" defaultRowHeight="13.5" customHeight="1"/>
  <cols>
    <col min="1" max="1" width="3.75390625" style="555" customWidth="1"/>
    <col min="2" max="2" width="9.125" style="596" customWidth="1"/>
    <col min="3" max="3" width="2.75390625" style="555" customWidth="1"/>
    <col min="4" max="10" width="16.75390625" style="555" customWidth="1"/>
    <col min="11" max="16384" width="9.125" style="555" customWidth="1"/>
  </cols>
  <sheetData>
    <row r="1" ht="23.25" customHeight="1">
      <c r="D1" s="17" t="s">
        <v>1030</v>
      </c>
    </row>
    <row r="2" ht="6" customHeight="1"/>
    <row r="3" ht="13.5" customHeight="1">
      <c r="A3" s="123" t="s">
        <v>485</v>
      </c>
    </row>
    <row r="4" spans="1:12" ht="13.5" customHeight="1">
      <c r="A4" s="983" t="s">
        <v>223</v>
      </c>
      <c r="B4" s="983"/>
      <c r="C4" s="1173"/>
      <c r="D4" s="1298" t="s">
        <v>34</v>
      </c>
      <c r="E4" s="629" t="s">
        <v>269</v>
      </c>
      <c r="F4" s="629" t="s">
        <v>270</v>
      </c>
      <c r="G4" s="629" t="s">
        <v>271</v>
      </c>
      <c r="H4" s="629" t="s">
        <v>272</v>
      </c>
      <c r="I4" s="629" t="s">
        <v>273</v>
      </c>
      <c r="J4" s="1300" t="s">
        <v>274</v>
      </c>
      <c r="K4" s="630"/>
      <c r="L4" s="630"/>
    </row>
    <row r="5" spans="1:10" ht="13.5" customHeight="1">
      <c r="A5" s="972" t="s">
        <v>275</v>
      </c>
      <c r="B5" s="972"/>
      <c r="C5" s="1174"/>
      <c r="D5" s="1299"/>
      <c r="E5" s="631" t="s">
        <v>276</v>
      </c>
      <c r="F5" s="631" t="s">
        <v>277</v>
      </c>
      <c r="G5" s="631" t="s">
        <v>278</v>
      </c>
      <c r="H5" s="631" t="s">
        <v>279</v>
      </c>
      <c r="I5" s="631" t="s">
        <v>278</v>
      </c>
      <c r="J5" s="1301"/>
    </row>
    <row r="6" spans="1:10" ht="13.5" customHeight="1">
      <c r="A6" s="566"/>
      <c r="B6" s="605"/>
      <c r="C6" s="567"/>
      <c r="D6" s="566"/>
      <c r="E6" s="620"/>
      <c r="F6" s="620"/>
      <c r="G6" s="620"/>
      <c r="H6" s="620"/>
      <c r="I6" s="620"/>
      <c r="J6" s="566"/>
    </row>
    <row r="7" spans="1:10" s="51" customFormat="1" ht="13.5" customHeight="1">
      <c r="A7" s="51" t="s">
        <v>222</v>
      </c>
      <c r="B7" s="244"/>
      <c r="C7" s="50"/>
      <c r="D7" s="632">
        <f>SUM(D8:D11)</f>
        <v>315</v>
      </c>
      <c r="E7" s="632">
        <f aca="true" t="shared" si="0" ref="E7:J7">SUM(E8:E11)</f>
        <v>66</v>
      </c>
      <c r="F7" s="632">
        <f t="shared" si="0"/>
        <v>89</v>
      </c>
      <c r="G7" s="632">
        <f t="shared" si="0"/>
        <v>103</v>
      </c>
      <c r="H7" s="632">
        <f t="shared" si="0"/>
        <v>9</v>
      </c>
      <c r="I7" s="632">
        <f t="shared" si="0"/>
        <v>8</v>
      </c>
      <c r="J7" s="632">
        <f t="shared" si="0"/>
        <v>40</v>
      </c>
    </row>
    <row r="8" spans="2:10" ht="13.5" customHeight="1">
      <c r="B8" s="596" t="s">
        <v>281</v>
      </c>
      <c r="C8" s="567"/>
      <c r="D8" s="633">
        <f>SUM(E8:J8)</f>
        <v>80</v>
      </c>
      <c r="E8" s="634">
        <v>19</v>
      </c>
      <c r="F8" s="634">
        <v>6</v>
      </c>
      <c r="G8" s="634">
        <v>14</v>
      </c>
      <c r="H8" s="634">
        <v>0</v>
      </c>
      <c r="I8" s="634">
        <v>1</v>
      </c>
      <c r="J8" s="634">
        <v>40</v>
      </c>
    </row>
    <row r="9" spans="2:10" ht="13.5" customHeight="1">
      <c r="B9" s="596" t="s">
        <v>282</v>
      </c>
      <c r="C9" s="567"/>
      <c r="D9" s="633">
        <f>SUM(E9:J9)</f>
        <v>100</v>
      </c>
      <c r="E9" s="634">
        <v>29</v>
      </c>
      <c r="F9" s="634">
        <v>27</v>
      </c>
      <c r="G9" s="634">
        <v>41</v>
      </c>
      <c r="H9" s="634">
        <v>2</v>
      </c>
      <c r="I9" s="634">
        <v>1</v>
      </c>
      <c r="J9" s="634">
        <v>0</v>
      </c>
    </row>
    <row r="10" spans="2:10" ht="13.5" customHeight="1">
      <c r="B10" s="596" t="s">
        <v>283</v>
      </c>
      <c r="C10" s="567"/>
      <c r="D10" s="633">
        <f>SUM(E10:J10)</f>
        <v>35</v>
      </c>
      <c r="E10" s="634">
        <v>8</v>
      </c>
      <c r="F10" s="634">
        <v>21</v>
      </c>
      <c r="G10" s="634">
        <v>5</v>
      </c>
      <c r="H10" s="634">
        <v>1</v>
      </c>
      <c r="I10" s="634">
        <v>0</v>
      </c>
      <c r="J10" s="634">
        <v>0</v>
      </c>
    </row>
    <row r="11" spans="2:10" ht="13.5" customHeight="1">
      <c r="B11" s="596" t="s">
        <v>280</v>
      </c>
      <c r="C11" s="567"/>
      <c r="D11" s="633">
        <f>SUM(E11:J11)</f>
        <v>100</v>
      </c>
      <c r="E11" s="634">
        <v>10</v>
      </c>
      <c r="F11" s="634">
        <v>35</v>
      </c>
      <c r="G11" s="634">
        <v>43</v>
      </c>
      <c r="H11" s="634">
        <v>6</v>
      </c>
      <c r="I11" s="634">
        <v>6</v>
      </c>
      <c r="J11" s="634">
        <v>0</v>
      </c>
    </row>
    <row r="12" spans="3:10" ht="13.5" customHeight="1">
      <c r="C12" s="567"/>
      <c r="D12" s="633"/>
      <c r="E12" s="634"/>
      <c r="F12" s="634"/>
      <c r="G12" s="634"/>
      <c r="H12" s="634"/>
      <c r="I12" s="634"/>
      <c r="J12" s="634"/>
    </row>
    <row r="13" spans="1:10" s="51" customFormat="1" ht="13.5" customHeight="1">
      <c r="A13" s="51" t="s">
        <v>223</v>
      </c>
      <c r="B13" s="244"/>
      <c r="C13" s="50"/>
      <c r="D13" s="632">
        <f>SUM(D14:D17)</f>
        <v>13544</v>
      </c>
      <c r="E13" s="632">
        <f aca="true" t="shared" si="1" ref="E13:J13">SUM(E14:E17)</f>
        <v>1829</v>
      </c>
      <c r="F13" s="632">
        <f t="shared" si="1"/>
        <v>5274</v>
      </c>
      <c r="G13" s="632">
        <f t="shared" si="1"/>
        <v>5105</v>
      </c>
      <c r="H13" s="632">
        <f t="shared" si="1"/>
        <v>484</v>
      </c>
      <c r="I13" s="632">
        <f t="shared" si="1"/>
        <v>809</v>
      </c>
      <c r="J13" s="632">
        <f t="shared" si="1"/>
        <v>43</v>
      </c>
    </row>
    <row r="14" spans="2:10" ht="13.5" customHeight="1">
      <c r="B14" s="596" t="s">
        <v>281</v>
      </c>
      <c r="C14" s="567"/>
      <c r="D14" s="633">
        <f>SUM(E14:J14)</f>
        <v>153</v>
      </c>
      <c r="E14" s="634">
        <v>52</v>
      </c>
      <c r="F14" s="634">
        <v>12</v>
      </c>
      <c r="G14" s="634">
        <v>45</v>
      </c>
      <c r="H14" s="634">
        <v>0</v>
      </c>
      <c r="I14" s="634">
        <v>1</v>
      </c>
      <c r="J14" s="634">
        <v>43</v>
      </c>
    </row>
    <row r="15" spans="2:10" ht="13.5" customHeight="1">
      <c r="B15" s="596" t="s">
        <v>282</v>
      </c>
      <c r="C15" s="567"/>
      <c r="D15" s="633">
        <f>SUM(E15:J15)</f>
        <v>1462</v>
      </c>
      <c r="E15" s="634">
        <v>368</v>
      </c>
      <c r="F15" s="634">
        <v>407</v>
      </c>
      <c r="G15" s="634">
        <v>618</v>
      </c>
      <c r="H15" s="634">
        <v>42</v>
      </c>
      <c r="I15" s="634">
        <v>27</v>
      </c>
      <c r="J15" s="634">
        <v>0</v>
      </c>
    </row>
    <row r="16" spans="2:10" ht="13.5" customHeight="1">
      <c r="B16" s="596" t="s">
        <v>283</v>
      </c>
      <c r="C16" s="567"/>
      <c r="D16" s="633">
        <f>SUM(E16:J16)</f>
        <v>1398</v>
      </c>
      <c r="E16" s="634">
        <v>326</v>
      </c>
      <c r="F16" s="634">
        <v>839</v>
      </c>
      <c r="G16" s="634">
        <v>184</v>
      </c>
      <c r="H16" s="634">
        <v>49</v>
      </c>
      <c r="I16" s="634">
        <v>0</v>
      </c>
      <c r="J16" s="634">
        <v>0</v>
      </c>
    </row>
    <row r="17" spans="2:10" ht="13.5" customHeight="1">
      <c r="B17" s="596" t="s">
        <v>280</v>
      </c>
      <c r="C17" s="567"/>
      <c r="D17" s="633">
        <f>SUM(E17:J17)</f>
        <v>10531</v>
      </c>
      <c r="E17" s="634">
        <v>1083</v>
      </c>
      <c r="F17" s="634">
        <v>4016</v>
      </c>
      <c r="G17" s="634">
        <v>4258</v>
      </c>
      <c r="H17" s="634">
        <v>393</v>
      </c>
      <c r="I17" s="634">
        <v>781</v>
      </c>
      <c r="J17" s="634">
        <v>0</v>
      </c>
    </row>
    <row r="18" spans="1:10" ht="13.5" customHeight="1">
      <c r="A18" s="588"/>
      <c r="B18" s="560"/>
      <c r="C18" s="589"/>
      <c r="D18" s="588"/>
      <c r="E18" s="588"/>
      <c r="F18" s="588"/>
      <c r="G18" s="588"/>
      <c r="H18" s="588"/>
      <c r="I18" s="588"/>
      <c r="J18" s="588"/>
    </row>
    <row r="21" ht="13.5" customHeight="1">
      <c r="A21" s="123" t="s">
        <v>769</v>
      </c>
    </row>
    <row r="22" spans="1:12" ht="13.5" customHeight="1">
      <c r="A22" s="983" t="s">
        <v>223</v>
      </c>
      <c r="B22" s="983"/>
      <c r="C22" s="1173"/>
      <c r="D22" s="1298" t="s">
        <v>34</v>
      </c>
      <c r="E22" s="629" t="s">
        <v>269</v>
      </c>
      <c r="F22" s="629" t="s">
        <v>270</v>
      </c>
      <c r="G22" s="629" t="s">
        <v>271</v>
      </c>
      <c r="H22" s="629" t="s">
        <v>272</v>
      </c>
      <c r="I22" s="629" t="s">
        <v>273</v>
      </c>
      <c r="J22" s="1300" t="s">
        <v>274</v>
      </c>
      <c r="K22" s="630"/>
      <c r="L22" s="630"/>
    </row>
    <row r="23" spans="1:10" ht="13.5" customHeight="1">
      <c r="A23" s="972" t="s">
        <v>275</v>
      </c>
      <c r="B23" s="972"/>
      <c r="C23" s="1174"/>
      <c r="D23" s="1299"/>
      <c r="E23" s="631" t="s">
        <v>276</v>
      </c>
      <c r="F23" s="631" t="s">
        <v>277</v>
      </c>
      <c r="G23" s="631" t="s">
        <v>278</v>
      </c>
      <c r="H23" s="631" t="s">
        <v>279</v>
      </c>
      <c r="I23" s="631" t="s">
        <v>278</v>
      </c>
      <c r="J23" s="1301"/>
    </row>
    <row r="24" spans="1:10" ht="13.5" customHeight="1">
      <c r="A24" s="566"/>
      <c r="B24" s="605"/>
      <c r="C24" s="567"/>
      <c r="D24" s="566"/>
      <c r="E24" s="620"/>
      <c r="F24" s="620"/>
      <c r="G24" s="620"/>
      <c r="H24" s="620"/>
      <c r="I24" s="620"/>
      <c r="J24" s="566"/>
    </row>
    <row r="25" spans="1:10" s="51" customFormat="1" ht="13.5" customHeight="1">
      <c r="A25" s="51" t="s">
        <v>222</v>
      </c>
      <c r="B25" s="244"/>
      <c r="C25" s="50"/>
      <c r="D25" s="632">
        <f>SUM(D26:D29)</f>
        <v>385</v>
      </c>
      <c r="E25" s="632">
        <f aca="true" t="shared" si="2" ref="E25:J25">SUM(E26:E29)</f>
        <v>50</v>
      </c>
      <c r="F25" s="632">
        <f t="shared" si="2"/>
        <v>78</v>
      </c>
      <c r="G25" s="632">
        <f t="shared" si="2"/>
        <v>187</v>
      </c>
      <c r="H25" s="632">
        <f t="shared" si="2"/>
        <v>9</v>
      </c>
      <c r="I25" s="632">
        <f t="shared" si="2"/>
        <v>9</v>
      </c>
      <c r="J25" s="632">
        <f t="shared" si="2"/>
        <v>52</v>
      </c>
    </row>
    <row r="26" spans="2:10" ht="13.5" customHeight="1">
      <c r="B26" s="596" t="s">
        <v>281</v>
      </c>
      <c r="C26" s="567"/>
      <c r="D26" s="633">
        <f>SUM(E26:J26)</f>
        <v>101</v>
      </c>
      <c r="E26" s="634">
        <v>16</v>
      </c>
      <c r="F26" s="634">
        <v>4</v>
      </c>
      <c r="G26" s="634">
        <v>28</v>
      </c>
      <c r="H26" s="634">
        <v>0</v>
      </c>
      <c r="I26" s="634">
        <v>1</v>
      </c>
      <c r="J26" s="634">
        <v>52</v>
      </c>
    </row>
    <row r="27" spans="2:10" ht="13.5" customHeight="1">
      <c r="B27" s="596" t="s">
        <v>282</v>
      </c>
      <c r="C27" s="567"/>
      <c r="D27" s="633">
        <f>SUM(E27:J27)</f>
        <v>136</v>
      </c>
      <c r="E27" s="634">
        <v>19</v>
      </c>
      <c r="F27" s="634">
        <v>19</v>
      </c>
      <c r="G27" s="634">
        <v>94</v>
      </c>
      <c r="H27" s="634">
        <v>2</v>
      </c>
      <c r="I27" s="634">
        <v>2</v>
      </c>
      <c r="J27" s="634">
        <v>0</v>
      </c>
    </row>
    <row r="28" spans="2:10" ht="13.5" customHeight="1">
      <c r="B28" s="596" t="s">
        <v>283</v>
      </c>
      <c r="C28" s="567"/>
      <c r="D28" s="633">
        <f>SUM(E28:J28)</f>
        <v>46</v>
      </c>
      <c r="E28" s="634">
        <v>4</v>
      </c>
      <c r="F28" s="634">
        <v>23</v>
      </c>
      <c r="G28" s="634">
        <v>17</v>
      </c>
      <c r="H28" s="634">
        <v>1</v>
      </c>
      <c r="I28" s="634">
        <v>1</v>
      </c>
      <c r="J28" s="634">
        <v>0</v>
      </c>
    </row>
    <row r="29" spans="2:10" ht="13.5" customHeight="1">
      <c r="B29" s="596" t="s">
        <v>280</v>
      </c>
      <c r="C29" s="567"/>
      <c r="D29" s="633">
        <f>SUM(E29:J29)</f>
        <v>102</v>
      </c>
      <c r="E29" s="634">
        <v>11</v>
      </c>
      <c r="F29" s="634">
        <v>32</v>
      </c>
      <c r="G29" s="634">
        <v>48</v>
      </c>
      <c r="H29" s="634">
        <v>6</v>
      </c>
      <c r="I29" s="634">
        <v>5</v>
      </c>
      <c r="J29" s="634">
        <v>0</v>
      </c>
    </row>
    <row r="30" spans="3:10" ht="13.5" customHeight="1">
      <c r="C30" s="567"/>
      <c r="D30" s="633"/>
      <c r="E30" s="634"/>
      <c r="F30" s="634"/>
      <c r="G30" s="634"/>
      <c r="H30" s="634"/>
      <c r="I30" s="634"/>
      <c r="J30" s="634"/>
    </row>
    <row r="31" spans="1:10" s="51" customFormat="1" ht="13.5" customHeight="1">
      <c r="A31" s="51" t="s">
        <v>223</v>
      </c>
      <c r="B31" s="244"/>
      <c r="C31" s="50"/>
      <c r="D31" s="632">
        <f>SUM(D32:D35)</f>
        <v>14391</v>
      </c>
      <c r="E31" s="632">
        <f aca="true" t="shared" si="3" ref="E31:J31">SUM(E32:E35)</f>
        <v>1516</v>
      </c>
      <c r="F31" s="632">
        <f t="shared" si="3"/>
        <v>4675</v>
      </c>
      <c r="G31" s="632">
        <f t="shared" si="3"/>
        <v>6991</v>
      </c>
      <c r="H31" s="632">
        <f t="shared" si="3"/>
        <v>420</v>
      </c>
      <c r="I31" s="632">
        <f t="shared" si="3"/>
        <v>737</v>
      </c>
      <c r="J31" s="632">
        <f t="shared" si="3"/>
        <v>52</v>
      </c>
    </row>
    <row r="32" spans="2:10" ht="13.5" customHeight="1">
      <c r="B32" s="596" t="s">
        <v>281</v>
      </c>
      <c r="C32" s="567"/>
      <c r="D32" s="633">
        <f>SUM(E32:J32)</f>
        <v>209</v>
      </c>
      <c r="E32" s="634">
        <v>43</v>
      </c>
      <c r="F32" s="634">
        <v>10</v>
      </c>
      <c r="G32" s="634">
        <v>100</v>
      </c>
      <c r="H32" s="634">
        <v>0</v>
      </c>
      <c r="I32" s="634">
        <v>4</v>
      </c>
      <c r="J32" s="634">
        <v>52</v>
      </c>
    </row>
    <row r="33" spans="2:10" ht="13.5" customHeight="1">
      <c r="B33" s="596" t="s">
        <v>282</v>
      </c>
      <c r="C33" s="567"/>
      <c r="D33" s="633">
        <f>SUM(E33:J33)</f>
        <v>2115</v>
      </c>
      <c r="E33" s="634">
        <v>262</v>
      </c>
      <c r="F33" s="634">
        <v>343</v>
      </c>
      <c r="G33" s="634">
        <v>1431</v>
      </c>
      <c r="H33" s="634">
        <v>35</v>
      </c>
      <c r="I33" s="634">
        <v>44</v>
      </c>
      <c r="J33" s="634">
        <v>0</v>
      </c>
    </row>
    <row r="34" spans="2:10" ht="13.5" customHeight="1">
      <c r="B34" s="596" t="s">
        <v>283</v>
      </c>
      <c r="C34" s="567"/>
      <c r="D34" s="633">
        <f>SUM(E34:J34)</f>
        <v>1947</v>
      </c>
      <c r="E34" s="634">
        <v>142</v>
      </c>
      <c r="F34" s="634">
        <v>994</v>
      </c>
      <c r="G34" s="634">
        <v>729</v>
      </c>
      <c r="H34" s="634">
        <v>35</v>
      </c>
      <c r="I34" s="634">
        <v>47</v>
      </c>
      <c r="J34" s="634">
        <v>0</v>
      </c>
    </row>
    <row r="35" spans="2:10" ht="13.5" customHeight="1">
      <c r="B35" s="596" t="s">
        <v>280</v>
      </c>
      <c r="C35" s="567"/>
      <c r="D35" s="633">
        <f>SUM(E35:J35)</f>
        <v>10120</v>
      </c>
      <c r="E35" s="634">
        <v>1069</v>
      </c>
      <c r="F35" s="634">
        <v>3328</v>
      </c>
      <c r="G35" s="634">
        <v>4731</v>
      </c>
      <c r="H35" s="634">
        <v>350</v>
      </c>
      <c r="I35" s="634">
        <v>642</v>
      </c>
      <c r="J35" s="634">
        <v>0</v>
      </c>
    </row>
    <row r="36" spans="1:10" ht="13.5" customHeight="1">
      <c r="A36" s="588"/>
      <c r="B36" s="560"/>
      <c r="C36" s="589"/>
      <c r="D36" s="588"/>
      <c r="E36" s="588"/>
      <c r="F36" s="588"/>
      <c r="G36" s="588"/>
      <c r="H36" s="588"/>
      <c r="I36" s="588"/>
      <c r="J36" s="588"/>
    </row>
  </sheetData>
  <sheetProtection/>
  <mergeCells count="8">
    <mergeCell ref="A4:C4"/>
    <mergeCell ref="D4:D5"/>
    <mergeCell ref="J4:J5"/>
    <mergeCell ref="A5:C5"/>
    <mergeCell ref="A22:C22"/>
    <mergeCell ref="D22:D23"/>
    <mergeCell ref="J22:J23"/>
    <mergeCell ref="A23:C2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36"/>
  <sheetViews>
    <sheetView zoomScalePageLayoutView="0" workbookViewId="0" topLeftCell="A13">
      <selection activeCell="G25" sqref="G25"/>
    </sheetView>
  </sheetViews>
  <sheetFormatPr defaultColWidth="9.00390625" defaultRowHeight="13.5" customHeight="1"/>
  <cols>
    <col min="1" max="1" width="9.125" style="55" customWidth="1"/>
    <col min="2" max="2" width="3.75390625" style="55" customWidth="1"/>
    <col min="3" max="3" width="28.00390625" style="55" customWidth="1"/>
    <col min="4" max="4" width="14.75390625" style="248" customWidth="1"/>
    <col min="5" max="5" width="14.75390625" style="245" customWidth="1"/>
    <col min="6" max="6" width="14.75390625" style="636" customWidth="1"/>
    <col min="7" max="8" width="14.75390625" style="247" customWidth="1"/>
    <col min="9" max="16384" width="9.125" style="55" customWidth="1"/>
  </cols>
  <sheetData>
    <row r="1" spans="3:8" ht="27" customHeight="1">
      <c r="C1" s="1317" t="s">
        <v>1031</v>
      </c>
      <c r="D1" s="1223"/>
      <c r="E1" s="1223"/>
      <c r="F1" s="1223"/>
      <c r="G1" s="1223"/>
      <c r="H1" s="1223"/>
    </row>
    <row r="2" ht="13.5" customHeight="1">
      <c r="A2" s="137"/>
    </row>
    <row r="3" spans="1:8" ht="13.5" customHeight="1">
      <c r="A3" s="249"/>
      <c r="G3" s="55"/>
      <c r="H3" s="55"/>
    </row>
    <row r="4" spans="1:8" ht="13.5" customHeight="1">
      <c r="A4" s="250" t="s">
        <v>484</v>
      </c>
      <c r="G4" s="55"/>
      <c r="H4" s="55"/>
    </row>
    <row r="5" spans="1:8" ht="13.5" customHeight="1">
      <c r="A5" s="1302" t="s">
        <v>284</v>
      </c>
      <c r="B5" s="1302"/>
      <c r="C5" s="1303"/>
      <c r="D5" s="1308" t="s">
        <v>222</v>
      </c>
      <c r="E5" s="1311" t="s">
        <v>223</v>
      </c>
      <c r="F5" s="1314" t="s">
        <v>285</v>
      </c>
      <c r="G5" s="1314" t="s">
        <v>911</v>
      </c>
      <c r="H5" s="1314" t="s">
        <v>912</v>
      </c>
    </row>
    <row r="6" spans="1:8" ht="13.5" customHeight="1">
      <c r="A6" s="1304"/>
      <c r="B6" s="1304"/>
      <c r="C6" s="1305"/>
      <c r="D6" s="1309"/>
      <c r="E6" s="1312"/>
      <c r="F6" s="1315"/>
      <c r="G6" s="1315"/>
      <c r="H6" s="1315"/>
    </row>
    <row r="7" spans="1:8" ht="13.5" customHeight="1">
      <c r="A7" s="1306"/>
      <c r="B7" s="1306"/>
      <c r="C7" s="1307"/>
      <c r="D7" s="1310"/>
      <c r="E7" s="1313"/>
      <c r="F7" s="1316"/>
      <c r="G7" s="1316"/>
      <c r="H7" s="1316"/>
    </row>
    <row r="8" spans="1:8" ht="13.5" customHeight="1">
      <c r="A8" s="251"/>
      <c r="B8" s="251"/>
      <c r="C8" s="252"/>
      <c r="D8" s="253"/>
      <c r="E8" s="254"/>
      <c r="F8" s="255"/>
      <c r="G8" s="255"/>
      <c r="H8" s="255"/>
    </row>
    <row r="9" spans="1:8" s="72" customFormat="1" ht="13.5" customHeight="1">
      <c r="A9" s="72" t="s">
        <v>286</v>
      </c>
      <c r="B9" s="105"/>
      <c r="C9" s="71"/>
      <c r="D9" s="647">
        <f>SUM(D10,D17)</f>
        <v>180776</v>
      </c>
      <c r="E9" s="304">
        <f>SUM(E10,E17)</f>
        <v>440579</v>
      </c>
      <c r="F9" s="648">
        <f>E9/D9</f>
        <v>2.437154268265699</v>
      </c>
      <c r="G9" s="847" t="s">
        <v>909</v>
      </c>
      <c r="H9" s="847" t="s">
        <v>909</v>
      </c>
    </row>
    <row r="10" spans="1:8" ht="13.5" customHeight="1">
      <c r="A10" s="55" t="s">
        <v>287</v>
      </c>
      <c r="B10" s="107"/>
      <c r="C10" s="77"/>
      <c r="D10" s="649">
        <f>SUM(D11,D16)</f>
        <v>178097</v>
      </c>
      <c r="E10" s="650">
        <f>SUM(E11,E16)</f>
        <v>437492</v>
      </c>
      <c r="F10" s="651">
        <f aca="true" t="shared" si="0" ref="F10:F16">E10/D10</f>
        <v>2.4564815802624413</v>
      </c>
      <c r="G10" s="845">
        <v>99.6</v>
      </c>
      <c r="H10" s="845">
        <v>40.5</v>
      </c>
    </row>
    <row r="11" spans="2:8" ht="13.5" customHeight="1">
      <c r="B11" s="107" t="s">
        <v>288</v>
      </c>
      <c r="C11" s="77"/>
      <c r="D11" s="649">
        <f>SUM(D12:D15)</f>
        <v>176340</v>
      </c>
      <c r="E11" s="650">
        <f>SUM(E12:E15)</f>
        <v>433611</v>
      </c>
      <c r="F11" s="651">
        <f t="shared" si="0"/>
        <v>2.4589486219802654</v>
      </c>
      <c r="G11" s="845">
        <v>100.1</v>
      </c>
      <c r="H11" s="845">
        <v>40.7</v>
      </c>
    </row>
    <row r="12" spans="2:8" ht="13.5" customHeight="1">
      <c r="B12" s="108"/>
      <c r="C12" s="77" t="s">
        <v>289</v>
      </c>
      <c r="D12" s="248">
        <v>102505</v>
      </c>
      <c r="E12" s="245">
        <v>304591</v>
      </c>
      <c r="F12" s="651">
        <f t="shared" si="0"/>
        <v>2.971474562216477</v>
      </c>
      <c r="G12" s="845">
        <v>139.3</v>
      </c>
      <c r="H12" s="845">
        <v>46.9</v>
      </c>
    </row>
    <row r="13" spans="2:8" ht="13.5" customHeight="1">
      <c r="B13" s="108"/>
      <c r="C13" s="698" t="s">
        <v>791</v>
      </c>
      <c r="D13" s="248">
        <v>6382</v>
      </c>
      <c r="E13" s="245">
        <v>15439</v>
      </c>
      <c r="F13" s="651">
        <f t="shared" si="0"/>
        <v>2.4191476026324037</v>
      </c>
      <c r="G13" s="845">
        <v>54.1</v>
      </c>
      <c r="H13" s="845">
        <v>22.4</v>
      </c>
    </row>
    <row r="14" spans="2:8" ht="13.5" customHeight="1">
      <c r="B14" s="108"/>
      <c r="C14" s="77" t="s">
        <v>290</v>
      </c>
      <c r="D14" s="248">
        <v>61036</v>
      </c>
      <c r="E14" s="245">
        <v>99257</v>
      </c>
      <c r="F14" s="651">
        <f t="shared" si="0"/>
        <v>1.6262042073530376</v>
      </c>
      <c r="G14" s="845">
        <v>43.3</v>
      </c>
      <c r="H14" s="845">
        <v>26.6</v>
      </c>
    </row>
    <row r="15" spans="2:8" ht="13.5" customHeight="1">
      <c r="B15" s="108"/>
      <c r="C15" s="77" t="s">
        <v>291</v>
      </c>
      <c r="D15" s="248">
        <v>6417</v>
      </c>
      <c r="E15" s="245">
        <v>14324</v>
      </c>
      <c r="F15" s="651">
        <f t="shared" si="0"/>
        <v>2.2321957300919433</v>
      </c>
      <c r="G15" s="845">
        <v>58.9</v>
      </c>
      <c r="H15" s="845">
        <v>26.4</v>
      </c>
    </row>
    <row r="16" spans="2:8" ht="13.5" customHeight="1">
      <c r="B16" s="107" t="s">
        <v>292</v>
      </c>
      <c r="C16" s="77"/>
      <c r="D16" s="248">
        <v>1757</v>
      </c>
      <c r="E16" s="245">
        <v>3881</v>
      </c>
      <c r="F16" s="651">
        <f t="shared" si="0"/>
        <v>2.2088787706317587</v>
      </c>
      <c r="G16" s="845">
        <v>52</v>
      </c>
      <c r="H16" s="845">
        <v>23.5</v>
      </c>
    </row>
    <row r="17" spans="1:8" ht="13.5" customHeight="1">
      <c r="A17" s="55" t="s">
        <v>293</v>
      </c>
      <c r="B17" s="107"/>
      <c r="C17" s="77"/>
      <c r="D17" s="248">
        <v>2679</v>
      </c>
      <c r="E17" s="245">
        <v>3087</v>
      </c>
      <c r="F17" s="651">
        <f>E17/D17</f>
        <v>1.1522956326987681</v>
      </c>
      <c r="G17" s="846" t="s">
        <v>913</v>
      </c>
      <c r="H17" s="846" t="s">
        <v>913</v>
      </c>
    </row>
    <row r="18" spans="1:8" ht="13.5" customHeight="1">
      <c r="A18" s="109"/>
      <c r="B18" s="109"/>
      <c r="C18" s="80"/>
      <c r="D18" s="257"/>
      <c r="E18" s="258"/>
      <c r="F18" s="259"/>
      <c r="G18" s="259"/>
      <c r="H18" s="259"/>
    </row>
    <row r="19" spans="7:8" ht="13.5" customHeight="1">
      <c r="G19" s="55"/>
      <c r="H19" s="55"/>
    </row>
    <row r="20" spans="1:8" ht="13.5" customHeight="1">
      <c r="A20" s="250" t="s">
        <v>738</v>
      </c>
      <c r="G20" s="55"/>
      <c r="H20" s="55"/>
    </row>
    <row r="21" spans="1:8" ht="13.5" customHeight="1">
      <c r="A21" s="1302" t="s">
        <v>284</v>
      </c>
      <c r="B21" s="1302"/>
      <c r="C21" s="1303"/>
      <c r="D21" s="1308" t="s">
        <v>222</v>
      </c>
      <c r="E21" s="1311" t="s">
        <v>223</v>
      </c>
      <c r="F21" s="1314" t="s">
        <v>285</v>
      </c>
      <c r="G21" s="55"/>
      <c r="H21" s="55"/>
    </row>
    <row r="22" spans="1:8" ht="13.5" customHeight="1">
      <c r="A22" s="1304"/>
      <c r="B22" s="1304"/>
      <c r="C22" s="1305"/>
      <c r="D22" s="1309"/>
      <c r="E22" s="1312"/>
      <c r="F22" s="1315"/>
      <c r="G22" s="55"/>
      <c r="H22" s="55"/>
    </row>
    <row r="23" spans="1:8" ht="13.5" customHeight="1">
      <c r="A23" s="1306"/>
      <c r="B23" s="1306"/>
      <c r="C23" s="1307"/>
      <c r="D23" s="1310"/>
      <c r="E23" s="1313"/>
      <c r="F23" s="1316"/>
      <c r="G23" s="55"/>
      <c r="H23" s="55"/>
    </row>
    <row r="24" spans="1:8" ht="13.5" customHeight="1">
      <c r="A24" s="251"/>
      <c r="B24" s="251"/>
      <c r="C24" s="252"/>
      <c r="D24" s="253"/>
      <c r="E24" s="254"/>
      <c r="F24" s="255"/>
      <c r="G24" s="55"/>
      <c r="H24" s="55"/>
    </row>
    <row r="25" spans="1:6" s="72" customFormat="1" ht="13.5" customHeight="1">
      <c r="A25" s="72" t="s">
        <v>286</v>
      </c>
      <c r="B25" s="105"/>
      <c r="C25" s="71"/>
      <c r="D25" s="647">
        <f>SUM(D26,D33)</f>
        <v>190871</v>
      </c>
      <c r="E25" s="304">
        <f>SUM(E26,E33)</f>
        <v>447970</v>
      </c>
      <c r="F25" s="648">
        <f>E25/D25</f>
        <v>2.346977801761399</v>
      </c>
    </row>
    <row r="26" spans="1:6" ht="13.5" customHeight="1">
      <c r="A26" s="55" t="s">
        <v>287</v>
      </c>
      <c r="B26" s="107"/>
      <c r="C26" s="77"/>
      <c r="D26" s="649">
        <f>SUM(D27,D32)</f>
        <v>188437</v>
      </c>
      <c r="E26" s="650">
        <f>SUM(E27,E32)</f>
        <v>445067</v>
      </c>
      <c r="F26" s="651">
        <f aca="true" t="shared" si="1" ref="F26:F32">E26/D26</f>
        <v>2.361887527396424</v>
      </c>
    </row>
    <row r="27" spans="2:6" ht="13.5" customHeight="1">
      <c r="B27" s="107" t="s">
        <v>288</v>
      </c>
      <c r="C27" s="77"/>
      <c r="D27" s="649">
        <f>SUM(D28:D31)</f>
        <v>186525</v>
      </c>
      <c r="E27" s="650">
        <f>SUM(E28:E31)</f>
        <v>440987</v>
      </c>
      <c r="F27" s="651">
        <f t="shared" si="1"/>
        <v>2.3642246347674574</v>
      </c>
    </row>
    <row r="28" spans="2:6" ht="13.5" customHeight="1">
      <c r="B28" s="108"/>
      <c r="C28" s="77" t="s">
        <v>289</v>
      </c>
      <c r="D28" s="248">
        <v>110501</v>
      </c>
      <c r="E28" s="245">
        <v>312810</v>
      </c>
      <c r="F28" s="651">
        <f t="shared" si="1"/>
        <v>2.830834110098551</v>
      </c>
    </row>
    <row r="29" spans="2:6" ht="13.5" customHeight="1">
      <c r="B29" s="108"/>
      <c r="C29" s="698" t="s">
        <v>791</v>
      </c>
      <c r="D29" s="248">
        <v>6315</v>
      </c>
      <c r="E29" s="245">
        <v>14062</v>
      </c>
      <c r="F29" s="651">
        <f t="shared" si="1"/>
        <v>2.226761678543151</v>
      </c>
    </row>
    <row r="30" spans="2:6" ht="13.5" customHeight="1">
      <c r="B30" s="108"/>
      <c r="C30" s="77" t="s">
        <v>290</v>
      </c>
      <c r="D30" s="248">
        <v>63091</v>
      </c>
      <c r="E30" s="245">
        <v>100736</v>
      </c>
      <c r="F30" s="651">
        <f t="shared" si="1"/>
        <v>1.5966778145852816</v>
      </c>
    </row>
    <row r="31" spans="2:6" ht="13.5" customHeight="1">
      <c r="B31" s="108"/>
      <c r="C31" s="77" t="s">
        <v>291</v>
      </c>
      <c r="D31" s="248">
        <v>6618</v>
      </c>
      <c r="E31" s="245">
        <v>13379</v>
      </c>
      <c r="F31" s="651">
        <f t="shared" si="1"/>
        <v>2.021607736476277</v>
      </c>
    </row>
    <row r="32" spans="2:6" ht="13.5" customHeight="1">
      <c r="B32" s="107" t="s">
        <v>292</v>
      </c>
      <c r="C32" s="77"/>
      <c r="D32" s="248">
        <v>1912</v>
      </c>
      <c r="E32" s="245">
        <v>4080</v>
      </c>
      <c r="F32" s="651">
        <f t="shared" si="1"/>
        <v>2.1338912133891212</v>
      </c>
    </row>
    <row r="33" spans="1:6" ht="13.5" customHeight="1">
      <c r="A33" s="55" t="s">
        <v>293</v>
      </c>
      <c r="B33" s="107"/>
      <c r="C33" s="77"/>
      <c r="D33" s="248">
        <v>2434</v>
      </c>
      <c r="E33" s="245">
        <v>2903</v>
      </c>
      <c r="F33" s="651">
        <f>E33/D33</f>
        <v>1.1926869350862777</v>
      </c>
    </row>
    <row r="34" spans="1:6" ht="13.5" customHeight="1">
      <c r="A34" s="109"/>
      <c r="B34" s="109"/>
      <c r="C34" s="80"/>
      <c r="D34" s="257"/>
      <c r="E34" s="258"/>
      <c r="F34" s="259"/>
    </row>
    <row r="35" spans="1:8" ht="13.5" customHeight="1">
      <c r="A35" s="555" t="s">
        <v>905</v>
      </c>
      <c r="G35" s="55"/>
      <c r="H35" s="55"/>
    </row>
    <row r="36" spans="7:8" ht="13.5" customHeight="1">
      <c r="G36" s="55"/>
      <c r="H36" s="55"/>
    </row>
  </sheetData>
  <sheetProtection/>
  <mergeCells count="11">
    <mergeCell ref="C1:H1"/>
    <mergeCell ref="A5:C7"/>
    <mergeCell ref="D5:D7"/>
    <mergeCell ref="E5:E7"/>
    <mergeCell ref="F5:F7"/>
    <mergeCell ref="A21:C23"/>
    <mergeCell ref="D21:D23"/>
    <mergeCell ref="E21:E23"/>
    <mergeCell ref="F21:F23"/>
    <mergeCell ref="G5:G7"/>
    <mergeCell ref="H5:H7"/>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48"/>
  <sheetViews>
    <sheetView showGridLines="0" zoomScale="110" zoomScaleNormal="110" zoomScaleSheetLayoutView="100" zoomScalePageLayoutView="0" workbookViewId="0" topLeftCell="A1">
      <selection activeCell="A1" sqref="A1:K2"/>
    </sheetView>
  </sheetViews>
  <sheetFormatPr defaultColWidth="9.00390625" defaultRowHeight="12.75"/>
  <cols>
    <col min="1" max="1" width="8.875" style="887" customWidth="1"/>
    <col min="2" max="16384" width="9.125" style="887" customWidth="1"/>
  </cols>
  <sheetData>
    <row r="1" spans="1:11" ht="13.5" customHeight="1">
      <c r="A1" s="942" t="s">
        <v>915</v>
      </c>
      <c r="B1" s="942"/>
      <c r="C1" s="942"/>
      <c r="D1" s="942"/>
      <c r="E1" s="942"/>
      <c r="F1" s="942"/>
      <c r="G1" s="942"/>
      <c r="H1" s="942"/>
      <c r="I1" s="942"/>
      <c r="J1" s="942"/>
      <c r="K1" s="942"/>
    </row>
    <row r="2" spans="1:11" ht="13.5" customHeight="1">
      <c r="A2" s="942"/>
      <c r="B2" s="942"/>
      <c r="C2" s="942"/>
      <c r="D2" s="942"/>
      <c r="E2" s="942"/>
      <c r="F2" s="942"/>
      <c r="G2" s="942"/>
      <c r="H2" s="942"/>
      <c r="I2" s="942"/>
      <c r="J2" s="942"/>
      <c r="K2" s="942"/>
    </row>
    <row r="4" ht="13.5">
      <c r="A4" s="893" t="s">
        <v>916</v>
      </c>
    </row>
    <row r="5" ht="13.5">
      <c r="A5" s="887" t="s">
        <v>917</v>
      </c>
    </row>
    <row r="7" ht="13.5">
      <c r="A7" s="894" t="s">
        <v>918</v>
      </c>
    </row>
    <row r="8" spans="1:11" ht="48" customHeight="1">
      <c r="A8" s="941" t="s">
        <v>1119</v>
      </c>
      <c r="B8" s="941"/>
      <c r="C8" s="941"/>
      <c r="D8" s="941"/>
      <c r="E8" s="941"/>
      <c r="F8" s="941"/>
      <c r="G8" s="941"/>
      <c r="H8" s="941"/>
      <c r="I8" s="941"/>
      <c r="J8" s="941"/>
      <c r="K8" s="941"/>
    </row>
    <row r="10" ht="13.5">
      <c r="A10" s="894" t="s">
        <v>919</v>
      </c>
    </row>
    <row r="11" spans="1:11" ht="80.25" customHeight="1">
      <c r="A11" s="941" t="s">
        <v>921</v>
      </c>
      <c r="B11" s="941"/>
      <c r="C11" s="941"/>
      <c r="D11" s="941"/>
      <c r="E11" s="941"/>
      <c r="F11" s="941"/>
      <c r="G11" s="941"/>
      <c r="H11" s="941"/>
      <c r="I11" s="941"/>
      <c r="J11" s="941"/>
      <c r="K11" s="941"/>
    </row>
    <row r="12" spans="1:2" ht="13.5">
      <c r="A12" s="888" t="s">
        <v>923</v>
      </c>
      <c r="B12" s="887" t="s">
        <v>922</v>
      </c>
    </row>
    <row r="13" spans="1:2" ht="13.5">
      <c r="A13" s="888" t="s">
        <v>928</v>
      </c>
      <c r="B13" s="887" t="s">
        <v>924</v>
      </c>
    </row>
    <row r="14" spans="1:2" ht="13.5">
      <c r="A14" s="889" t="s">
        <v>932</v>
      </c>
      <c r="B14" s="887" t="s">
        <v>933</v>
      </c>
    </row>
    <row r="15" spans="1:2" ht="13.5">
      <c r="A15" s="889" t="s">
        <v>932</v>
      </c>
      <c r="B15" s="887" t="s">
        <v>934</v>
      </c>
    </row>
    <row r="16" spans="1:2" ht="13.5">
      <c r="A16" s="888" t="s">
        <v>929</v>
      </c>
      <c r="B16" s="887" t="s">
        <v>925</v>
      </c>
    </row>
    <row r="17" spans="1:2" ht="13.5">
      <c r="A17" s="889" t="s">
        <v>935</v>
      </c>
      <c r="B17" s="887" t="s">
        <v>936</v>
      </c>
    </row>
    <row r="18" spans="1:2" ht="13.5">
      <c r="A18" s="889" t="s">
        <v>932</v>
      </c>
      <c r="B18" s="887" t="s">
        <v>937</v>
      </c>
    </row>
    <row r="19" spans="1:16" ht="13.5">
      <c r="A19" s="888" t="s">
        <v>930</v>
      </c>
      <c r="B19" s="887" t="s">
        <v>926</v>
      </c>
      <c r="P19" s="94"/>
    </row>
    <row r="20" spans="1:12" ht="18" customHeight="1">
      <c r="A20" s="890" t="s">
        <v>931</v>
      </c>
      <c r="B20" s="941" t="s">
        <v>927</v>
      </c>
      <c r="C20" s="941"/>
      <c r="D20" s="941"/>
      <c r="E20" s="941"/>
      <c r="F20" s="941"/>
      <c r="G20" s="941"/>
      <c r="H20" s="941"/>
      <c r="I20" s="941"/>
      <c r="J20" s="941"/>
      <c r="K20" s="941"/>
      <c r="L20" s="889"/>
    </row>
    <row r="21" spans="1:11" ht="13.5">
      <c r="A21" s="887" t="s">
        <v>920</v>
      </c>
      <c r="B21" s="941"/>
      <c r="C21" s="941"/>
      <c r="D21" s="941"/>
      <c r="E21" s="941"/>
      <c r="F21" s="941"/>
      <c r="G21" s="941"/>
      <c r="H21" s="941"/>
      <c r="I21" s="941"/>
      <c r="J21" s="941"/>
      <c r="K21" s="941"/>
    </row>
    <row r="23" ht="13.5">
      <c r="A23" s="894" t="s">
        <v>938</v>
      </c>
    </row>
    <row r="24" ht="13.5">
      <c r="A24" s="887" t="s">
        <v>939</v>
      </c>
    </row>
    <row r="25" spans="1:7" ht="13.5">
      <c r="A25" s="887" t="s">
        <v>940</v>
      </c>
      <c r="G25" s="887" t="s">
        <v>951</v>
      </c>
    </row>
    <row r="26" spans="1:7" ht="13.5">
      <c r="A26" s="887" t="s">
        <v>941</v>
      </c>
      <c r="G26" s="887" t="s">
        <v>952</v>
      </c>
    </row>
    <row r="27" spans="1:7" ht="13.5">
      <c r="A27" s="887" t="s">
        <v>942</v>
      </c>
      <c r="G27" s="887" t="s">
        <v>953</v>
      </c>
    </row>
    <row r="28" spans="1:7" ht="13.5">
      <c r="A28" s="887" t="s">
        <v>943</v>
      </c>
      <c r="G28" s="887" t="s">
        <v>954</v>
      </c>
    </row>
    <row r="29" spans="1:7" ht="13.5">
      <c r="A29" s="887" t="s">
        <v>1120</v>
      </c>
      <c r="G29" s="887" t="s">
        <v>955</v>
      </c>
    </row>
    <row r="30" spans="1:7" ht="13.5">
      <c r="A30" s="887" t="s">
        <v>944</v>
      </c>
      <c r="G30" s="887" t="s">
        <v>956</v>
      </c>
    </row>
    <row r="31" ht="13.5">
      <c r="A31" s="887" t="s">
        <v>945</v>
      </c>
    </row>
    <row r="32" ht="13.5">
      <c r="A32" s="887" t="s">
        <v>1121</v>
      </c>
    </row>
    <row r="33" ht="13.5">
      <c r="A33" s="887" t="s">
        <v>946</v>
      </c>
    </row>
    <row r="34" ht="13.5">
      <c r="A34" s="887" t="s">
        <v>1122</v>
      </c>
    </row>
    <row r="35" ht="13.5">
      <c r="A35" s="887" t="s">
        <v>947</v>
      </c>
    </row>
    <row r="36" ht="13.5">
      <c r="A36" s="887" t="s">
        <v>948</v>
      </c>
    </row>
    <row r="37" ht="13.5">
      <c r="A37" s="887" t="s">
        <v>949</v>
      </c>
    </row>
    <row r="38" ht="13.5">
      <c r="A38" s="887" t="s">
        <v>950</v>
      </c>
    </row>
    <row r="39" ht="13.5">
      <c r="A39" s="887" t="s">
        <v>1123</v>
      </c>
    </row>
    <row r="40" ht="13.5">
      <c r="A40" s="887" t="s">
        <v>1124</v>
      </c>
    </row>
    <row r="43" ht="13.5">
      <c r="A43" s="894" t="s">
        <v>957</v>
      </c>
    </row>
    <row r="44" spans="1:11" ht="89.25" customHeight="1">
      <c r="A44" s="941" t="s">
        <v>1222</v>
      </c>
      <c r="B44" s="941"/>
      <c r="C44" s="941"/>
      <c r="D44" s="941"/>
      <c r="E44" s="941"/>
      <c r="F44" s="941"/>
      <c r="G44" s="941"/>
      <c r="H44" s="941"/>
      <c r="I44" s="941"/>
      <c r="J44" s="941"/>
      <c r="K44" s="941"/>
    </row>
    <row r="46" ht="13.5">
      <c r="A46" s="894" t="s">
        <v>1125</v>
      </c>
    </row>
    <row r="47" spans="1:11" ht="13.5">
      <c r="A47" s="941" t="s">
        <v>1126</v>
      </c>
      <c r="B47" s="941"/>
      <c r="C47" s="941"/>
      <c r="D47" s="941"/>
      <c r="E47" s="941"/>
      <c r="F47" s="941"/>
      <c r="G47" s="941"/>
      <c r="H47" s="941"/>
      <c r="I47" s="941"/>
      <c r="J47" s="941"/>
      <c r="K47" s="941"/>
    </row>
    <row r="48" spans="1:11" ht="13.5">
      <c r="A48" s="941"/>
      <c r="B48" s="941"/>
      <c r="C48" s="941"/>
      <c r="D48" s="941"/>
      <c r="E48" s="941"/>
      <c r="F48" s="941"/>
      <c r="G48" s="941"/>
      <c r="H48" s="941"/>
      <c r="I48" s="941"/>
      <c r="J48" s="941"/>
      <c r="K48" s="941"/>
    </row>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sheetData>
  <sheetProtection/>
  <mergeCells count="6">
    <mergeCell ref="A47:K48"/>
    <mergeCell ref="A1:K2"/>
    <mergeCell ref="A8:K8"/>
    <mergeCell ref="A11:K11"/>
    <mergeCell ref="B20:K21"/>
    <mergeCell ref="A44:K44"/>
  </mergeCells>
  <printOptions/>
  <pageMargins left="0.5118110236220472" right="0.5118110236220472" top="0.3937007874015748" bottom="0.3937007874015748" header="0.31496062992125984" footer="0.31496062992125984"/>
  <pageSetup horizontalDpi="600" verticalDpi="600" orientation="portrait" paperSize="9" r:id="rId2"/>
  <rowBreaks count="1" manualBreakCount="1">
    <brk id="45" max="255" man="1"/>
  </rowBreaks>
  <ignoredErrors>
    <ignoredError sqref="A12:A13 A16 A19:A20" numberStoredAsText="1"/>
  </ignoredErrors>
  <drawing r:id="rId1"/>
</worksheet>
</file>

<file path=xl/worksheets/sheet20.xml><?xml version="1.0" encoding="utf-8"?>
<worksheet xmlns="http://schemas.openxmlformats.org/spreadsheetml/2006/main" xmlns:r="http://schemas.openxmlformats.org/officeDocument/2006/relationships">
  <dimension ref="A1:BC27"/>
  <sheetViews>
    <sheetView zoomScalePageLayoutView="0" workbookViewId="0" topLeftCell="A1">
      <selection activeCell="D2" sqref="D2"/>
    </sheetView>
  </sheetViews>
  <sheetFormatPr defaultColWidth="9.00390625" defaultRowHeight="15.75" customHeight="1"/>
  <cols>
    <col min="1" max="1" width="3.75390625" style="55" customWidth="1"/>
    <col min="2" max="2" width="25.75390625" style="55" bestFit="1" customWidth="1"/>
    <col min="3" max="3" width="1.75390625" style="55" customWidth="1"/>
    <col min="4" max="14" width="10.75390625" style="260" customWidth="1"/>
    <col min="15" max="15" width="1.00390625" style="260" customWidth="1"/>
    <col min="16" max="16" width="3.75390625" style="260" customWidth="1"/>
    <col min="17" max="17" width="25.75390625" style="260" bestFit="1" customWidth="1"/>
    <col min="18" max="18" width="1.75390625" style="260" customWidth="1"/>
    <col min="19" max="28" width="10.75390625" style="260" customWidth="1"/>
    <col min="29" max="55" width="9.125" style="260" customWidth="1"/>
    <col min="56" max="16384" width="9.125" style="55" customWidth="1"/>
  </cols>
  <sheetData>
    <row r="1" spans="4:16" ht="15.75" customHeight="1">
      <c r="D1" s="137" t="s">
        <v>1032</v>
      </c>
      <c r="P1" s="261"/>
    </row>
    <row r="2" spans="1:16" ht="15.75" customHeight="1">
      <c r="A2" s="249"/>
      <c r="D2" s="137" t="s">
        <v>865</v>
      </c>
      <c r="P2" s="262"/>
    </row>
    <row r="3" spans="1:16" ht="15.75" customHeight="1">
      <c r="A3" s="123" t="s">
        <v>738</v>
      </c>
      <c r="P3" s="263"/>
    </row>
    <row r="4" spans="1:28" ht="15.75" customHeight="1">
      <c r="A4" s="1318" t="s">
        <v>294</v>
      </c>
      <c r="B4" s="1319"/>
      <c r="C4" s="264"/>
      <c r="D4" s="1322" t="s">
        <v>779</v>
      </c>
      <c r="E4" s="1325" t="s">
        <v>745</v>
      </c>
      <c r="F4" s="1325"/>
      <c r="G4" s="1325"/>
      <c r="H4" s="1325"/>
      <c r="I4" s="1325"/>
      <c r="J4" s="1325"/>
      <c r="K4" s="1325"/>
      <c r="L4" s="1325"/>
      <c r="M4" s="1325"/>
      <c r="N4" s="1325"/>
      <c r="O4" s="547"/>
      <c r="P4" s="1326" t="s">
        <v>294</v>
      </c>
      <c r="Q4" s="1327"/>
      <c r="R4" s="265"/>
      <c r="S4" s="1325" t="s">
        <v>228</v>
      </c>
      <c r="T4" s="1325"/>
      <c r="U4" s="1325"/>
      <c r="V4" s="1325"/>
      <c r="W4" s="1325"/>
      <c r="X4" s="1325"/>
      <c r="Y4" s="1338"/>
      <c r="Z4" s="1339" t="s">
        <v>778</v>
      </c>
      <c r="AA4" s="1343" t="s">
        <v>229</v>
      </c>
      <c r="AB4" s="1346" t="s">
        <v>674</v>
      </c>
    </row>
    <row r="5" spans="1:28" ht="15.75" customHeight="1">
      <c r="A5" s="1320"/>
      <c r="B5" s="1320"/>
      <c r="C5" s="266"/>
      <c r="D5" s="1323"/>
      <c r="E5" s="1330" t="s">
        <v>34</v>
      </c>
      <c r="F5" s="1332" t="s">
        <v>230</v>
      </c>
      <c r="G5" s="1333"/>
      <c r="H5" s="1333"/>
      <c r="I5" s="1333"/>
      <c r="J5" s="1334"/>
      <c r="K5" s="1332" t="s">
        <v>746</v>
      </c>
      <c r="L5" s="1333"/>
      <c r="M5" s="1333"/>
      <c r="N5" s="1333"/>
      <c r="O5" s="548"/>
      <c r="P5" s="1328"/>
      <c r="Q5" s="1328"/>
      <c r="R5" s="269"/>
      <c r="S5" s="1332" t="s">
        <v>746</v>
      </c>
      <c r="T5" s="1333"/>
      <c r="U5" s="1333"/>
      <c r="V5" s="1333"/>
      <c r="W5" s="1333"/>
      <c r="X5" s="1333"/>
      <c r="Y5" s="1334"/>
      <c r="Z5" s="1340"/>
      <c r="AA5" s="1344"/>
      <c r="AB5" s="1347"/>
    </row>
    <row r="6" spans="1:28" ht="15.75" customHeight="1">
      <c r="A6" s="1320"/>
      <c r="B6" s="1320"/>
      <c r="C6" s="266"/>
      <c r="D6" s="1323"/>
      <c r="E6" s="1330"/>
      <c r="F6" s="1335" t="s">
        <v>34</v>
      </c>
      <c r="G6" s="1335" t="s">
        <v>295</v>
      </c>
      <c r="H6" s="1335" t="s">
        <v>770</v>
      </c>
      <c r="I6" s="1335" t="s">
        <v>771</v>
      </c>
      <c r="J6" s="1335" t="s">
        <v>772</v>
      </c>
      <c r="K6" s="1335" t="s">
        <v>34</v>
      </c>
      <c r="L6" s="1335" t="s">
        <v>773</v>
      </c>
      <c r="M6" s="1349" t="s">
        <v>774</v>
      </c>
      <c r="N6" s="1352" t="s">
        <v>775</v>
      </c>
      <c r="O6" s="279"/>
      <c r="P6" s="1328"/>
      <c r="Q6" s="1328"/>
      <c r="R6" s="269"/>
      <c r="S6" s="1349" t="s">
        <v>625</v>
      </c>
      <c r="T6" s="1335" t="s">
        <v>232</v>
      </c>
      <c r="U6" s="1335" t="s">
        <v>233</v>
      </c>
      <c r="V6" s="1335" t="s">
        <v>234</v>
      </c>
      <c r="W6" s="1335" t="s">
        <v>296</v>
      </c>
      <c r="X6" s="1335" t="s">
        <v>776</v>
      </c>
      <c r="Y6" s="1335" t="s">
        <v>777</v>
      </c>
      <c r="Z6" s="1341"/>
      <c r="AA6" s="1344"/>
      <c r="AB6" s="1347"/>
    </row>
    <row r="7" spans="1:55" s="107" customFormat="1" ht="15.75" customHeight="1">
      <c r="A7" s="1320"/>
      <c r="B7" s="1320"/>
      <c r="C7" s="266"/>
      <c r="D7" s="1323"/>
      <c r="E7" s="1330"/>
      <c r="F7" s="1336"/>
      <c r="G7" s="1336"/>
      <c r="H7" s="1336"/>
      <c r="I7" s="1336"/>
      <c r="J7" s="1336"/>
      <c r="K7" s="1336"/>
      <c r="L7" s="1336"/>
      <c r="M7" s="1350"/>
      <c r="N7" s="1353"/>
      <c r="O7" s="279"/>
      <c r="P7" s="1328"/>
      <c r="Q7" s="1328"/>
      <c r="R7" s="269"/>
      <c r="S7" s="1350"/>
      <c r="T7" s="1336"/>
      <c r="U7" s="1336"/>
      <c r="V7" s="1336"/>
      <c r="W7" s="1336"/>
      <c r="X7" s="1336"/>
      <c r="Y7" s="1336"/>
      <c r="Z7" s="1341"/>
      <c r="AA7" s="1344"/>
      <c r="AB7" s="1347"/>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row>
    <row r="8" spans="1:55" s="107" customFormat="1" ht="15.75" customHeight="1">
      <c r="A8" s="1320"/>
      <c r="B8" s="1320"/>
      <c r="C8" s="266"/>
      <c r="D8" s="1323"/>
      <c r="E8" s="1330"/>
      <c r="F8" s="1336"/>
      <c r="G8" s="1336"/>
      <c r="H8" s="1336"/>
      <c r="I8" s="1336"/>
      <c r="J8" s="1336"/>
      <c r="K8" s="1336"/>
      <c r="L8" s="1336"/>
      <c r="M8" s="1350"/>
      <c r="N8" s="1353"/>
      <c r="O8" s="279"/>
      <c r="P8" s="1328"/>
      <c r="Q8" s="1328"/>
      <c r="R8" s="269"/>
      <c r="S8" s="1350"/>
      <c r="T8" s="1336"/>
      <c r="U8" s="1336"/>
      <c r="V8" s="1336"/>
      <c r="W8" s="1336"/>
      <c r="X8" s="1336"/>
      <c r="Y8" s="1336"/>
      <c r="Z8" s="1341"/>
      <c r="AA8" s="1344"/>
      <c r="AB8" s="1347"/>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row>
    <row r="9" spans="1:55" s="107" customFormat="1" ht="15.75" customHeight="1">
      <c r="A9" s="1321"/>
      <c r="B9" s="1321"/>
      <c r="C9" s="276"/>
      <c r="D9" s="1324"/>
      <c r="E9" s="1331"/>
      <c r="F9" s="1337"/>
      <c r="G9" s="1337"/>
      <c r="H9" s="1337"/>
      <c r="I9" s="1337"/>
      <c r="J9" s="1337"/>
      <c r="K9" s="1337"/>
      <c r="L9" s="1337"/>
      <c r="M9" s="1351"/>
      <c r="N9" s="1354"/>
      <c r="O9" s="549"/>
      <c r="P9" s="1329"/>
      <c r="Q9" s="1329"/>
      <c r="R9" s="278"/>
      <c r="S9" s="1351"/>
      <c r="T9" s="1337"/>
      <c r="U9" s="1337"/>
      <c r="V9" s="1337"/>
      <c r="W9" s="1337"/>
      <c r="X9" s="1337"/>
      <c r="Y9" s="1337"/>
      <c r="Z9" s="1342"/>
      <c r="AA9" s="1345"/>
      <c r="AB9" s="1348"/>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row>
    <row r="10" spans="3:55" s="212" customFormat="1" ht="15.75" customHeight="1">
      <c r="C10" s="204"/>
      <c r="D10" s="267"/>
      <c r="E10" s="268"/>
      <c r="F10" s="274"/>
      <c r="G10" s="279"/>
      <c r="H10" s="279"/>
      <c r="I10" s="279"/>
      <c r="J10" s="273"/>
      <c r="K10" s="274"/>
      <c r="L10" s="279"/>
      <c r="M10" s="279"/>
      <c r="N10" s="279"/>
      <c r="O10" s="279"/>
      <c r="P10" s="275"/>
      <c r="Q10" s="275"/>
      <c r="R10" s="280"/>
      <c r="S10" s="279"/>
      <c r="T10" s="279"/>
      <c r="U10" s="279"/>
      <c r="V10" s="279"/>
      <c r="W10" s="279"/>
      <c r="X10" s="279"/>
      <c r="Y10" s="273"/>
      <c r="Z10" s="272"/>
      <c r="AA10" s="270"/>
      <c r="AB10" s="271"/>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row>
    <row r="11" spans="1:55" s="202" customFormat="1" ht="15.75" customHeight="1">
      <c r="A11" s="225" t="s">
        <v>297</v>
      </c>
      <c r="B11" s="225"/>
      <c r="C11" s="195"/>
      <c r="D11" s="637">
        <v>188437</v>
      </c>
      <c r="E11" s="638">
        <f aca="true" t="shared" si="0" ref="E11:N11">SUM(E12,E17)</f>
        <v>119364</v>
      </c>
      <c r="F11" s="639">
        <f t="shared" si="0"/>
        <v>100364</v>
      </c>
      <c r="G11" s="281">
        <f t="shared" si="0"/>
        <v>34405</v>
      </c>
      <c r="H11" s="281">
        <f t="shared" si="0"/>
        <v>50876</v>
      </c>
      <c r="I11" s="281">
        <f t="shared" si="0"/>
        <v>1924</v>
      </c>
      <c r="J11" s="638">
        <f t="shared" si="0"/>
        <v>13159</v>
      </c>
      <c r="K11" s="639">
        <f t="shared" si="0"/>
        <v>19000</v>
      </c>
      <c r="L11" s="281">
        <f t="shared" si="0"/>
        <v>733</v>
      </c>
      <c r="M11" s="281">
        <f t="shared" si="0"/>
        <v>2856</v>
      </c>
      <c r="N11" s="281">
        <f t="shared" si="0"/>
        <v>3420</v>
      </c>
      <c r="O11" s="281"/>
      <c r="P11" s="281" t="s">
        <v>297</v>
      </c>
      <c r="Q11" s="281"/>
      <c r="R11" s="282"/>
      <c r="S11" s="281">
        <f aca="true" t="shared" si="1" ref="S11:AB11">SUM(S12,S17)</f>
        <v>5952</v>
      </c>
      <c r="T11" s="281">
        <f t="shared" si="1"/>
        <v>328</v>
      </c>
      <c r="U11" s="281">
        <f t="shared" si="1"/>
        <v>1364</v>
      </c>
      <c r="V11" s="281">
        <f t="shared" si="1"/>
        <v>302</v>
      </c>
      <c r="W11" s="281">
        <f t="shared" si="1"/>
        <v>968</v>
      </c>
      <c r="X11" s="281">
        <f t="shared" si="1"/>
        <v>1011</v>
      </c>
      <c r="Y11" s="638">
        <f t="shared" si="1"/>
        <v>2066</v>
      </c>
      <c r="Z11" s="638">
        <f t="shared" si="1"/>
        <v>1253</v>
      </c>
      <c r="AA11" s="640">
        <f t="shared" si="1"/>
        <v>67772</v>
      </c>
      <c r="AB11" s="283">
        <f t="shared" si="1"/>
        <v>13337</v>
      </c>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row>
    <row r="12" spans="1:55" s="211" customFormat="1" ht="15.75" customHeight="1">
      <c r="A12" s="212" t="s">
        <v>626</v>
      </c>
      <c r="B12" s="212"/>
      <c r="C12" s="204"/>
      <c r="D12" s="641">
        <v>186525</v>
      </c>
      <c r="E12" s="642">
        <f aca="true" t="shared" si="2" ref="E12:N12">SUM(E13:E16)</f>
        <v>118332</v>
      </c>
      <c r="F12" s="643">
        <f t="shared" si="2"/>
        <v>99397</v>
      </c>
      <c r="G12" s="644">
        <f t="shared" si="2"/>
        <v>34195</v>
      </c>
      <c r="H12" s="644">
        <f t="shared" si="2"/>
        <v>50384</v>
      </c>
      <c r="I12" s="644">
        <f t="shared" si="2"/>
        <v>1900</v>
      </c>
      <c r="J12" s="642">
        <f t="shared" si="2"/>
        <v>12918</v>
      </c>
      <c r="K12" s="643">
        <f t="shared" si="2"/>
        <v>18935</v>
      </c>
      <c r="L12" s="644">
        <f t="shared" si="2"/>
        <v>733</v>
      </c>
      <c r="M12" s="644">
        <f t="shared" si="2"/>
        <v>2846</v>
      </c>
      <c r="N12" s="644">
        <f t="shared" si="2"/>
        <v>3414</v>
      </c>
      <c r="O12" s="644"/>
      <c r="P12" s="275" t="s">
        <v>626</v>
      </c>
      <c r="Q12" s="275"/>
      <c r="R12" s="280"/>
      <c r="S12" s="644">
        <f aca="true" t="shared" si="3" ref="S12:AB12">SUM(S13:S16)</f>
        <v>5941</v>
      </c>
      <c r="T12" s="644">
        <f t="shared" si="3"/>
        <v>327</v>
      </c>
      <c r="U12" s="644">
        <f t="shared" si="3"/>
        <v>1356</v>
      </c>
      <c r="V12" s="644">
        <f t="shared" si="3"/>
        <v>302</v>
      </c>
      <c r="W12" s="644">
        <f t="shared" si="3"/>
        <v>966</v>
      </c>
      <c r="X12" s="644">
        <f t="shared" si="3"/>
        <v>1002</v>
      </c>
      <c r="Y12" s="642">
        <f t="shared" si="3"/>
        <v>2048</v>
      </c>
      <c r="Z12" s="642">
        <f t="shared" si="3"/>
        <v>1241</v>
      </c>
      <c r="AA12" s="645">
        <f t="shared" si="3"/>
        <v>66904</v>
      </c>
      <c r="AB12" s="646">
        <f t="shared" si="3"/>
        <v>13298</v>
      </c>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row>
    <row r="13" spans="1:55" s="211" customFormat="1" ht="15.75" customHeight="1">
      <c r="A13" s="212"/>
      <c r="B13" s="284" t="s">
        <v>289</v>
      </c>
      <c r="C13" s="285"/>
      <c r="D13" s="641">
        <v>110501</v>
      </c>
      <c r="E13" s="642">
        <f>SUM(F13,K13)</f>
        <v>91215</v>
      </c>
      <c r="F13" s="643">
        <f>SUM(G13:J13)</f>
        <v>73855</v>
      </c>
      <c r="G13" s="275">
        <v>26101</v>
      </c>
      <c r="H13" s="275">
        <v>38181</v>
      </c>
      <c r="I13" s="275">
        <v>1420</v>
      </c>
      <c r="J13" s="286">
        <v>8153</v>
      </c>
      <c r="K13" s="643">
        <f>SUM(L13:Y13)</f>
        <v>17360</v>
      </c>
      <c r="L13" s="275">
        <v>717</v>
      </c>
      <c r="M13" s="275">
        <v>2734</v>
      </c>
      <c r="N13" s="275">
        <v>3370</v>
      </c>
      <c r="O13" s="275"/>
      <c r="P13" s="275"/>
      <c r="Q13" s="279" t="s">
        <v>289</v>
      </c>
      <c r="R13" s="287"/>
      <c r="S13" s="275">
        <v>5682</v>
      </c>
      <c r="T13" s="275">
        <v>282</v>
      </c>
      <c r="U13" s="275">
        <v>1246</v>
      </c>
      <c r="V13" s="275">
        <v>293</v>
      </c>
      <c r="W13" s="275">
        <v>934</v>
      </c>
      <c r="X13" s="275">
        <v>447</v>
      </c>
      <c r="Y13" s="286">
        <v>1655</v>
      </c>
      <c r="Z13" s="286">
        <v>374</v>
      </c>
      <c r="AA13" s="288">
        <v>18887</v>
      </c>
      <c r="AB13" s="260">
        <v>12594</v>
      </c>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row>
    <row r="14" spans="1:55" s="211" customFormat="1" ht="15.75" customHeight="1">
      <c r="A14" s="212"/>
      <c r="B14" s="697" t="s">
        <v>790</v>
      </c>
      <c r="C14" s="285"/>
      <c r="D14" s="641">
        <v>6315</v>
      </c>
      <c r="E14" s="642">
        <f>SUM(F14,K14)</f>
        <v>4085</v>
      </c>
      <c r="F14" s="643">
        <f>SUM(G14:J14)</f>
        <v>3886</v>
      </c>
      <c r="G14" s="275">
        <v>906</v>
      </c>
      <c r="H14" s="275">
        <v>1452</v>
      </c>
      <c r="I14" s="275">
        <v>80</v>
      </c>
      <c r="J14" s="286">
        <v>1448</v>
      </c>
      <c r="K14" s="643">
        <f>SUM(L14:Y14)</f>
        <v>199</v>
      </c>
      <c r="L14" s="275">
        <v>3</v>
      </c>
      <c r="M14" s="275">
        <v>13</v>
      </c>
      <c r="N14" s="275">
        <v>3</v>
      </c>
      <c r="O14" s="275"/>
      <c r="P14" s="275"/>
      <c r="Q14" s="697" t="s">
        <v>790</v>
      </c>
      <c r="R14" s="287"/>
      <c r="S14" s="275">
        <v>20</v>
      </c>
      <c r="T14" s="275">
        <v>11</v>
      </c>
      <c r="U14" s="275">
        <v>17</v>
      </c>
      <c r="V14" s="275">
        <v>0</v>
      </c>
      <c r="W14" s="275">
        <v>2</v>
      </c>
      <c r="X14" s="275">
        <v>41</v>
      </c>
      <c r="Y14" s="286">
        <v>89</v>
      </c>
      <c r="Z14" s="286">
        <v>34</v>
      </c>
      <c r="AA14" s="288">
        <v>2196</v>
      </c>
      <c r="AB14" s="260">
        <v>109</v>
      </c>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row>
    <row r="15" spans="1:55" s="211" customFormat="1" ht="15.75" customHeight="1">
      <c r="A15" s="212"/>
      <c r="B15" s="284" t="s">
        <v>290</v>
      </c>
      <c r="C15" s="285"/>
      <c r="D15" s="641">
        <v>63091</v>
      </c>
      <c r="E15" s="642">
        <f>SUM(F15,K15)</f>
        <v>19929</v>
      </c>
      <c r="F15" s="643">
        <f>SUM(G15:J15)</f>
        <v>18603</v>
      </c>
      <c r="G15" s="275">
        <v>6298</v>
      </c>
      <c r="H15" s="275">
        <v>8756</v>
      </c>
      <c r="I15" s="275">
        <v>374</v>
      </c>
      <c r="J15" s="286">
        <v>3175</v>
      </c>
      <c r="K15" s="643">
        <f>SUM(L15:Y15)</f>
        <v>1326</v>
      </c>
      <c r="L15" s="275">
        <v>13</v>
      </c>
      <c r="M15" s="275">
        <v>93</v>
      </c>
      <c r="N15" s="275">
        <v>33</v>
      </c>
      <c r="O15" s="275"/>
      <c r="P15" s="275"/>
      <c r="Q15" s="279" t="s">
        <v>290</v>
      </c>
      <c r="R15" s="287"/>
      <c r="S15" s="275">
        <v>222</v>
      </c>
      <c r="T15" s="275">
        <v>33</v>
      </c>
      <c r="U15" s="275">
        <v>89</v>
      </c>
      <c r="V15" s="275">
        <v>9</v>
      </c>
      <c r="W15" s="275">
        <v>29</v>
      </c>
      <c r="X15" s="275">
        <v>510</v>
      </c>
      <c r="Y15" s="286">
        <v>295</v>
      </c>
      <c r="Z15" s="286">
        <v>801</v>
      </c>
      <c r="AA15" s="288">
        <v>42339</v>
      </c>
      <c r="AB15" s="260">
        <v>560</v>
      </c>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row>
    <row r="16" spans="1:55" s="211" customFormat="1" ht="15.75" customHeight="1">
      <c r="A16" s="212"/>
      <c r="B16" s="284" t="s">
        <v>291</v>
      </c>
      <c r="C16" s="285"/>
      <c r="D16" s="641">
        <v>6618</v>
      </c>
      <c r="E16" s="642">
        <f>SUM(F16,K16)</f>
        <v>3103</v>
      </c>
      <c r="F16" s="643">
        <f>SUM(G16:J16)</f>
        <v>3053</v>
      </c>
      <c r="G16" s="275">
        <v>890</v>
      </c>
      <c r="H16" s="275">
        <v>1995</v>
      </c>
      <c r="I16" s="275">
        <v>26</v>
      </c>
      <c r="J16" s="286">
        <v>142</v>
      </c>
      <c r="K16" s="643">
        <f>SUM(L16:Y16)</f>
        <v>50</v>
      </c>
      <c r="L16" s="275">
        <v>0</v>
      </c>
      <c r="M16" s="275">
        <v>6</v>
      </c>
      <c r="N16" s="275">
        <v>8</v>
      </c>
      <c r="O16" s="275"/>
      <c r="P16" s="275"/>
      <c r="Q16" s="279" t="s">
        <v>291</v>
      </c>
      <c r="R16" s="287"/>
      <c r="S16" s="275">
        <v>17</v>
      </c>
      <c r="T16" s="275">
        <v>1</v>
      </c>
      <c r="U16" s="275">
        <v>4</v>
      </c>
      <c r="V16" s="275">
        <v>0</v>
      </c>
      <c r="W16" s="275">
        <v>1</v>
      </c>
      <c r="X16" s="275">
        <v>4</v>
      </c>
      <c r="Y16" s="286">
        <v>9</v>
      </c>
      <c r="Z16" s="286">
        <v>32</v>
      </c>
      <c r="AA16" s="288">
        <v>3482</v>
      </c>
      <c r="AB16" s="260">
        <v>35</v>
      </c>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row>
    <row r="17" spans="1:55" s="211" customFormat="1" ht="15.75" customHeight="1">
      <c r="A17" s="212" t="s">
        <v>627</v>
      </c>
      <c r="B17" s="212"/>
      <c r="C17" s="204"/>
      <c r="D17" s="641">
        <v>1912</v>
      </c>
      <c r="E17" s="642">
        <f>SUM(F17,K17)</f>
        <v>1032</v>
      </c>
      <c r="F17" s="643">
        <f>SUM(G17:J17)</f>
        <v>967</v>
      </c>
      <c r="G17" s="275">
        <v>210</v>
      </c>
      <c r="H17" s="275">
        <v>492</v>
      </c>
      <c r="I17" s="275">
        <v>24</v>
      </c>
      <c r="J17" s="286">
        <v>241</v>
      </c>
      <c r="K17" s="643">
        <f>SUM(L17:Y17)</f>
        <v>65</v>
      </c>
      <c r="L17" s="275">
        <v>0</v>
      </c>
      <c r="M17" s="275">
        <v>10</v>
      </c>
      <c r="N17" s="275">
        <v>6</v>
      </c>
      <c r="O17" s="275"/>
      <c r="P17" s="275" t="s">
        <v>627</v>
      </c>
      <c r="Q17" s="275"/>
      <c r="R17" s="280"/>
      <c r="S17" s="275">
        <v>11</v>
      </c>
      <c r="T17" s="275">
        <v>1</v>
      </c>
      <c r="U17" s="275">
        <v>8</v>
      </c>
      <c r="V17" s="275">
        <v>0</v>
      </c>
      <c r="W17" s="275">
        <v>2</v>
      </c>
      <c r="X17" s="275">
        <v>9</v>
      </c>
      <c r="Y17" s="286">
        <v>18</v>
      </c>
      <c r="Z17" s="286">
        <v>12</v>
      </c>
      <c r="AA17" s="288">
        <v>868</v>
      </c>
      <c r="AB17" s="260">
        <v>39</v>
      </c>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row>
    <row r="18" spans="1:55" s="211" customFormat="1" ht="15.75" customHeight="1">
      <c r="A18" s="212"/>
      <c r="B18" s="212"/>
      <c r="C18" s="204"/>
      <c r="D18" s="641"/>
      <c r="E18" s="642"/>
      <c r="F18" s="643"/>
      <c r="G18" s="275"/>
      <c r="H18" s="275"/>
      <c r="I18" s="275"/>
      <c r="J18" s="286"/>
      <c r="K18" s="643"/>
      <c r="L18" s="275"/>
      <c r="M18" s="275"/>
      <c r="N18" s="275"/>
      <c r="O18" s="275"/>
      <c r="P18" s="275"/>
      <c r="Q18" s="275"/>
      <c r="R18" s="280"/>
      <c r="S18" s="275"/>
      <c r="T18" s="275"/>
      <c r="U18" s="275"/>
      <c r="V18" s="275"/>
      <c r="W18" s="275"/>
      <c r="X18" s="275"/>
      <c r="Y18" s="286"/>
      <c r="Z18" s="286"/>
      <c r="AA18" s="288"/>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row>
    <row r="19" spans="1:55" s="202" customFormat="1" ht="15.75" customHeight="1">
      <c r="A19" s="225" t="s">
        <v>298</v>
      </c>
      <c r="B19" s="225"/>
      <c r="C19" s="195"/>
      <c r="D19" s="637">
        <v>445067</v>
      </c>
      <c r="E19" s="638">
        <f aca="true" t="shared" si="4" ref="E19:E25">SUM(F19,K19)</f>
        <v>374145</v>
      </c>
      <c r="F19" s="639">
        <f aca="true" t="shared" si="5" ref="F19:F25">SUM(G19:J19)</f>
        <v>290227</v>
      </c>
      <c r="G19" s="281">
        <f>SUM(G20,G25)</f>
        <v>68810</v>
      </c>
      <c r="H19" s="281">
        <f>SUM(H20,H25)</f>
        <v>185503</v>
      </c>
      <c r="I19" s="281">
        <f>SUM(I20,I25)</f>
        <v>4460</v>
      </c>
      <c r="J19" s="638">
        <f>SUM(J20,J25)</f>
        <v>31454</v>
      </c>
      <c r="K19" s="639">
        <f aca="true" t="shared" si="6" ref="K19:K25">SUM(L19:Y19)</f>
        <v>83918</v>
      </c>
      <c r="L19" s="281">
        <f>SUM(L20,L25)</f>
        <v>2932</v>
      </c>
      <c r="M19" s="281">
        <f>SUM(M20,M25)</f>
        <v>8568</v>
      </c>
      <c r="N19" s="281">
        <f>SUM(N20,N25)</f>
        <v>20175</v>
      </c>
      <c r="O19" s="281"/>
      <c r="P19" s="281" t="s">
        <v>298</v>
      </c>
      <c r="Q19" s="281"/>
      <c r="R19" s="282"/>
      <c r="S19" s="281">
        <f aca="true" t="shared" si="7" ref="S19:AB19">SUM(S20,S25)</f>
        <v>27734</v>
      </c>
      <c r="T19" s="281">
        <f t="shared" si="7"/>
        <v>1068</v>
      </c>
      <c r="U19" s="281">
        <f t="shared" si="7"/>
        <v>6324</v>
      </c>
      <c r="V19" s="281">
        <f t="shared" si="7"/>
        <v>1623</v>
      </c>
      <c r="W19" s="281">
        <f t="shared" si="7"/>
        <v>6498</v>
      </c>
      <c r="X19" s="281">
        <f t="shared" si="7"/>
        <v>2084</v>
      </c>
      <c r="Y19" s="638">
        <f t="shared" si="7"/>
        <v>6912</v>
      </c>
      <c r="Z19" s="638">
        <f t="shared" si="7"/>
        <v>3039</v>
      </c>
      <c r="AA19" s="640">
        <f t="shared" si="7"/>
        <v>67772</v>
      </c>
      <c r="AB19" s="283">
        <f t="shared" si="7"/>
        <v>66924</v>
      </c>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row>
    <row r="20" spans="1:55" s="211" customFormat="1" ht="15.75" customHeight="1">
      <c r="A20" s="212" t="s">
        <v>626</v>
      </c>
      <c r="B20" s="212"/>
      <c r="C20" s="204"/>
      <c r="D20" s="641">
        <v>440987</v>
      </c>
      <c r="E20" s="642">
        <f t="shared" si="4"/>
        <v>370960</v>
      </c>
      <c r="F20" s="643">
        <f t="shared" si="5"/>
        <v>287289</v>
      </c>
      <c r="G20" s="644">
        <f>SUM(G21:G24)</f>
        <v>68390</v>
      </c>
      <c r="H20" s="644">
        <f>SUM(H21:H24)</f>
        <v>183662</v>
      </c>
      <c r="I20" s="644">
        <f>SUM(I21:I24)</f>
        <v>4401</v>
      </c>
      <c r="J20" s="642">
        <f>SUM(J21:J24)</f>
        <v>30836</v>
      </c>
      <c r="K20" s="643">
        <f t="shared" si="6"/>
        <v>83671</v>
      </c>
      <c r="L20" s="644">
        <f>SUM(L21:L24)</f>
        <v>2932</v>
      </c>
      <c r="M20" s="644">
        <f>SUM(M21:M24)</f>
        <v>8538</v>
      </c>
      <c r="N20" s="644">
        <f>SUM(N21:N24)</f>
        <v>20141</v>
      </c>
      <c r="O20" s="644"/>
      <c r="P20" s="275" t="s">
        <v>626</v>
      </c>
      <c r="Q20" s="275"/>
      <c r="R20" s="280"/>
      <c r="S20" s="644">
        <f aca="true" t="shared" si="8" ref="S20:AB20">SUM(S21:S24)</f>
        <v>27685</v>
      </c>
      <c r="T20" s="644">
        <f t="shared" si="8"/>
        <v>1065</v>
      </c>
      <c r="U20" s="644">
        <f t="shared" si="8"/>
        <v>6286</v>
      </c>
      <c r="V20" s="644">
        <f t="shared" si="8"/>
        <v>1623</v>
      </c>
      <c r="W20" s="644">
        <f t="shared" si="8"/>
        <v>6487</v>
      </c>
      <c r="X20" s="644">
        <f t="shared" si="8"/>
        <v>2065</v>
      </c>
      <c r="Y20" s="642">
        <f t="shared" si="8"/>
        <v>6849</v>
      </c>
      <c r="Z20" s="642">
        <f t="shared" si="8"/>
        <v>3012</v>
      </c>
      <c r="AA20" s="645">
        <f t="shared" si="8"/>
        <v>66904</v>
      </c>
      <c r="AB20" s="646">
        <f t="shared" si="8"/>
        <v>66745</v>
      </c>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row>
    <row r="21" spans="1:55" s="211" customFormat="1" ht="15.75" customHeight="1">
      <c r="A21" s="212"/>
      <c r="B21" s="284" t="s">
        <v>289</v>
      </c>
      <c r="C21" s="285"/>
      <c r="D21" s="641">
        <v>312810</v>
      </c>
      <c r="E21" s="642">
        <f t="shared" si="4"/>
        <v>292769</v>
      </c>
      <c r="F21" s="643">
        <f t="shared" si="5"/>
        <v>214261</v>
      </c>
      <c r="G21" s="275">
        <v>52202</v>
      </c>
      <c r="H21" s="275">
        <v>139679</v>
      </c>
      <c r="I21" s="275">
        <v>3272</v>
      </c>
      <c r="J21" s="286">
        <v>19108</v>
      </c>
      <c r="K21" s="643">
        <f t="shared" si="6"/>
        <v>78508</v>
      </c>
      <c r="L21" s="275">
        <v>2868</v>
      </c>
      <c r="M21" s="275">
        <v>8202</v>
      </c>
      <c r="N21" s="275">
        <v>19886</v>
      </c>
      <c r="O21" s="275"/>
      <c r="P21" s="275"/>
      <c r="Q21" s="279" t="s">
        <v>289</v>
      </c>
      <c r="R21" s="287"/>
      <c r="S21" s="275">
        <v>26483</v>
      </c>
      <c r="T21" s="275">
        <v>917</v>
      </c>
      <c r="U21" s="275">
        <v>5781</v>
      </c>
      <c r="V21" s="275">
        <v>1582</v>
      </c>
      <c r="W21" s="275">
        <v>6281</v>
      </c>
      <c r="X21" s="275">
        <v>928</v>
      </c>
      <c r="Y21" s="286">
        <v>5580</v>
      </c>
      <c r="Z21" s="286">
        <v>1094</v>
      </c>
      <c r="AA21" s="288">
        <v>18887</v>
      </c>
      <c r="AB21" s="260">
        <v>63670</v>
      </c>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row>
    <row r="22" spans="1:55" s="211" customFormat="1" ht="15.75" customHeight="1">
      <c r="A22" s="212"/>
      <c r="B22" s="697" t="s">
        <v>790</v>
      </c>
      <c r="C22" s="285"/>
      <c r="D22" s="641">
        <v>14062</v>
      </c>
      <c r="E22" s="642">
        <f t="shared" si="4"/>
        <v>11775</v>
      </c>
      <c r="F22" s="643">
        <f t="shared" si="5"/>
        <v>11115</v>
      </c>
      <c r="G22" s="275">
        <v>1812</v>
      </c>
      <c r="H22" s="275">
        <v>5523</v>
      </c>
      <c r="I22" s="275">
        <v>194</v>
      </c>
      <c r="J22" s="286">
        <v>3586</v>
      </c>
      <c r="K22" s="643">
        <f t="shared" si="6"/>
        <v>660</v>
      </c>
      <c r="L22" s="275">
        <v>12</v>
      </c>
      <c r="M22" s="275">
        <v>39</v>
      </c>
      <c r="N22" s="275">
        <v>17</v>
      </c>
      <c r="O22" s="275"/>
      <c r="P22" s="275"/>
      <c r="Q22" s="697" t="s">
        <v>790</v>
      </c>
      <c r="R22" s="287"/>
      <c r="S22" s="275">
        <v>92</v>
      </c>
      <c r="T22" s="275">
        <v>37</v>
      </c>
      <c r="U22" s="275">
        <v>82</v>
      </c>
      <c r="V22" s="275">
        <v>0</v>
      </c>
      <c r="W22" s="275">
        <v>14</v>
      </c>
      <c r="X22" s="275">
        <v>83</v>
      </c>
      <c r="Y22" s="286">
        <v>284</v>
      </c>
      <c r="Z22" s="286">
        <v>91</v>
      </c>
      <c r="AA22" s="288">
        <v>2196</v>
      </c>
      <c r="AB22" s="260">
        <v>432</v>
      </c>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row>
    <row r="23" spans="1:55" s="211" customFormat="1" ht="15.75" customHeight="1">
      <c r="A23" s="212"/>
      <c r="B23" s="284" t="s">
        <v>290</v>
      </c>
      <c r="C23" s="285"/>
      <c r="D23" s="641">
        <v>100736</v>
      </c>
      <c r="E23" s="642">
        <f t="shared" si="4"/>
        <v>56608</v>
      </c>
      <c r="F23" s="643">
        <f t="shared" si="5"/>
        <v>52314</v>
      </c>
      <c r="G23" s="275">
        <v>12596</v>
      </c>
      <c r="H23" s="275">
        <v>31079</v>
      </c>
      <c r="I23" s="275">
        <v>875</v>
      </c>
      <c r="J23" s="286">
        <v>7764</v>
      </c>
      <c r="K23" s="643">
        <f t="shared" si="6"/>
        <v>4294</v>
      </c>
      <c r="L23" s="275">
        <v>52</v>
      </c>
      <c r="M23" s="275">
        <v>279</v>
      </c>
      <c r="N23" s="275">
        <v>192</v>
      </c>
      <c r="O23" s="275"/>
      <c r="P23" s="275"/>
      <c r="Q23" s="279" t="s">
        <v>290</v>
      </c>
      <c r="R23" s="287"/>
      <c r="S23" s="275">
        <v>1028</v>
      </c>
      <c r="T23" s="275">
        <v>108</v>
      </c>
      <c r="U23" s="275">
        <v>405</v>
      </c>
      <c r="V23" s="275">
        <v>41</v>
      </c>
      <c r="W23" s="275">
        <v>187</v>
      </c>
      <c r="X23" s="275">
        <v>1046</v>
      </c>
      <c r="Y23" s="286">
        <v>956</v>
      </c>
      <c r="Z23" s="286">
        <v>1740</v>
      </c>
      <c r="AA23" s="288">
        <v>42339</v>
      </c>
      <c r="AB23" s="260">
        <v>2472</v>
      </c>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row>
    <row r="24" spans="1:55" s="211" customFormat="1" ht="15.75" customHeight="1">
      <c r="A24" s="212"/>
      <c r="B24" s="284" t="s">
        <v>291</v>
      </c>
      <c r="C24" s="285"/>
      <c r="D24" s="641">
        <v>13379</v>
      </c>
      <c r="E24" s="642">
        <f t="shared" si="4"/>
        <v>9808</v>
      </c>
      <c r="F24" s="643">
        <f t="shared" si="5"/>
        <v>9599</v>
      </c>
      <c r="G24" s="275">
        <v>1780</v>
      </c>
      <c r="H24" s="275">
        <v>7381</v>
      </c>
      <c r="I24" s="275">
        <v>60</v>
      </c>
      <c r="J24" s="286">
        <v>378</v>
      </c>
      <c r="K24" s="643">
        <f t="shared" si="6"/>
        <v>209</v>
      </c>
      <c r="L24" s="275">
        <v>0</v>
      </c>
      <c r="M24" s="275">
        <v>18</v>
      </c>
      <c r="N24" s="275">
        <v>46</v>
      </c>
      <c r="O24" s="275"/>
      <c r="P24" s="275"/>
      <c r="Q24" s="279" t="s">
        <v>291</v>
      </c>
      <c r="R24" s="287"/>
      <c r="S24" s="275">
        <v>82</v>
      </c>
      <c r="T24" s="275">
        <v>3</v>
      </c>
      <c r="U24" s="275">
        <v>18</v>
      </c>
      <c r="V24" s="275">
        <v>0</v>
      </c>
      <c r="W24" s="275">
        <v>5</v>
      </c>
      <c r="X24" s="275">
        <v>8</v>
      </c>
      <c r="Y24" s="286">
        <v>29</v>
      </c>
      <c r="Z24" s="286">
        <v>87</v>
      </c>
      <c r="AA24" s="288">
        <v>3482</v>
      </c>
      <c r="AB24" s="260">
        <v>171</v>
      </c>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row>
    <row r="25" spans="1:55" s="211" customFormat="1" ht="15.75" customHeight="1">
      <c r="A25" s="212" t="s">
        <v>627</v>
      </c>
      <c r="B25" s="212"/>
      <c r="C25" s="204"/>
      <c r="D25" s="641">
        <v>4080</v>
      </c>
      <c r="E25" s="642">
        <f t="shared" si="4"/>
        <v>3185</v>
      </c>
      <c r="F25" s="643">
        <f t="shared" si="5"/>
        <v>2938</v>
      </c>
      <c r="G25" s="275">
        <v>420</v>
      </c>
      <c r="H25" s="275">
        <v>1841</v>
      </c>
      <c r="I25" s="275">
        <v>59</v>
      </c>
      <c r="J25" s="286">
        <v>618</v>
      </c>
      <c r="K25" s="643">
        <f t="shared" si="6"/>
        <v>247</v>
      </c>
      <c r="L25" s="275">
        <v>0</v>
      </c>
      <c r="M25" s="275">
        <v>30</v>
      </c>
      <c r="N25" s="275">
        <v>34</v>
      </c>
      <c r="O25" s="275"/>
      <c r="P25" s="275" t="s">
        <v>627</v>
      </c>
      <c r="Q25" s="275"/>
      <c r="R25" s="280"/>
      <c r="S25" s="275">
        <v>49</v>
      </c>
      <c r="T25" s="275">
        <v>3</v>
      </c>
      <c r="U25" s="275">
        <v>38</v>
      </c>
      <c r="V25" s="275">
        <v>0</v>
      </c>
      <c r="W25" s="275">
        <v>11</v>
      </c>
      <c r="X25" s="275">
        <v>19</v>
      </c>
      <c r="Y25" s="286">
        <v>63</v>
      </c>
      <c r="Z25" s="286">
        <v>27</v>
      </c>
      <c r="AA25" s="288">
        <v>868</v>
      </c>
      <c r="AB25" s="260">
        <v>179</v>
      </c>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row>
    <row r="26" spans="1:55" s="211" customFormat="1" ht="15.75" customHeight="1">
      <c r="A26" s="219"/>
      <c r="B26" s="219"/>
      <c r="C26" s="220"/>
      <c r="D26" s="289"/>
      <c r="E26" s="290"/>
      <c r="F26" s="291"/>
      <c r="G26" s="292"/>
      <c r="H26" s="292"/>
      <c r="I26" s="292"/>
      <c r="J26" s="290"/>
      <c r="K26" s="291"/>
      <c r="L26" s="292"/>
      <c r="M26" s="292"/>
      <c r="N26" s="292"/>
      <c r="O26" s="292"/>
      <c r="P26" s="292"/>
      <c r="Q26" s="292"/>
      <c r="R26" s="293"/>
      <c r="S26" s="292"/>
      <c r="T26" s="292"/>
      <c r="U26" s="292"/>
      <c r="V26" s="292"/>
      <c r="W26" s="292"/>
      <c r="X26" s="292"/>
      <c r="Y26" s="290"/>
      <c r="Z26" s="290"/>
      <c r="AA26" s="294"/>
      <c r="AB26" s="292"/>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row>
    <row r="27" ht="15.75" customHeight="1">
      <c r="A27" s="55" t="s">
        <v>780</v>
      </c>
    </row>
  </sheetData>
  <sheetProtection/>
  <mergeCells count="28">
    <mergeCell ref="M6:M9"/>
    <mergeCell ref="N6:N9"/>
    <mergeCell ref="S6:S9"/>
    <mergeCell ref="T6:T9"/>
    <mergeCell ref="I6:I9"/>
    <mergeCell ref="J6:J9"/>
    <mergeCell ref="K6:K9"/>
    <mergeCell ref="L6:L9"/>
    <mergeCell ref="S4:Y4"/>
    <mergeCell ref="Z4:Z9"/>
    <mergeCell ref="AA4:AA9"/>
    <mergeCell ref="AB4:AB9"/>
    <mergeCell ref="S5:Y5"/>
    <mergeCell ref="U6:U9"/>
    <mergeCell ref="V6:V9"/>
    <mergeCell ref="W6:W9"/>
    <mergeCell ref="X6:X9"/>
    <mergeCell ref="Y6:Y9"/>
    <mergeCell ref="A4:B9"/>
    <mergeCell ref="D4:D9"/>
    <mergeCell ref="E4:N4"/>
    <mergeCell ref="P4:Q9"/>
    <mergeCell ref="E5:E9"/>
    <mergeCell ref="F5:J5"/>
    <mergeCell ref="K5:N5"/>
    <mergeCell ref="F6:F9"/>
    <mergeCell ref="G6:G9"/>
    <mergeCell ref="H6:H9"/>
  </mergeCells>
  <printOptions/>
  <pageMargins left="0.7874015748031497" right="0.5905511811023623" top="0.7874015748031497" bottom="0.787401574803149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S34"/>
  <sheetViews>
    <sheetView workbookViewId="0" topLeftCell="A1">
      <selection activeCell="D8" sqref="D8"/>
    </sheetView>
  </sheetViews>
  <sheetFormatPr defaultColWidth="9.00390625" defaultRowHeight="21" customHeight="1"/>
  <cols>
    <col min="1" max="1" width="3.25390625" style="55" customWidth="1"/>
    <col min="2" max="2" width="1.875" style="55" customWidth="1"/>
    <col min="3" max="3" width="22.625" style="55" customWidth="1"/>
    <col min="4" max="4" width="8.75390625" style="211" customWidth="1"/>
    <col min="5" max="5" width="8.625" style="211" bestFit="1" customWidth="1"/>
    <col min="6" max="6" width="6.875" style="211" bestFit="1" customWidth="1"/>
    <col min="7" max="7" width="8.625" style="211" bestFit="1" customWidth="1"/>
    <col min="8" max="11" width="8.75390625" style="211" customWidth="1"/>
    <col min="12" max="12" width="8.875" style="211" customWidth="1"/>
    <col min="13" max="16" width="8.75390625" style="211" customWidth="1"/>
    <col min="17" max="17" width="9.25390625" style="211" customWidth="1"/>
    <col min="18" max="18" width="7.75390625" style="211" bestFit="1" customWidth="1"/>
    <col min="19" max="16384" width="9.125" style="55" customWidth="1"/>
  </cols>
  <sheetData>
    <row r="1" spans="3:17" ht="41.25" customHeight="1">
      <c r="C1" s="1355" t="s">
        <v>1033</v>
      </c>
      <c r="D1" s="1355"/>
      <c r="E1" s="1355"/>
      <c r="F1" s="1355"/>
      <c r="G1" s="1355"/>
      <c r="H1" s="1355"/>
      <c r="I1" s="1355"/>
      <c r="J1" s="1355"/>
      <c r="K1" s="1355"/>
      <c r="L1" s="1355"/>
      <c r="M1" s="1355"/>
      <c r="N1" s="1355"/>
      <c r="O1" s="1355"/>
      <c r="P1" s="1355"/>
      <c r="Q1" s="1355"/>
    </row>
    <row r="2" ht="6.75" customHeight="1">
      <c r="A2" s="17"/>
    </row>
    <row r="3" ht="21" customHeight="1">
      <c r="A3" s="123" t="s">
        <v>738</v>
      </c>
    </row>
    <row r="4" spans="1:18" ht="21" customHeight="1">
      <c r="A4" s="1302" t="s">
        <v>299</v>
      </c>
      <c r="B4" s="1302"/>
      <c r="C4" s="1303"/>
      <c r="D4" s="1356" t="s">
        <v>793</v>
      </c>
      <c r="E4" s="1359" t="s">
        <v>300</v>
      </c>
      <c r="F4" s="1359" t="s">
        <v>301</v>
      </c>
      <c r="G4" s="1362" t="s">
        <v>302</v>
      </c>
      <c r="H4" s="1363"/>
      <c r="I4" s="1363"/>
      <c r="J4" s="1363"/>
      <c r="K4" s="1363"/>
      <c r="L4" s="1363"/>
      <c r="M4" s="1363"/>
      <c r="N4" s="1363"/>
      <c r="O4" s="1363"/>
      <c r="P4" s="1363"/>
      <c r="Q4" s="1363"/>
      <c r="R4" s="1363"/>
    </row>
    <row r="5" spans="1:18" ht="21" customHeight="1">
      <c r="A5" s="1304"/>
      <c r="B5" s="1304"/>
      <c r="C5" s="1305"/>
      <c r="D5" s="1357"/>
      <c r="E5" s="1360"/>
      <c r="F5" s="1360"/>
      <c r="G5" s="1364" t="s">
        <v>1</v>
      </c>
      <c r="H5" s="1365" t="s">
        <v>303</v>
      </c>
      <c r="I5" s="1366"/>
      <c r="J5" s="1366"/>
      <c r="K5" s="1366"/>
      <c r="L5" s="1367"/>
      <c r="M5" s="1365" t="s">
        <v>673</v>
      </c>
      <c r="N5" s="1366"/>
      <c r="O5" s="1366"/>
      <c r="P5" s="1366"/>
      <c r="Q5" s="1367"/>
      <c r="R5" s="1368" t="s">
        <v>190</v>
      </c>
    </row>
    <row r="6" spans="1:18" ht="21" customHeight="1">
      <c r="A6" s="1306"/>
      <c r="B6" s="1306"/>
      <c r="C6" s="1307"/>
      <c r="D6" s="1358"/>
      <c r="E6" s="1361"/>
      <c r="F6" s="1361"/>
      <c r="G6" s="1361"/>
      <c r="H6" s="296" t="s">
        <v>304</v>
      </c>
      <c r="I6" s="297" t="s">
        <v>305</v>
      </c>
      <c r="J6" s="297" t="s">
        <v>306</v>
      </c>
      <c r="K6" s="297" t="s">
        <v>500</v>
      </c>
      <c r="L6" s="546" t="s">
        <v>657</v>
      </c>
      <c r="M6" s="298" t="s">
        <v>677</v>
      </c>
      <c r="N6" s="298" t="s">
        <v>305</v>
      </c>
      <c r="O6" s="551" t="s">
        <v>306</v>
      </c>
      <c r="P6" s="297" t="s">
        <v>500</v>
      </c>
      <c r="Q6" s="546" t="s">
        <v>678</v>
      </c>
      <c r="R6" s="1369"/>
    </row>
    <row r="7" spans="1:6" s="245" customFormat="1" ht="14.25" customHeight="1">
      <c r="A7" s="299" t="s">
        <v>307</v>
      </c>
      <c r="B7" s="300"/>
      <c r="C7" s="301"/>
      <c r="D7" s="302"/>
      <c r="E7" s="303"/>
      <c r="F7" s="303"/>
    </row>
    <row r="8" spans="1:18" s="304" customFormat="1" ht="14.25" customHeight="1">
      <c r="A8" s="304" t="s">
        <v>308</v>
      </c>
      <c r="B8" s="305"/>
      <c r="C8" s="306"/>
      <c r="D8" s="704">
        <v>188437</v>
      </c>
      <c r="E8" s="705">
        <f aca="true" t="shared" si="0" ref="E8:R8">SUM(E9,E14)</f>
        <v>108388</v>
      </c>
      <c r="F8" s="705">
        <f t="shared" si="0"/>
        <v>2281</v>
      </c>
      <c r="G8" s="304">
        <f t="shared" si="0"/>
        <v>77322</v>
      </c>
      <c r="H8" s="304">
        <f t="shared" si="0"/>
        <v>31544</v>
      </c>
      <c r="I8" s="304">
        <f t="shared" si="0"/>
        <v>31124</v>
      </c>
      <c r="J8" s="304">
        <f t="shared" si="0"/>
        <v>11091</v>
      </c>
      <c r="K8" s="304">
        <f>SUM(K9,K14)</f>
        <v>3220</v>
      </c>
      <c r="L8" s="304">
        <f t="shared" si="0"/>
        <v>343</v>
      </c>
      <c r="M8" s="304">
        <f t="shared" si="0"/>
        <v>51217</v>
      </c>
      <c r="N8" s="304">
        <f t="shared" si="0"/>
        <v>20855</v>
      </c>
      <c r="O8" s="304">
        <f t="shared" si="0"/>
        <v>4588</v>
      </c>
      <c r="P8" s="304">
        <f>SUM(P9,P14)</f>
        <v>634</v>
      </c>
      <c r="Q8" s="304">
        <f t="shared" si="0"/>
        <v>28</v>
      </c>
      <c r="R8" s="304">
        <f t="shared" si="0"/>
        <v>433</v>
      </c>
    </row>
    <row r="9" spans="2:18" s="245" customFormat="1" ht="14.25" customHeight="1">
      <c r="B9" s="245" t="s">
        <v>309</v>
      </c>
      <c r="C9" s="301"/>
      <c r="D9" s="706">
        <v>186525</v>
      </c>
      <c r="E9" s="707">
        <f aca="true" t="shared" si="1" ref="E9:R9">SUM(E10:E13)</f>
        <v>107186</v>
      </c>
      <c r="F9" s="707">
        <f t="shared" si="1"/>
        <v>2233</v>
      </c>
      <c r="G9" s="650">
        <f t="shared" si="1"/>
        <v>76690</v>
      </c>
      <c r="H9" s="650">
        <f t="shared" si="1"/>
        <v>31233</v>
      </c>
      <c r="I9" s="650">
        <f t="shared" si="1"/>
        <v>30882</v>
      </c>
      <c r="J9" s="650">
        <f t="shared" si="1"/>
        <v>11026</v>
      </c>
      <c r="K9" s="650">
        <f>SUM(K10:K13)</f>
        <v>3208</v>
      </c>
      <c r="L9" s="650">
        <f t="shared" si="1"/>
        <v>341</v>
      </c>
      <c r="M9" s="650">
        <f t="shared" si="1"/>
        <v>50770</v>
      </c>
      <c r="N9" s="650">
        <f t="shared" si="1"/>
        <v>20695</v>
      </c>
      <c r="O9" s="650">
        <f t="shared" si="1"/>
        <v>4567</v>
      </c>
      <c r="P9" s="650">
        <f>SUM(P10:P13)</f>
        <v>631</v>
      </c>
      <c r="Q9" s="650">
        <f t="shared" si="1"/>
        <v>27</v>
      </c>
      <c r="R9" s="650">
        <f t="shared" si="1"/>
        <v>403</v>
      </c>
    </row>
    <row r="10" spans="3:18" s="245" customFormat="1" ht="14.25" customHeight="1">
      <c r="C10" s="307" t="s">
        <v>289</v>
      </c>
      <c r="D10" s="706">
        <v>110501</v>
      </c>
      <c r="E10" s="303">
        <v>100934</v>
      </c>
      <c r="F10" s="303">
        <v>493</v>
      </c>
      <c r="G10" s="650">
        <f>SUM(H10:L10)</f>
        <v>8902</v>
      </c>
      <c r="H10" s="245">
        <v>840</v>
      </c>
      <c r="I10" s="245">
        <v>1888</v>
      </c>
      <c r="J10" s="245">
        <v>3984</v>
      </c>
      <c r="K10" s="245">
        <v>1905</v>
      </c>
      <c r="L10" s="245">
        <v>285</v>
      </c>
      <c r="M10" s="245">
        <v>2918</v>
      </c>
      <c r="N10" s="245">
        <v>3472</v>
      </c>
      <c r="O10" s="245">
        <v>2059</v>
      </c>
      <c r="P10" s="245">
        <v>429</v>
      </c>
      <c r="Q10" s="245">
        <v>24</v>
      </c>
      <c r="R10" s="245">
        <v>163</v>
      </c>
    </row>
    <row r="11" spans="3:18" s="245" customFormat="1" ht="14.25" customHeight="1">
      <c r="C11" s="697" t="s">
        <v>790</v>
      </c>
      <c r="D11" s="706">
        <v>6315</v>
      </c>
      <c r="E11" s="303">
        <v>7</v>
      </c>
      <c r="F11" s="303">
        <v>31</v>
      </c>
      <c r="G11" s="650">
        <f>SUM(H11:L11)</f>
        <v>6277</v>
      </c>
      <c r="H11" s="245">
        <v>198</v>
      </c>
      <c r="I11" s="245">
        <v>5396</v>
      </c>
      <c r="J11" s="245">
        <v>215</v>
      </c>
      <c r="K11" s="245">
        <v>468</v>
      </c>
      <c r="L11" s="245">
        <v>0</v>
      </c>
      <c r="M11" s="245">
        <v>3343</v>
      </c>
      <c r="N11" s="245">
        <v>2616</v>
      </c>
      <c r="O11" s="245">
        <v>271</v>
      </c>
      <c r="P11" s="245">
        <v>47</v>
      </c>
      <c r="Q11" s="245">
        <v>0</v>
      </c>
      <c r="R11" s="245">
        <v>0</v>
      </c>
    </row>
    <row r="12" spans="3:18" s="245" customFormat="1" ht="14.25" customHeight="1">
      <c r="C12" s="307" t="s">
        <v>290</v>
      </c>
      <c r="D12" s="706">
        <v>63091</v>
      </c>
      <c r="E12" s="303">
        <v>5746</v>
      </c>
      <c r="F12" s="303">
        <v>1490</v>
      </c>
      <c r="G12" s="650">
        <f>SUM(H12:L12)</f>
        <v>55664</v>
      </c>
      <c r="H12" s="245">
        <v>29005</v>
      </c>
      <c r="I12" s="245">
        <v>20140</v>
      </c>
      <c r="J12" s="245">
        <v>5836</v>
      </c>
      <c r="K12" s="245">
        <v>641</v>
      </c>
      <c r="L12" s="245">
        <v>42</v>
      </c>
      <c r="M12" s="245">
        <v>41312</v>
      </c>
      <c r="N12" s="245">
        <v>12394</v>
      </c>
      <c r="O12" s="245">
        <v>1834</v>
      </c>
      <c r="P12" s="245">
        <v>123</v>
      </c>
      <c r="Q12" s="245">
        <v>1</v>
      </c>
      <c r="R12" s="245">
        <v>188</v>
      </c>
    </row>
    <row r="13" spans="3:18" s="245" customFormat="1" ht="14.25" customHeight="1">
      <c r="C13" s="307" t="s">
        <v>291</v>
      </c>
      <c r="D13" s="706">
        <v>6618</v>
      </c>
      <c r="E13" s="303">
        <v>499</v>
      </c>
      <c r="F13" s="303">
        <v>219</v>
      </c>
      <c r="G13" s="650">
        <f>SUM(H13:L13)</f>
        <v>5847</v>
      </c>
      <c r="H13" s="245">
        <v>1190</v>
      </c>
      <c r="I13" s="245">
        <v>3458</v>
      </c>
      <c r="J13" s="245">
        <v>991</v>
      </c>
      <c r="K13" s="245">
        <v>194</v>
      </c>
      <c r="L13" s="245">
        <v>14</v>
      </c>
      <c r="M13" s="245">
        <v>3197</v>
      </c>
      <c r="N13" s="245">
        <v>2213</v>
      </c>
      <c r="O13" s="245">
        <v>403</v>
      </c>
      <c r="P13" s="245">
        <v>32</v>
      </c>
      <c r="Q13" s="245">
        <v>2</v>
      </c>
      <c r="R13" s="245">
        <v>52</v>
      </c>
    </row>
    <row r="14" spans="2:18" s="245" customFormat="1" ht="14.25" customHeight="1">
      <c r="B14" s="245" t="s">
        <v>310</v>
      </c>
      <c r="C14" s="301"/>
      <c r="D14" s="706">
        <v>1912</v>
      </c>
      <c r="E14" s="303">
        <v>1202</v>
      </c>
      <c r="F14" s="303">
        <v>48</v>
      </c>
      <c r="G14" s="650">
        <f>SUM(H14:L14)</f>
        <v>632</v>
      </c>
      <c r="H14" s="245">
        <v>311</v>
      </c>
      <c r="I14" s="245">
        <v>242</v>
      </c>
      <c r="J14" s="245">
        <v>65</v>
      </c>
      <c r="K14" s="245">
        <v>12</v>
      </c>
      <c r="L14" s="245">
        <v>2</v>
      </c>
      <c r="M14" s="245">
        <v>447</v>
      </c>
      <c r="N14" s="245">
        <v>160</v>
      </c>
      <c r="O14" s="245">
        <v>21</v>
      </c>
      <c r="P14" s="245">
        <v>3</v>
      </c>
      <c r="Q14" s="245">
        <v>1</v>
      </c>
      <c r="R14" s="245">
        <v>30</v>
      </c>
    </row>
    <row r="15" spans="1:18" s="245" customFormat="1" ht="9" customHeight="1">
      <c r="A15" s="308"/>
      <c r="B15" s="308"/>
      <c r="C15" s="309"/>
      <c r="D15" s="708"/>
      <c r="E15" s="310"/>
      <c r="F15" s="310"/>
      <c r="G15" s="709"/>
      <c r="H15" s="308"/>
      <c r="I15" s="308"/>
      <c r="J15" s="308"/>
      <c r="K15" s="308"/>
      <c r="L15" s="308"/>
      <c r="M15" s="308"/>
      <c r="N15" s="308"/>
      <c r="O15" s="308"/>
      <c r="P15" s="308"/>
      <c r="Q15" s="308"/>
      <c r="R15" s="308"/>
    </row>
    <row r="16" spans="1:18" s="245" customFormat="1" ht="14.25" customHeight="1">
      <c r="A16" s="712" t="s">
        <v>311</v>
      </c>
      <c r="B16" s="713"/>
      <c r="C16" s="714"/>
      <c r="D16" s="715"/>
      <c r="E16" s="716"/>
      <c r="F16" s="716"/>
      <c r="G16" s="713"/>
      <c r="H16" s="713"/>
      <c r="I16" s="713"/>
      <c r="J16" s="713"/>
      <c r="K16" s="713"/>
      <c r="L16" s="713"/>
      <c r="M16" s="713"/>
      <c r="N16" s="713"/>
      <c r="O16" s="713"/>
      <c r="P16" s="713"/>
      <c r="Q16" s="713"/>
      <c r="R16" s="713"/>
    </row>
    <row r="17" spans="1:18" s="304" customFormat="1" ht="14.25" customHeight="1">
      <c r="A17" s="305" t="s">
        <v>308</v>
      </c>
      <c r="B17" s="305"/>
      <c r="C17" s="306"/>
      <c r="D17" s="704">
        <v>445067</v>
      </c>
      <c r="E17" s="705">
        <f aca="true" t="shared" si="2" ref="E17:R17">SUM(E18,E23)</f>
        <v>312551</v>
      </c>
      <c r="F17" s="705">
        <f t="shared" si="2"/>
        <v>4920</v>
      </c>
      <c r="G17" s="305">
        <f t="shared" si="2"/>
        <v>126594</v>
      </c>
      <c r="H17" s="305">
        <f t="shared" si="2"/>
        <v>47032</v>
      </c>
      <c r="I17" s="305">
        <f t="shared" si="2"/>
        <v>51596</v>
      </c>
      <c r="J17" s="305">
        <f aca="true" t="shared" si="3" ref="J17:P17">SUM(J18,J23)</f>
        <v>20512</v>
      </c>
      <c r="K17" s="305">
        <f t="shared" si="3"/>
        <v>6718</v>
      </c>
      <c r="L17" s="305">
        <f t="shared" si="3"/>
        <v>736</v>
      </c>
      <c r="M17" s="305">
        <f t="shared" si="3"/>
        <v>80410</v>
      </c>
      <c r="N17" s="305">
        <f t="shared" si="3"/>
        <v>36062</v>
      </c>
      <c r="O17" s="305">
        <f t="shared" si="3"/>
        <v>8733</v>
      </c>
      <c r="P17" s="305">
        <f t="shared" si="3"/>
        <v>1334</v>
      </c>
      <c r="Q17" s="305">
        <f t="shared" si="2"/>
        <v>55</v>
      </c>
      <c r="R17" s="305">
        <f t="shared" si="2"/>
        <v>972</v>
      </c>
    </row>
    <row r="18" spans="1:18" s="245" customFormat="1" ht="14.25" customHeight="1">
      <c r="A18" s="300"/>
      <c r="B18" s="300" t="s">
        <v>309</v>
      </c>
      <c r="C18" s="301"/>
      <c r="D18" s="706">
        <v>440987</v>
      </c>
      <c r="E18" s="707">
        <f aca="true" t="shared" si="4" ref="E18:R18">SUM(E19:E22)</f>
        <v>309503</v>
      </c>
      <c r="F18" s="707">
        <f t="shared" si="4"/>
        <v>4828</v>
      </c>
      <c r="G18" s="717">
        <f t="shared" si="4"/>
        <v>125720</v>
      </c>
      <c r="H18" s="717">
        <f t="shared" si="4"/>
        <v>46604</v>
      </c>
      <c r="I18" s="717">
        <f t="shared" si="4"/>
        <v>51282</v>
      </c>
      <c r="J18" s="717">
        <f aca="true" t="shared" si="5" ref="J18:P18">SUM(J19:J22)</f>
        <v>20405</v>
      </c>
      <c r="K18" s="717">
        <f t="shared" si="5"/>
        <v>6698</v>
      </c>
      <c r="L18" s="717">
        <f t="shared" si="5"/>
        <v>731</v>
      </c>
      <c r="M18" s="717">
        <f t="shared" si="5"/>
        <v>79786</v>
      </c>
      <c r="N18" s="717">
        <f t="shared" si="5"/>
        <v>35858</v>
      </c>
      <c r="O18" s="717">
        <f t="shared" si="5"/>
        <v>8696</v>
      </c>
      <c r="P18" s="717">
        <f t="shared" si="5"/>
        <v>1327</v>
      </c>
      <c r="Q18" s="717">
        <f t="shared" si="4"/>
        <v>53</v>
      </c>
      <c r="R18" s="717">
        <f t="shared" si="4"/>
        <v>906</v>
      </c>
    </row>
    <row r="19" spans="1:18" s="245" customFormat="1" ht="14.25" customHeight="1">
      <c r="A19" s="300"/>
      <c r="B19" s="311"/>
      <c r="C19" s="307" t="s">
        <v>289</v>
      </c>
      <c r="D19" s="706">
        <v>312810</v>
      </c>
      <c r="E19" s="303">
        <v>292842</v>
      </c>
      <c r="F19" s="303">
        <v>1111</v>
      </c>
      <c r="G19" s="717">
        <f>SUM(H19:L19)</f>
        <v>18401</v>
      </c>
      <c r="H19" s="300">
        <v>1606</v>
      </c>
      <c r="I19" s="300">
        <v>3905</v>
      </c>
      <c r="J19" s="300">
        <v>8288</v>
      </c>
      <c r="K19" s="300">
        <v>3991</v>
      </c>
      <c r="L19" s="300">
        <v>611</v>
      </c>
      <c r="M19" s="300">
        <v>5977</v>
      </c>
      <c r="N19" s="300">
        <v>7263</v>
      </c>
      <c r="O19" s="300">
        <v>4228</v>
      </c>
      <c r="P19" s="300">
        <v>884</v>
      </c>
      <c r="Q19" s="300">
        <v>49</v>
      </c>
      <c r="R19" s="300">
        <v>432</v>
      </c>
    </row>
    <row r="20" spans="1:18" s="245" customFormat="1" ht="14.25" customHeight="1">
      <c r="A20" s="300"/>
      <c r="B20" s="311"/>
      <c r="C20" s="697" t="s">
        <v>790</v>
      </c>
      <c r="D20" s="706">
        <v>14062</v>
      </c>
      <c r="E20" s="303">
        <v>16</v>
      </c>
      <c r="F20" s="303">
        <v>63</v>
      </c>
      <c r="G20" s="717">
        <f>SUM(H20:L20)</f>
        <v>13983</v>
      </c>
      <c r="H20" s="300">
        <v>428</v>
      </c>
      <c r="I20" s="300">
        <v>11889</v>
      </c>
      <c r="J20" s="300">
        <v>516</v>
      </c>
      <c r="K20" s="300">
        <v>1150</v>
      </c>
      <c r="L20" s="300">
        <v>0</v>
      </c>
      <c r="M20" s="300">
        <v>7114</v>
      </c>
      <c r="N20" s="300">
        <v>6096</v>
      </c>
      <c r="O20" s="300">
        <v>668</v>
      </c>
      <c r="P20" s="300">
        <v>105</v>
      </c>
      <c r="Q20" s="300">
        <v>0</v>
      </c>
      <c r="R20" s="300">
        <v>0</v>
      </c>
    </row>
    <row r="21" spans="1:18" s="245" customFormat="1" ht="14.25" customHeight="1">
      <c r="A21" s="300"/>
      <c r="B21" s="311"/>
      <c r="C21" s="307" t="s">
        <v>290</v>
      </c>
      <c r="D21" s="706">
        <v>100736</v>
      </c>
      <c r="E21" s="303">
        <v>15175</v>
      </c>
      <c r="F21" s="303">
        <v>3109</v>
      </c>
      <c r="G21" s="717">
        <f>SUM(H21:L21)</f>
        <v>82108</v>
      </c>
      <c r="H21" s="300">
        <v>42708</v>
      </c>
      <c r="I21" s="300">
        <v>28440</v>
      </c>
      <c r="J21" s="300">
        <v>9763</v>
      </c>
      <c r="K21" s="300">
        <v>1109</v>
      </c>
      <c r="L21" s="300">
        <v>88</v>
      </c>
      <c r="M21" s="300">
        <v>60786</v>
      </c>
      <c r="N21" s="300">
        <v>18059</v>
      </c>
      <c r="O21" s="300">
        <v>3014</v>
      </c>
      <c r="P21" s="300">
        <v>248</v>
      </c>
      <c r="Q21" s="300">
        <v>1</v>
      </c>
      <c r="R21" s="300">
        <v>341</v>
      </c>
    </row>
    <row r="22" spans="1:18" s="245" customFormat="1" ht="14.25" customHeight="1">
      <c r="A22" s="300"/>
      <c r="B22" s="311"/>
      <c r="C22" s="307" t="s">
        <v>291</v>
      </c>
      <c r="D22" s="706">
        <v>13379</v>
      </c>
      <c r="E22" s="303">
        <v>1470</v>
      </c>
      <c r="F22" s="303">
        <v>545</v>
      </c>
      <c r="G22" s="717">
        <f>SUM(H22:L22)</f>
        <v>11228</v>
      </c>
      <c r="H22" s="300">
        <v>1862</v>
      </c>
      <c r="I22" s="300">
        <v>7048</v>
      </c>
      <c r="J22" s="300">
        <v>1838</v>
      </c>
      <c r="K22" s="300">
        <v>448</v>
      </c>
      <c r="L22" s="300">
        <v>32</v>
      </c>
      <c r="M22" s="300">
        <v>5909</v>
      </c>
      <c r="N22" s="300">
        <v>4440</v>
      </c>
      <c r="O22" s="300">
        <v>786</v>
      </c>
      <c r="P22" s="300">
        <v>90</v>
      </c>
      <c r="Q22" s="300">
        <v>3</v>
      </c>
      <c r="R22" s="300">
        <v>133</v>
      </c>
    </row>
    <row r="23" spans="1:18" s="245" customFormat="1" ht="14.25" customHeight="1">
      <c r="A23" s="300"/>
      <c r="B23" s="300" t="s">
        <v>310</v>
      </c>
      <c r="C23" s="301"/>
      <c r="D23" s="706">
        <v>4080</v>
      </c>
      <c r="E23" s="303">
        <v>3048</v>
      </c>
      <c r="F23" s="303">
        <v>92</v>
      </c>
      <c r="G23" s="717">
        <f>SUM(H23:L23)</f>
        <v>874</v>
      </c>
      <c r="H23" s="300">
        <v>428</v>
      </c>
      <c r="I23" s="300">
        <v>314</v>
      </c>
      <c r="J23" s="300">
        <v>107</v>
      </c>
      <c r="K23" s="300">
        <v>20</v>
      </c>
      <c r="L23" s="300">
        <v>5</v>
      </c>
      <c r="M23" s="300">
        <v>624</v>
      </c>
      <c r="N23" s="300">
        <v>204</v>
      </c>
      <c r="O23" s="300">
        <v>37</v>
      </c>
      <c r="P23" s="300">
        <v>7</v>
      </c>
      <c r="Q23" s="300">
        <v>2</v>
      </c>
      <c r="R23" s="300">
        <v>66</v>
      </c>
    </row>
    <row r="24" spans="1:18" s="245" customFormat="1" ht="9" customHeight="1">
      <c r="A24" s="308"/>
      <c r="B24" s="308"/>
      <c r="C24" s="309"/>
      <c r="D24" s="718"/>
      <c r="E24" s="310"/>
      <c r="F24" s="310"/>
      <c r="G24" s="308"/>
      <c r="H24" s="308"/>
      <c r="I24" s="308"/>
      <c r="J24" s="308"/>
      <c r="K24" s="308"/>
      <c r="L24" s="308"/>
      <c r="M24" s="308"/>
      <c r="N24" s="308"/>
      <c r="O24" s="308"/>
      <c r="P24" s="308"/>
      <c r="Q24" s="308"/>
      <c r="R24" s="308"/>
    </row>
    <row r="25" spans="1:6" ht="14.25" customHeight="1">
      <c r="A25" s="312" t="s">
        <v>312</v>
      </c>
      <c r="B25" s="107"/>
      <c r="C25" s="77"/>
      <c r="D25" s="313"/>
      <c r="E25" s="314"/>
      <c r="F25" s="314"/>
    </row>
    <row r="26" spans="1:19" s="72" customFormat="1" ht="14.25" customHeight="1">
      <c r="A26" s="72" t="s">
        <v>308</v>
      </c>
      <c r="B26" s="105"/>
      <c r="C26" s="71"/>
      <c r="D26" s="315">
        <v>2.3618875274</v>
      </c>
      <c r="E26" s="316">
        <v>2.8836310293</v>
      </c>
      <c r="F26" s="316">
        <v>2.1569487067</v>
      </c>
      <c r="G26" s="256">
        <v>1.6372313184</v>
      </c>
      <c r="H26" s="256">
        <v>1.490996703</v>
      </c>
      <c r="I26" s="256">
        <v>1.6577560725</v>
      </c>
      <c r="J26" s="256">
        <v>1.8494274637</v>
      </c>
      <c r="K26" s="256">
        <v>2.0863354037</v>
      </c>
      <c r="L26" s="256">
        <v>2.1457725948</v>
      </c>
      <c r="M26" s="256">
        <v>1.5699865279</v>
      </c>
      <c r="N26" s="256">
        <v>1.7291776552</v>
      </c>
      <c r="O26" s="256">
        <v>1.9034437663</v>
      </c>
      <c r="P26" s="256">
        <v>2.1041009464</v>
      </c>
      <c r="Q26" s="256">
        <v>1.9642857143</v>
      </c>
      <c r="R26" s="256">
        <v>2.2448036952</v>
      </c>
      <c r="S26" s="710"/>
    </row>
    <row r="27" spans="2:19" ht="14.25" customHeight="1">
      <c r="B27" s="55" t="s">
        <v>309</v>
      </c>
      <c r="C27" s="77"/>
      <c r="D27" s="317">
        <v>2.3642246348</v>
      </c>
      <c r="E27" s="318">
        <v>2.8875319538</v>
      </c>
      <c r="F27" s="318">
        <v>2.1621137483</v>
      </c>
      <c r="G27" s="246">
        <v>1.6393271613</v>
      </c>
      <c r="H27" s="246">
        <v>1.492139724</v>
      </c>
      <c r="I27" s="246">
        <v>1.660578978</v>
      </c>
      <c r="J27" s="246">
        <v>1.8506257936</v>
      </c>
      <c r="K27" s="246">
        <v>2.0879052369</v>
      </c>
      <c r="L27" s="246">
        <v>2.1436950147</v>
      </c>
      <c r="M27" s="246">
        <v>1.5715186134</v>
      </c>
      <c r="N27" s="246">
        <v>1.7326890553</v>
      </c>
      <c r="O27" s="246">
        <v>1.9040945916</v>
      </c>
      <c r="P27" s="246">
        <v>2.1030110935</v>
      </c>
      <c r="Q27" s="246">
        <v>1.962962963</v>
      </c>
      <c r="R27" s="246">
        <v>2.2481389578</v>
      </c>
      <c r="S27" s="711"/>
    </row>
    <row r="28" spans="3:19" ht="14.25" customHeight="1">
      <c r="C28" s="319" t="s">
        <v>289</v>
      </c>
      <c r="D28" s="317">
        <v>2.8308341101</v>
      </c>
      <c r="E28" s="318">
        <v>2.9013216557</v>
      </c>
      <c r="F28" s="318">
        <v>2.2535496957</v>
      </c>
      <c r="G28" s="246">
        <v>2.0670635812</v>
      </c>
      <c r="H28" s="246">
        <v>1.9119047619</v>
      </c>
      <c r="I28" s="246">
        <v>2.0683262712</v>
      </c>
      <c r="J28" s="246">
        <v>2.0803212851</v>
      </c>
      <c r="K28" s="246">
        <v>2.0950131234</v>
      </c>
      <c r="L28" s="246">
        <v>2.1438596491</v>
      </c>
      <c r="M28" s="246">
        <v>2.0483207676</v>
      </c>
      <c r="N28" s="246">
        <v>2.0918778802</v>
      </c>
      <c r="O28" s="246">
        <v>2.0534239922</v>
      </c>
      <c r="P28" s="246">
        <v>2.0606060606</v>
      </c>
      <c r="Q28" s="246">
        <v>2.0416666667</v>
      </c>
      <c r="R28" s="246">
        <v>2.6503067485</v>
      </c>
      <c r="S28" s="711"/>
    </row>
    <row r="29" spans="3:19" ht="14.25" customHeight="1">
      <c r="C29" s="697" t="s">
        <v>790</v>
      </c>
      <c r="D29" s="317">
        <v>2.2267616785</v>
      </c>
      <c r="E29" s="318">
        <v>2.2857142857</v>
      </c>
      <c r="F29" s="318">
        <v>2.0322580645</v>
      </c>
      <c r="G29" s="246">
        <v>2.2276565238</v>
      </c>
      <c r="H29" s="246">
        <v>2.1616161616</v>
      </c>
      <c r="I29" s="246">
        <v>2.2032987398</v>
      </c>
      <c r="J29" s="246">
        <v>2.4</v>
      </c>
      <c r="K29" s="246">
        <v>2.4572649573</v>
      </c>
      <c r="L29" s="246">
        <v>0</v>
      </c>
      <c r="M29" s="246">
        <v>2.1280287167</v>
      </c>
      <c r="N29" s="246">
        <v>2.3302752294</v>
      </c>
      <c r="O29" s="246">
        <v>2.4649446494</v>
      </c>
      <c r="P29" s="246">
        <v>2.2340425532</v>
      </c>
      <c r="Q29" s="246">
        <v>0</v>
      </c>
      <c r="R29" s="246">
        <v>0</v>
      </c>
      <c r="S29" s="711"/>
    </row>
    <row r="30" spans="3:19" ht="14.25" customHeight="1">
      <c r="C30" s="319" t="s">
        <v>290</v>
      </c>
      <c r="D30" s="317">
        <v>1.5966778146</v>
      </c>
      <c r="E30" s="318">
        <v>2.6409676297</v>
      </c>
      <c r="F30" s="318">
        <v>2.0865771812</v>
      </c>
      <c r="G30" s="246">
        <v>1.4750646738</v>
      </c>
      <c r="H30" s="246">
        <v>1.4724357869</v>
      </c>
      <c r="I30" s="246">
        <v>1.4121151936</v>
      </c>
      <c r="J30" s="246">
        <v>1.672892392</v>
      </c>
      <c r="K30" s="246">
        <v>1.7301092044</v>
      </c>
      <c r="L30" s="246">
        <v>2.0952380952</v>
      </c>
      <c r="M30" s="246">
        <v>1.4713884586</v>
      </c>
      <c r="N30" s="246">
        <v>1.4570760045</v>
      </c>
      <c r="O30" s="246">
        <v>1.6434023991</v>
      </c>
      <c r="P30" s="246">
        <v>2.0162601626</v>
      </c>
      <c r="Q30" s="246">
        <v>1</v>
      </c>
      <c r="R30" s="246">
        <v>1.8138297872</v>
      </c>
      <c r="S30" s="711"/>
    </row>
    <row r="31" spans="3:19" ht="14.25" customHeight="1">
      <c r="C31" s="319" t="s">
        <v>291</v>
      </c>
      <c r="D31" s="317">
        <v>2.0216077365</v>
      </c>
      <c r="E31" s="318">
        <v>2.9458917836</v>
      </c>
      <c r="F31" s="318">
        <v>2.4885844749</v>
      </c>
      <c r="G31" s="246">
        <v>1.9203010091</v>
      </c>
      <c r="H31" s="246">
        <v>1.5647058824</v>
      </c>
      <c r="I31" s="246">
        <v>2.038172354</v>
      </c>
      <c r="J31" s="246">
        <v>1.8546922301</v>
      </c>
      <c r="K31" s="246">
        <v>2.3092783505</v>
      </c>
      <c r="L31" s="246">
        <v>2.2857142857</v>
      </c>
      <c r="M31" s="246">
        <v>1.8482952768</v>
      </c>
      <c r="N31" s="246">
        <v>2.006326254</v>
      </c>
      <c r="O31" s="246">
        <v>1.9503722084</v>
      </c>
      <c r="P31" s="246">
        <v>2.8125</v>
      </c>
      <c r="Q31" s="246">
        <v>1.5</v>
      </c>
      <c r="R31" s="246">
        <v>2.5576923077</v>
      </c>
      <c r="S31" s="711"/>
    </row>
    <row r="32" spans="2:19" ht="14.25" customHeight="1">
      <c r="B32" s="55" t="s">
        <v>310</v>
      </c>
      <c r="C32" s="77"/>
      <c r="D32" s="317">
        <v>2.1338912134</v>
      </c>
      <c r="E32" s="318">
        <v>2.5357737105</v>
      </c>
      <c r="F32" s="318">
        <v>1.9166666667</v>
      </c>
      <c r="G32" s="246">
        <v>1.3829113924</v>
      </c>
      <c r="H32" s="246">
        <v>1.3762057878</v>
      </c>
      <c r="I32" s="246">
        <v>1.2975206612</v>
      </c>
      <c r="J32" s="246">
        <v>1.6461538462</v>
      </c>
      <c r="K32" s="246">
        <v>1.6666666667</v>
      </c>
      <c r="L32" s="246">
        <v>2.5</v>
      </c>
      <c r="M32" s="246">
        <v>1.3959731544</v>
      </c>
      <c r="N32" s="246">
        <v>1.275</v>
      </c>
      <c r="O32" s="246">
        <v>1.7619047619</v>
      </c>
      <c r="P32" s="246">
        <v>2.3333333333</v>
      </c>
      <c r="Q32" s="246">
        <v>2</v>
      </c>
      <c r="R32" s="246">
        <v>2.2</v>
      </c>
      <c r="S32" s="711"/>
    </row>
    <row r="33" spans="1:18" ht="9" customHeight="1">
      <c r="A33" s="109"/>
      <c r="B33" s="109"/>
      <c r="C33" s="80"/>
      <c r="D33" s="702"/>
      <c r="E33" s="703"/>
      <c r="F33" s="703"/>
      <c r="G33" s="259"/>
      <c r="H33" s="259"/>
      <c r="I33" s="259"/>
      <c r="J33" s="259"/>
      <c r="K33" s="259"/>
      <c r="L33" s="259"/>
      <c r="M33" s="259"/>
      <c r="N33" s="259"/>
      <c r="O33" s="259"/>
      <c r="P33" s="259"/>
      <c r="Q33" s="259"/>
      <c r="R33" s="259"/>
    </row>
    <row r="34" ht="21" customHeight="1">
      <c r="A34" s="118" t="s">
        <v>794</v>
      </c>
    </row>
  </sheetData>
  <sheetProtection/>
  <mergeCells count="10">
    <mergeCell ref="C1:Q1"/>
    <mergeCell ref="A4:C6"/>
    <mergeCell ref="D4:D6"/>
    <mergeCell ref="E4:E6"/>
    <mergeCell ref="F4:F6"/>
    <mergeCell ref="G4:R4"/>
    <mergeCell ref="G5:G6"/>
    <mergeCell ref="H5:L5"/>
    <mergeCell ref="M5:Q5"/>
    <mergeCell ref="R5:R6"/>
  </mergeCells>
  <printOptions/>
  <pageMargins left="0.5905511811023623" right="0.3937007874015748" top="0.5905511811023623" bottom="0.7086614173228347" header="0.5118110236220472" footer="0.5118110236220472"/>
  <pageSetup fitToHeight="0" fitToWidth="0"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M42"/>
  <sheetViews>
    <sheetView zoomScalePageLayoutView="0" workbookViewId="0" topLeftCell="A1">
      <selection activeCell="A3" sqref="A3:B4"/>
    </sheetView>
  </sheetViews>
  <sheetFormatPr defaultColWidth="9.00390625" defaultRowHeight="12.75"/>
  <cols>
    <col min="1" max="1" width="3.75390625" style="555" customWidth="1"/>
    <col min="2" max="2" width="13.75390625" style="630" customWidth="1"/>
    <col min="3" max="3" width="9.125" style="555" customWidth="1"/>
    <col min="4" max="10" width="14.75390625" style="719" customWidth="1"/>
    <col min="11" max="16384" width="9.125" style="555" customWidth="1"/>
  </cols>
  <sheetData>
    <row r="1" spans="1:10" ht="12" customHeight="1">
      <c r="A1" s="1373" t="s">
        <v>1034</v>
      </c>
      <c r="B1" s="1373"/>
      <c r="C1" s="1373"/>
      <c r="D1" s="1373"/>
      <c r="E1" s="1373"/>
      <c r="F1" s="1373"/>
      <c r="G1" s="1373"/>
      <c r="H1" s="1373"/>
      <c r="I1" s="1373"/>
      <c r="J1" s="1373"/>
    </row>
    <row r="2" spans="1:10" ht="16.5" customHeight="1">
      <c r="A2" s="1373"/>
      <c r="B2" s="1373"/>
      <c r="C2" s="1373"/>
      <c r="D2" s="1373"/>
      <c r="E2" s="1373"/>
      <c r="F2" s="1373"/>
      <c r="G2" s="1373"/>
      <c r="H2" s="1373"/>
      <c r="I2" s="1373"/>
      <c r="J2" s="1373"/>
    </row>
    <row r="3" spans="1:10" ht="12" customHeight="1">
      <c r="A3" s="1224" t="s">
        <v>738</v>
      </c>
      <c r="B3" s="1224"/>
      <c r="C3" s="4"/>
      <c r="D3" s="323"/>
      <c r="E3" s="323"/>
      <c r="F3" s="323"/>
      <c r="G3" s="323"/>
      <c r="H3" s="323"/>
      <c r="I3" s="323"/>
      <c r="J3" s="323"/>
    </row>
    <row r="4" spans="1:2" ht="12" customHeight="1">
      <c r="A4" s="1225"/>
      <c r="B4" s="1225"/>
    </row>
    <row r="5" spans="1:10" s="55" customFormat="1" ht="12" customHeight="1">
      <c r="A5" s="1374" t="s">
        <v>313</v>
      </c>
      <c r="B5" s="1374"/>
      <c r="C5" s="1375"/>
      <c r="D5" s="1322" t="s">
        <v>796</v>
      </c>
      <c r="E5" s="1380" t="s">
        <v>288</v>
      </c>
      <c r="F5" s="1325"/>
      <c r="G5" s="1325"/>
      <c r="H5" s="1325"/>
      <c r="I5" s="1338"/>
      <c r="J5" s="1381" t="s">
        <v>315</v>
      </c>
    </row>
    <row r="6" spans="1:10" s="55" customFormat="1" ht="12" customHeight="1">
      <c r="A6" s="1376"/>
      <c r="B6" s="1376"/>
      <c r="C6" s="1377"/>
      <c r="D6" s="1323"/>
      <c r="E6" s="1372" t="s">
        <v>314</v>
      </c>
      <c r="F6" s="1372" t="s">
        <v>316</v>
      </c>
      <c r="G6" s="1370" t="s">
        <v>792</v>
      </c>
      <c r="H6" s="1372" t="s">
        <v>290</v>
      </c>
      <c r="I6" s="1372" t="s">
        <v>291</v>
      </c>
      <c r="J6" s="1382"/>
    </row>
    <row r="7" spans="1:10" s="55" customFormat="1" ht="23.25" customHeight="1">
      <c r="A7" s="1378"/>
      <c r="B7" s="1378"/>
      <c r="C7" s="1379"/>
      <c r="D7" s="1324"/>
      <c r="E7" s="1371"/>
      <c r="F7" s="1371"/>
      <c r="G7" s="1371"/>
      <c r="H7" s="1371"/>
      <c r="I7" s="1371"/>
      <c r="J7" s="1383"/>
    </row>
    <row r="8" spans="1:10" s="55" customFormat="1" ht="9" customHeight="1">
      <c r="A8" s="107"/>
      <c r="B8" s="108"/>
      <c r="C8" s="77"/>
      <c r="D8" s="275"/>
      <c r="E8" s="275"/>
      <c r="F8" s="275"/>
      <c r="G8" s="275"/>
      <c r="H8" s="275"/>
      <c r="I8" s="275"/>
      <c r="J8" s="275"/>
    </row>
    <row r="9" spans="1:11" s="72" customFormat="1" ht="15.75" customHeight="1">
      <c r="A9" s="72" t="s">
        <v>866</v>
      </c>
      <c r="B9" s="324"/>
      <c r="C9" s="71"/>
      <c r="D9" s="283">
        <v>188437</v>
      </c>
      <c r="E9" s="283">
        <v>186525</v>
      </c>
      <c r="F9" s="283">
        <v>110501</v>
      </c>
      <c r="G9" s="283">
        <v>6315</v>
      </c>
      <c r="H9" s="283">
        <v>63091</v>
      </c>
      <c r="I9" s="283">
        <v>6618</v>
      </c>
      <c r="J9" s="283">
        <v>1912</v>
      </c>
      <c r="K9" s="283"/>
    </row>
    <row r="10" spans="2:11" s="55" customFormat="1" ht="12" customHeight="1">
      <c r="B10" s="133" t="s">
        <v>317</v>
      </c>
      <c r="C10" s="77" t="s">
        <v>318</v>
      </c>
      <c r="D10" s="646">
        <v>7847</v>
      </c>
      <c r="E10" s="646">
        <v>7629</v>
      </c>
      <c r="F10" s="260">
        <v>176</v>
      </c>
      <c r="G10" s="260">
        <v>24</v>
      </c>
      <c r="H10" s="260">
        <v>6973</v>
      </c>
      <c r="I10" s="260">
        <v>456</v>
      </c>
      <c r="J10" s="260">
        <v>218</v>
      </c>
      <c r="K10" s="260"/>
    </row>
    <row r="11" spans="2:13" s="55" customFormat="1" ht="12" customHeight="1">
      <c r="B11" s="133" t="s">
        <v>319</v>
      </c>
      <c r="C11" s="77"/>
      <c r="D11" s="646">
        <v>16443</v>
      </c>
      <c r="E11" s="646">
        <v>16171</v>
      </c>
      <c r="F11" s="260">
        <v>922</v>
      </c>
      <c r="G11" s="260">
        <v>55</v>
      </c>
      <c r="H11" s="260">
        <v>14266</v>
      </c>
      <c r="I11" s="260">
        <v>928</v>
      </c>
      <c r="J11" s="260">
        <v>272</v>
      </c>
      <c r="K11" s="260"/>
      <c r="M11" s="260"/>
    </row>
    <row r="12" spans="2:11" s="55" customFormat="1" ht="12" customHeight="1">
      <c r="B12" s="133" t="s">
        <v>320</v>
      </c>
      <c r="C12" s="77"/>
      <c r="D12" s="646">
        <v>14047</v>
      </c>
      <c r="E12" s="646">
        <v>13803</v>
      </c>
      <c r="F12" s="260">
        <v>1284</v>
      </c>
      <c r="G12" s="260">
        <v>290</v>
      </c>
      <c r="H12" s="260">
        <v>11445</v>
      </c>
      <c r="I12" s="260">
        <v>784</v>
      </c>
      <c r="J12" s="260">
        <v>244</v>
      </c>
      <c r="K12" s="260"/>
    </row>
    <row r="13" spans="2:11" s="55" customFormat="1" ht="12" customHeight="1">
      <c r="B13" s="133" t="s">
        <v>321</v>
      </c>
      <c r="C13" s="77"/>
      <c r="D13" s="646">
        <v>13222</v>
      </c>
      <c r="E13" s="646">
        <v>12994</v>
      </c>
      <c r="F13" s="260">
        <v>1341</v>
      </c>
      <c r="G13" s="260">
        <v>1855</v>
      </c>
      <c r="H13" s="260">
        <v>8947</v>
      </c>
      <c r="I13" s="260">
        <v>851</v>
      </c>
      <c r="J13" s="260">
        <v>228</v>
      </c>
      <c r="K13" s="260"/>
    </row>
    <row r="14" spans="2:11" s="55" customFormat="1" ht="12" customHeight="1">
      <c r="B14" s="133" t="s">
        <v>322</v>
      </c>
      <c r="C14" s="77"/>
      <c r="D14" s="646">
        <v>13240</v>
      </c>
      <c r="E14" s="646">
        <v>13052</v>
      </c>
      <c r="F14" s="260">
        <v>2673</v>
      </c>
      <c r="G14" s="260">
        <v>1938</v>
      </c>
      <c r="H14" s="260">
        <v>7545</v>
      </c>
      <c r="I14" s="260">
        <v>896</v>
      </c>
      <c r="J14" s="260">
        <v>188</v>
      </c>
      <c r="K14" s="260"/>
    </row>
    <row r="15" spans="2:11" s="55" customFormat="1" ht="12" customHeight="1">
      <c r="B15" s="133" t="s">
        <v>323</v>
      </c>
      <c r="C15" s="77"/>
      <c r="D15" s="646">
        <v>11510</v>
      </c>
      <c r="E15" s="646">
        <v>11343</v>
      </c>
      <c r="F15" s="260">
        <v>4496</v>
      </c>
      <c r="G15" s="260">
        <v>1237</v>
      </c>
      <c r="H15" s="260">
        <v>4657</v>
      </c>
      <c r="I15" s="260">
        <v>953</v>
      </c>
      <c r="J15" s="260">
        <v>167</v>
      </c>
      <c r="K15" s="260"/>
    </row>
    <row r="16" spans="2:11" s="55" customFormat="1" ht="12" customHeight="1">
      <c r="B16" s="133" t="s">
        <v>324</v>
      </c>
      <c r="C16" s="77"/>
      <c r="D16" s="646">
        <v>11949</v>
      </c>
      <c r="E16" s="646">
        <v>11778</v>
      </c>
      <c r="F16" s="260">
        <v>6588</v>
      </c>
      <c r="G16" s="260">
        <v>619</v>
      </c>
      <c r="H16" s="260">
        <v>3788</v>
      </c>
      <c r="I16" s="260">
        <v>783</v>
      </c>
      <c r="J16" s="260">
        <v>171</v>
      </c>
      <c r="K16" s="260"/>
    </row>
    <row r="17" spans="2:11" s="55" customFormat="1" ht="12" customHeight="1">
      <c r="B17" s="133" t="s">
        <v>325</v>
      </c>
      <c r="C17" s="77"/>
      <c r="D17" s="646">
        <v>8246</v>
      </c>
      <c r="E17" s="646">
        <v>8177</v>
      </c>
      <c r="F17" s="260">
        <v>5865</v>
      </c>
      <c r="G17" s="260">
        <v>135</v>
      </c>
      <c r="H17" s="260">
        <v>1801</v>
      </c>
      <c r="I17" s="260">
        <v>376</v>
      </c>
      <c r="J17" s="260">
        <v>69</v>
      </c>
      <c r="K17" s="260"/>
    </row>
    <row r="18" spans="2:11" s="55" customFormat="1" ht="12" customHeight="1">
      <c r="B18" s="133" t="s">
        <v>326</v>
      </c>
      <c r="C18" s="77"/>
      <c r="D18" s="646">
        <v>11340</v>
      </c>
      <c r="E18" s="646">
        <v>11232</v>
      </c>
      <c r="F18" s="260">
        <v>9575</v>
      </c>
      <c r="G18" s="260">
        <v>101</v>
      </c>
      <c r="H18" s="260">
        <v>1335</v>
      </c>
      <c r="I18" s="260">
        <v>221</v>
      </c>
      <c r="J18" s="260">
        <v>108</v>
      </c>
      <c r="K18" s="260"/>
    </row>
    <row r="19" spans="2:11" s="55" customFormat="1" ht="12" customHeight="1">
      <c r="B19" s="133" t="s">
        <v>327</v>
      </c>
      <c r="C19" s="77"/>
      <c r="D19" s="646">
        <v>17177</v>
      </c>
      <c r="E19" s="646">
        <v>17117</v>
      </c>
      <c r="F19" s="260">
        <v>15765</v>
      </c>
      <c r="G19" s="260">
        <v>45</v>
      </c>
      <c r="H19" s="260">
        <v>1121</v>
      </c>
      <c r="I19" s="260">
        <v>186</v>
      </c>
      <c r="J19" s="260">
        <v>60</v>
      </c>
      <c r="K19" s="260"/>
    </row>
    <row r="20" spans="2:11" s="55" customFormat="1" ht="12" customHeight="1">
      <c r="B20" s="133" t="s">
        <v>328</v>
      </c>
      <c r="C20" s="77"/>
      <c r="D20" s="646">
        <v>23970</v>
      </c>
      <c r="E20" s="646">
        <v>23900</v>
      </c>
      <c r="F20" s="260">
        <v>23097</v>
      </c>
      <c r="G20" s="260">
        <v>15</v>
      </c>
      <c r="H20" s="260">
        <v>696</v>
      </c>
      <c r="I20" s="260">
        <v>92</v>
      </c>
      <c r="J20" s="260">
        <v>70</v>
      </c>
      <c r="K20" s="260"/>
    </row>
    <row r="21" spans="2:11" s="55" customFormat="1" ht="12" customHeight="1">
      <c r="B21" s="133" t="s">
        <v>329</v>
      </c>
      <c r="C21" s="77"/>
      <c r="D21" s="646">
        <v>22729</v>
      </c>
      <c r="E21" s="646">
        <v>22653</v>
      </c>
      <c r="F21" s="260">
        <v>22237</v>
      </c>
      <c r="G21" s="260">
        <v>1</v>
      </c>
      <c r="H21" s="260">
        <v>372</v>
      </c>
      <c r="I21" s="260">
        <v>43</v>
      </c>
      <c r="J21" s="260">
        <v>76</v>
      </c>
      <c r="K21" s="260"/>
    </row>
    <row r="22" spans="2:11" s="55" customFormat="1" ht="12" customHeight="1">
      <c r="B22" s="133" t="s">
        <v>330</v>
      </c>
      <c r="C22" s="77"/>
      <c r="D22" s="646">
        <v>8899</v>
      </c>
      <c r="E22" s="646">
        <v>8872</v>
      </c>
      <c r="F22" s="260">
        <v>8762</v>
      </c>
      <c r="G22" s="260">
        <v>0</v>
      </c>
      <c r="H22" s="260">
        <v>94</v>
      </c>
      <c r="I22" s="260">
        <v>16</v>
      </c>
      <c r="J22" s="260">
        <v>27</v>
      </c>
      <c r="K22" s="260"/>
    </row>
    <row r="23" spans="1:11" s="55" customFormat="1" ht="12" customHeight="1">
      <c r="A23" s="107"/>
      <c r="B23" s="108" t="s">
        <v>331</v>
      </c>
      <c r="C23" s="77" t="s">
        <v>332</v>
      </c>
      <c r="D23" s="644">
        <v>7805</v>
      </c>
      <c r="E23" s="644">
        <v>7791</v>
      </c>
      <c r="F23" s="275">
        <v>7711</v>
      </c>
      <c r="G23" s="275">
        <v>0</v>
      </c>
      <c r="H23" s="275">
        <v>48</v>
      </c>
      <c r="I23" s="275">
        <v>32</v>
      </c>
      <c r="J23" s="275">
        <v>14</v>
      </c>
      <c r="K23" s="260"/>
    </row>
    <row r="24" spans="1:10" s="55" customFormat="1" ht="9" customHeight="1">
      <c r="A24" s="320"/>
      <c r="B24" s="325"/>
      <c r="C24" s="321"/>
      <c r="D24" s="326"/>
      <c r="E24" s="326"/>
      <c r="F24" s="326"/>
      <c r="G24" s="326"/>
      <c r="H24" s="326"/>
      <c r="I24" s="326"/>
      <c r="J24" s="326"/>
    </row>
    <row r="25" spans="1:10" ht="9" customHeight="1">
      <c r="A25" s="107"/>
      <c r="B25" s="108"/>
      <c r="C25" s="77"/>
      <c r="D25" s="275"/>
      <c r="E25" s="275"/>
      <c r="F25" s="275"/>
      <c r="G25" s="275"/>
      <c r="H25" s="275"/>
      <c r="I25" s="275"/>
      <c r="J25" s="275"/>
    </row>
    <row r="26" spans="1:10" ht="12" customHeight="1">
      <c r="A26" s="72" t="s">
        <v>867</v>
      </c>
      <c r="B26" s="324"/>
      <c r="C26" s="71"/>
      <c r="D26" s="283">
        <v>445067</v>
      </c>
      <c r="E26" s="283">
        <v>440987</v>
      </c>
      <c r="F26" s="283">
        <v>312810</v>
      </c>
      <c r="G26" s="283">
        <v>14062</v>
      </c>
      <c r="H26" s="283">
        <v>100736</v>
      </c>
      <c r="I26" s="283">
        <v>13379</v>
      </c>
      <c r="J26" s="283">
        <v>4080</v>
      </c>
    </row>
    <row r="27" spans="1:10" ht="12" customHeight="1">
      <c r="A27" s="55"/>
      <c r="B27" s="133" t="s">
        <v>317</v>
      </c>
      <c r="C27" s="77" t="s">
        <v>318</v>
      </c>
      <c r="D27" s="646">
        <v>9177</v>
      </c>
      <c r="E27" s="646">
        <v>8888</v>
      </c>
      <c r="F27" s="260">
        <v>208</v>
      </c>
      <c r="G27" s="260">
        <v>28</v>
      </c>
      <c r="H27" s="260">
        <v>8124</v>
      </c>
      <c r="I27" s="260">
        <v>528</v>
      </c>
      <c r="J27" s="260">
        <v>289</v>
      </c>
    </row>
    <row r="28" spans="1:10" ht="12" customHeight="1">
      <c r="A28" s="55"/>
      <c r="B28" s="133" t="s">
        <v>319</v>
      </c>
      <c r="C28" s="77"/>
      <c r="D28" s="646">
        <v>19988</v>
      </c>
      <c r="E28" s="646">
        <v>19560</v>
      </c>
      <c r="F28" s="260">
        <v>1267</v>
      </c>
      <c r="G28" s="260">
        <v>113</v>
      </c>
      <c r="H28" s="260">
        <v>17016</v>
      </c>
      <c r="I28" s="260">
        <v>1164</v>
      </c>
      <c r="J28" s="260">
        <v>428</v>
      </c>
    </row>
    <row r="29" spans="1:10" ht="12" customHeight="1">
      <c r="A29" s="55"/>
      <c r="B29" s="133" t="s">
        <v>320</v>
      </c>
      <c r="C29" s="77"/>
      <c r="D29" s="646">
        <v>19732</v>
      </c>
      <c r="E29" s="646">
        <v>19267</v>
      </c>
      <c r="F29" s="260">
        <v>1857</v>
      </c>
      <c r="G29" s="260">
        <v>545</v>
      </c>
      <c r="H29" s="260">
        <v>15771</v>
      </c>
      <c r="I29" s="260">
        <v>1094</v>
      </c>
      <c r="J29" s="260">
        <v>465</v>
      </c>
    </row>
    <row r="30" spans="1:10" ht="12" customHeight="1">
      <c r="A30" s="55"/>
      <c r="B30" s="133" t="s">
        <v>321</v>
      </c>
      <c r="C30" s="77"/>
      <c r="D30" s="646">
        <v>22723</v>
      </c>
      <c r="E30" s="646">
        <v>22232</v>
      </c>
      <c r="F30" s="260">
        <v>2154</v>
      </c>
      <c r="G30" s="260">
        <v>3839</v>
      </c>
      <c r="H30" s="260">
        <v>14733</v>
      </c>
      <c r="I30" s="260">
        <v>1506</v>
      </c>
      <c r="J30" s="260">
        <v>491</v>
      </c>
    </row>
    <row r="31" spans="1:10" ht="12" customHeight="1">
      <c r="A31" s="55"/>
      <c r="B31" s="133" t="s">
        <v>322</v>
      </c>
      <c r="C31" s="77"/>
      <c r="D31" s="646">
        <v>26245</v>
      </c>
      <c r="E31" s="646">
        <v>25824</v>
      </c>
      <c r="F31" s="260">
        <v>4879</v>
      </c>
      <c r="G31" s="260">
        <v>4323</v>
      </c>
      <c r="H31" s="260">
        <v>14668</v>
      </c>
      <c r="I31" s="260">
        <v>1954</v>
      </c>
      <c r="J31" s="260">
        <v>421</v>
      </c>
    </row>
    <row r="32" spans="1:10" ht="12" customHeight="1">
      <c r="A32" s="55"/>
      <c r="B32" s="133" t="s">
        <v>323</v>
      </c>
      <c r="C32" s="77"/>
      <c r="D32" s="646">
        <v>25176</v>
      </c>
      <c r="E32" s="646">
        <v>24787</v>
      </c>
      <c r="F32" s="260">
        <v>9676</v>
      </c>
      <c r="G32" s="260">
        <v>2973</v>
      </c>
      <c r="H32" s="260">
        <v>9751</v>
      </c>
      <c r="I32" s="260">
        <v>2387</v>
      </c>
      <c r="J32" s="260">
        <v>389</v>
      </c>
    </row>
    <row r="33" spans="1:10" ht="12" customHeight="1">
      <c r="A33" s="55"/>
      <c r="B33" s="133" t="s">
        <v>324</v>
      </c>
      <c r="C33" s="77"/>
      <c r="D33" s="646">
        <v>26158</v>
      </c>
      <c r="E33" s="646">
        <v>25693</v>
      </c>
      <c r="F33" s="260">
        <v>14393</v>
      </c>
      <c r="G33" s="260">
        <v>1503</v>
      </c>
      <c r="H33" s="260">
        <v>7793</v>
      </c>
      <c r="I33" s="260">
        <v>2004</v>
      </c>
      <c r="J33" s="260">
        <v>465</v>
      </c>
    </row>
    <row r="34" spans="1:10" ht="12" customHeight="1">
      <c r="A34" s="55"/>
      <c r="B34" s="133" t="s">
        <v>325</v>
      </c>
      <c r="C34" s="77"/>
      <c r="D34" s="646">
        <v>19184</v>
      </c>
      <c r="E34" s="646">
        <v>18997</v>
      </c>
      <c r="F34" s="260">
        <v>13694</v>
      </c>
      <c r="G34" s="260">
        <v>365</v>
      </c>
      <c r="H34" s="260">
        <v>3868</v>
      </c>
      <c r="I34" s="260">
        <v>1070</v>
      </c>
      <c r="J34" s="260">
        <v>187</v>
      </c>
    </row>
    <row r="35" spans="1:10" ht="12" customHeight="1">
      <c r="A35" s="55"/>
      <c r="B35" s="133" t="s">
        <v>326</v>
      </c>
      <c r="C35" s="77"/>
      <c r="D35" s="646">
        <v>29624</v>
      </c>
      <c r="E35" s="646">
        <v>29342</v>
      </c>
      <c r="F35" s="260">
        <v>25539</v>
      </c>
      <c r="G35" s="260">
        <v>222</v>
      </c>
      <c r="H35" s="260">
        <v>2984</v>
      </c>
      <c r="I35" s="260">
        <v>597</v>
      </c>
      <c r="J35" s="260">
        <v>282</v>
      </c>
    </row>
    <row r="36" spans="1:10" ht="12" customHeight="1">
      <c r="A36" s="55"/>
      <c r="B36" s="133" t="s">
        <v>327</v>
      </c>
      <c r="C36" s="77"/>
      <c r="D36" s="646">
        <v>47763</v>
      </c>
      <c r="E36" s="646">
        <v>47592</v>
      </c>
      <c r="F36" s="260">
        <v>44167</v>
      </c>
      <c r="G36" s="260">
        <v>114</v>
      </c>
      <c r="H36" s="260">
        <v>2778</v>
      </c>
      <c r="I36" s="260">
        <v>533</v>
      </c>
      <c r="J36" s="260">
        <v>171</v>
      </c>
    </row>
    <row r="37" spans="1:10" ht="12" customHeight="1">
      <c r="A37" s="55"/>
      <c r="B37" s="133" t="s">
        <v>328</v>
      </c>
      <c r="C37" s="77"/>
      <c r="D37" s="646">
        <v>68298</v>
      </c>
      <c r="E37" s="646">
        <v>68113</v>
      </c>
      <c r="F37" s="260">
        <v>65963</v>
      </c>
      <c r="G37" s="260">
        <v>35</v>
      </c>
      <c r="H37" s="260">
        <v>1846</v>
      </c>
      <c r="I37" s="260">
        <v>269</v>
      </c>
      <c r="J37" s="260">
        <v>185</v>
      </c>
    </row>
    <row r="38" spans="1:10" ht="12" customHeight="1">
      <c r="A38" s="55"/>
      <c r="B38" s="133" t="s">
        <v>329</v>
      </c>
      <c r="C38" s="77"/>
      <c r="D38" s="646">
        <v>73665</v>
      </c>
      <c r="E38" s="646">
        <v>73474</v>
      </c>
      <c r="F38" s="260">
        <v>72340</v>
      </c>
      <c r="G38" s="260">
        <v>2</v>
      </c>
      <c r="H38" s="260">
        <v>1006</v>
      </c>
      <c r="I38" s="260">
        <v>126</v>
      </c>
      <c r="J38" s="260">
        <v>191</v>
      </c>
    </row>
    <row r="39" spans="1:10" ht="12" customHeight="1">
      <c r="A39" s="55"/>
      <c r="B39" s="133" t="s">
        <v>330</v>
      </c>
      <c r="C39" s="77"/>
      <c r="D39" s="646">
        <v>29913</v>
      </c>
      <c r="E39" s="646">
        <v>29839</v>
      </c>
      <c r="F39" s="260">
        <v>29530</v>
      </c>
      <c r="G39" s="260">
        <v>0</v>
      </c>
      <c r="H39" s="260">
        <v>262</v>
      </c>
      <c r="I39" s="260">
        <v>47</v>
      </c>
      <c r="J39" s="260">
        <v>74</v>
      </c>
    </row>
    <row r="40" spans="1:10" ht="12" customHeight="1">
      <c r="A40" s="55"/>
      <c r="B40" s="133" t="s">
        <v>331</v>
      </c>
      <c r="C40" s="77" t="s">
        <v>332</v>
      </c>
      <c r="D40" s="646">
        <v>27391</v>
      </c>
      <c r="E40" s="646">
        <v>27349</v>
      </c>
      <c r="F40" s="260">
        <v>27119</v>
      </c>
      <c r="G40" s="260">
        <v>0</v>
      </c>
      <c r="H40" s="260">
        <v>133</v>
      </c>
      <c r="I40" s="260">
        <v>97</v>
      </c>
      <c r="J40" s="260">
        <v>42</v>
      </c>
    </row>
    <row r="41" spans="1:10" ht="9" customHeight="1">
      <c r="A41" s="109"/>
      <c r="B41" s="242"/>
      <c r="C41" s="80"/>
      <c r="D41" s="292"/>
      <c r="E41" s="292"/>
      <c r="F41" s="292"/>
      <c r="G41" s="292"/>
      <c r="H41" s="292"/>
      <c r="I41" s="292"/>
      <c r="J41" s="292"/>
    </row>
    <row r="42" ht="12">
      <c r="A42" s="555" t="s">
        <v>795</v>
      </c>
    </row>
  </sheetData>
  <sheetProtection/>
  <mergeCells count="11">
    <mergeCell ref="F6:F7"/>
    <mergeCell ref="G6:G7"/>
    <mergeCell ref="H6:H7"/>
    <mergeCell ref="I6:I7"/>
    <mergeCell ref="A1:J2"/>
    <mergeCell ref="A3:B4"/>
    <mergeCell ref="A5:C7"/>
    <mergeCell ref="D5:D7"/>
    <mergeCell ref="E5:I5"/>
    <mergeCell ref="J5:J7"/>
    <mergeCell ref="E6:E7"/>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L40"/>
  <sheetViews>
    <sheetView zoomScalePageLayoutView="0" workbookViewId="0" topLeftCell="A1">
      <selection activeCell="A3" sqref="A3"/>
    </sheetView>
  </sheetViews>
  <sheetFormatPr defaultColWidth="9.00390625" defaultRowHeight="12.75" customHeight="1"/>
  <cols>
    <col min="1" max="1" width="3.75390625" style="555" customWidth="1"/>
    <col min="2" max="2" width="13.75390625" style="555" customWidth="1"/>
    <col min="3" max="3" width="9.125" style="555" customWidth="1"/>
    <col min="4" max="11" width="13.75390625" style="719" customWidth="1"/>
    <col min="12" max="16384" width="9.125" style="555" customWidth="1"/>
  </cols>
  <sheetData>
    <row r="1" spans="1:11" s="327" customFormat="1" ht="17.25" customHeight="1">
      <c r="A1" s="1373" t="s">
        <v>1035</v>
      </c>
      <c r="B1" s="1373"/>
      <c r="C1" s="1373"/>
      <c r="D1" s="1373"/>
      <c r="E1" s="1373"/>
      <c r="F1" s="1373"/>
      <c r="G1" s="1373"/>
      <c r="H1" s="1373"/>
      <c r="I1" s="1373"/>
      <c r="J1" s="1373"/>
      <c r="K1" s="1373"/>
    </row>
    <row r="2" spans="1:11" s="327" customFormat="1" ht="17.25" customHeight="1">
      <c r="A2" s="1373"/>
      <c r="B2" s="1373"/>
      <c r="C2" s="1373"/>
      <c r="D2" s="1373"/>
      <c r="E2" s="1373"/>
      <c r="F2" s="1373"/>
      <c r="G2" s="1373"/>
      <c r="H2" s="1373"/>
      <c r="I2" s="1373"/>
      <c r="J2" s="1373"/>
      <c r="K2" s="1373"/>
    </row>
    <row r="3" spans="1:3" ht="12.75" customHeight="1">
      <c r="A3" s="123" t="s">
        <v>738</v>
      </c>
      <c r="B3" s="123"/>
      <c r="C3" s="123"/>
    </row>
    <row r="4" spans="1:11" s="55" customFormat="1" ht="12.75" customHeight="1">
      <c r="A4" s="1374" t="s">
        <v>333</v>
      </c>
      <c r="B4" s="1126"/>
      <c r="C4" s="1184"/>
      <c r="D4" s="1384" t="s">
        <v>1</v>
      </c>
      <c r="E4" s="1385" t="s">
        <v>334</v>
      </c>
      <c r="F4" s="1385" t="s">
        <v>335</v>
      </c>
      <c r="G4" s="1380" t="s">
        <v>302</v>
      </c>
      <c r="H4" s="1325"/>
      <c r="I4" s="1325"/>
      <c r="J4" s="1338"/>
      <c r="K4" s="1381" t="s">
        <v>190</v>
      </c>
    </row>
    <row r="5" spans="1:11" s="55" customFormat="1" ht="12.75" customHeight="1">
      <c r="A5" s="1178"/>
      <c r="B5" s="1178"/>
      <c r="C5" s="1185"/>
      <c r="D5" s="1324"/>
      <c r="E5" s="1371"/>
      <c r="F5" s="1371"/>
      <c r="G5" s="277" t="s">
        <v>33</v>
      </c>
      <c r="H5" s="277" t="s">
        <v>336</v>
      </c>
      <c r="I5" s="277" t="s">
        <v>337</v>
      </c>
      <c r="J5" s="277" t="s">
        <v>338</v>
      </c>
      <c r="K5" s="1383"/>
    </row>
    <row r="6" spans="1:11" s="55" customFormat="1" ht="9" customHeight="1">
      <c r="A6" s="107"/>
      <c r="B6" s="107"/>
      <c r="C6" s="77"/>
      <c r="D6" s="275"/>
      <c r="E6" s="275"/>
      <c r="F6" s="275"/>
      <c r="G6" s="328"/>
      <c r="H6" s="328"/>
      <c r="I6" s="328"/>
      <c r="J6" s="328"/>
      <c r="K6" s="275"/>
    </row>
    <row r="7" spans="1:11" s="72" customFormat="1" ht="12.75" customHeight="1">
      <c r="A7" s="72" t="s">
        <v>798</v>
      </c>
      <c r="B7" s="324"/>
      <c r="C7" s="71"/>
      <c r="D7" s="283">
        <v>186525</v>
      </c>
      <c r="E7" s="283">
        <v>107186</v>
      </c>
      <c r="F7" s="283">
        <v>2233</v>
      </c>
      <c r="G7" s="283">
        <v>76690</v>
      </c>
      <c r="H7" s="283">
        <v>31233</v>
      </c>
      <c r="I7" s="283">
        <v>30882</v>
      </c>
      <c r="J7" s="283">
        <v>14575</v>
      </c>
      <c r="K7" s="283">
        <v>403</v>
      </c>
    </row>
    <row r="8" spans="2:12" s="55" customFormat="1" ht="12.75" customHeight="1">
      <c r="B8" s="133" t="s">
        <v>628</v>
      </c>
      <c r="C8" s="77" t="s">
        <v>318</v>
      </c>
      <c r="D8" s="720">
        <v>7629</v>
      </c>
      <c r="E8" s="260">
        <v>160</v>
      </c>
      <c r="F8" s="260">
        <v>117</v>
      </c>
      <c r="G8" s="720">
        <v>7304</v>
      </c>
      <c r="H8" s="260">
        <v>3683</v>
      </c>
      <c r="I8" s="260">
        <v>3009</v>
      </c>
      <c r="J8" s="260">
        <v>612</v>
      </c>
      <c r="K8" s="260">
        <v>48</v>
      </c>
      <c r="L8" s="260"/>
    </row>
    <row r="9" spans="2:11" s="55" customFormat="1" ht="12.75" customHeight="1">
      <c r="B9" s="133" t="s">
        <v>629</v>
      </c>
      <c r="C9" s="77"/>
      <c r="D9" s="720">
        <v>16171</v>
      </c>
      <c r="E9" s="260">
        <v>675</v>
      </c>
      <c r="F9" s="260">
        <v>260</v>
      </c>
      <c r="G9" s="720">
        <v>15181</v>
      </c>
      <c r="H9" s="260">
        <v>7579</v>
      </c>
      <c r="I9" s="260">
        <v>5972</v>
      </c>
      <c r="J9" s="260">
        <v>1630</v>
      </c>
      <c r="K9" s="260">
        <v>55</v>
      </c>
    </row>
    <row r="10" spans="2:12" s="55" customFormat="1" ht="12.75" customHeight="1">
      <c r="B10" s="133" t="s">
        <v>630</v>
      </c>
      <c r="C10" s="77"/>
      <c r="D10" s="720">
        <v>13803</v>
      </c>
      <c r="E10" s="260">
        <v>1346</v>
      </c>
      <c r="F10" s="260">
        <v>226</v>
      </c>
      <c r="G10" s="720">
        <v>12187</v>
      </c>
      <c r="H10" s="260">
        <v>6342</v>
      </c>
      <c r="I10" s="260">
        <v>4464</v>
      </c>
      <c r="J10" s="260">
        <v>1381</v>
      </c>
      <c r="K10" s="260">
        <v>44</v>
      </c>
      <c r="L10" s="260"/>
    </row>
    <row r="11" spans="2:12" s="55" customFormat="1" ht="12.75" customHeight="1">
      <c r="B11" s="133" t="s">
        <v>631</v>
      </c>
      <c r="C11" s="77"/>
      <c r="D11" s="720">
        <v>12994</v>
      </c>
      <c r="E11" s="260">
        <v>1540</v>
      </c>
      <c r="F11" s="260">
        <v>294</v>
      </c>
      <c r="G11" s="720">
        <v>11130</v>
      </c>
      <c r="H11" s="260">
        <v>5017</v>
      </c>
      <c r="I11" s="260">
        <v>4730</v>
      </c>
      <c r="J11" s="260">
        <v>1383</v>
      </c>
      <c r="K11" s="260">
        <v>30</v>
      </c>
      <c r="L11" s="260"/>
    </row>
    <row r="12" spans="2:11" s="55" customFormat="1" ht="12.75" customHeight="1">
      <c r="B12" s="133" t="s">
        <v>632</v>
      </c>
      <c r="C12" s="77"/>
      <c r="D12" s="720">
        <v>13052</v>
      </c>
      <c r="E12" s="260">
        <v>2581</v>
      </c>
      <c r="F12" s="260">
        <v>304</v>
      </c>
      <c r="G12" s="720">
        <v>10140</v>
      </c>
      <c r="H12" s="260">
        <v>3743</v>
      </c>
      <c r="I12" s="260">
        <v>4575</v>
      </c>
      <c r="J12" s="260">
        <v>1822</v>
      </c>
      <c r="K12" s="260">
        <v>27</v>
      </c>
    </row>
    <row r="13" spans="2:11" s="55" customFormat="1" ht="12.75" customHeight="1">
      <c r="B13" s="133" t="s">
        <v>633</v>
      </c>
      <c r="C13" s="77"/>
      <c r="D13" s="720">
        <v>11343</v>
      </c>
      <c r="E13" s="260">
        <v>3821</v>
      </c>
      <c r="F13" s="260">
        <v>287</v>
      </c>
      <c r="G13" s="720">
        <v>7215</v>
      </c>
      <c r="H13" s="260">
        <v>1816</v>
      </c>
      <c r="I13" s="260">
        <v>3392</v>
      </c>
      <c r="J13" s="260">
        <v>2007</v>
      </c>
      <c r="K13" s="260">
        <v>20</v>
      </c>
    </row>
    <row r="14" spans="2:11" s="55" customFormat="1" ht="12.75" customHeight="1">
      <c r="B14" s="133" t="s">
        <v>634</v>
      </c>
      <c r="C14" s="77"/>
      <c r="D14" s="720">
        <v>11778</v>
      </c>
      <c r="E14" s="260">
        <v>4930</v>
      </c>
      <c r="F14" s="260">
        <v>267</v>
      </c>
      <c r="G14" s="720">
        <v>6548</v>
      </c>
      <c r="H14" s="260">
        <v>1476</v>
      </c>
      <c r="I14" s="260">
        <v>2478</v>
      </c>
      <c r="J14" s="260">
        <v>2594</v>
      </c>
      <c r="K14" s="260">
        <v>33</v>
      </c>
    </row>
    <row r="15" spans="2:11" s="55" customFormat="1" ht="12.75" customHeight="1">
      <c r="B15" s="133" t="s">
        <v>635</v>
      </c>
      <c r="C15" s="77"/>
      <c r="D15" s="720">
        <v>8177</v>
      </c>
      <c r="E15" s="260">
        <v>4741</v>
      </c>
      <c r="F15" s="260">
        <v>197</v>
      </c>
      <c r="G15" s="720">
        <v>3224</v>
      </c>
      <c r="H15" s="260">
        <v>679</v>
      </c>
      <c r="I15" s="260">
        <v>987</v>
      </c>
      <c r="J15" s="260">
        <v>1558</v>
      </c>
      <c r="K15" s="260">
        <v>15</v>
      </c>
    </row>
    <row r="16" spans="2:11" s="55" customFormat="1" ht="12.75" customHeight="1">
      <c r="B16" s="133" t="s">
        <v>636</v>
      </c>
      <c r="C16" s="77"/>
      <c r="D16" s="720">
        <v>11232</v>
      </c>
      <c r="E16" s="260">
        <v>9123</v>
      </c>
      <c r="F16" s="260">
        <v>107</v>
      </c>
      <c r="G16" s="720">
        <v>1977</v>
      </c>
      <c r="H16" s="260">
        <v>446</v>
      </c>
      <c r="I16" s="260">
        <v>617</v>
      </c>
      <c r="J16" s="260">
        <v>914</v>
      </c>
      <c r="K16" s="260">
        <v>25</v>
      </c>
    </row>
    <row r="17" spans="2:11" s="55" customFormat="1" ht="12.75" customHeight="1">
      <c r="B17" s="133" t="s">
        <v>637</v>
      </c>
      <c r="C17" s="77"/>
      <c r="D17" s="720">
        <v>17117</v>
      </c>
      <c r="E17" s="260">
        <v>15913</v>
      </c>
      <c r="F17" s="260">
        <v>81</v>
      </c>
      <c r="G17" s="720">
        <v>1101</v>
      </c>
      <c r="H17" s="260">
        <v>251</v>
      </c>
      <c r="I17" s="260">
        <v>395</v>
      </c>
      <c r="J17" s="260">
        <v>455</v>
      </c>
      <c r="K17" s="260">
        <v>22</v>
      </c>
    </row>
    <row r="18" spans="2:11" s="55" customFormat="1" ht="12.75" customHeight="1">
      <c r="B18" s="133" t="s">
        <v>638</v>
      </c>
      <c r="C18" s="77"/>
      <c r="D18" s="720">
        <v>23900</v>
      </c>
      <c r="E18" s="260">
        <v>23388</v>
      </c>
      <c r="F18" s="260">
        <v>45</v>
      </c>
      <c r="G18" s="720">
        <v>436</v>
      </c>
      <c r="H18" s="260">
        <v>125</v>
      </c>
      <c r="I18" s="260">
        <v>161</v>
      </c>
      <c r="J18" s="260">
        <v>150</v>
      </c>
      <c r="K18" s="260">
        <v>31</v>
      </c>
    </row>
    <row r="19" spans="2:11" s="55" customFormat="1" ht="12.75" customHeight="1">
      <c r="B19" s="133" t="s">
        <v>639</v>
      </c>
      <c r="C19" s="77"/>
      <c r="D19" s="720">
        <v>22653</v>
      </c>
      <c r="E19" s="260">
        <v>22413</v>
      </c>
      <c r="F19" s="260">
        <v>37</v>
      </c>
      <c r="G19" s="720">
        <v>185</v>
      </c>
      <c r="H19" s="260">
        <v>52</v>
      </c>
      <c r="I19" s="260">
        <v>78</v>
      </c>
      <c r="J19" s="260">
        <v>55</v>
      </c>
      <c r="K19" s="260">
        <v>18</v>
      </c>
    </row>
    <row r="20" spans="2:11" s="55" customFormat="1" ht="12.75" customHeight="1">
      <c r="B20" s="133" t="s">
        <v>640</v>
      </c>
      <c r="C20" s="77"/>
      <c r="D20" s="720">
        <v>8872</v>
      </c>
      <c r="E20" s="260">
        <v>8823</v>
      </c>
      <c r="F20" s="260">
        <v>8</v>
      </c>
      <c r="G20" s="720">
        <v>33</v>
      </c>
      <c r="H20" s="260">
        <v>14</v>
      </c>
      <c r="I20" s="260">
        <v>10</v>
      </c>
      <c r="J20" s="260">
        <v>9</v>
      </c>
      <c r="K20" s="260">
        <v>8</v>
      </c>
    </row>
    <row r="21" spans="1:11" s="55" customFormat="1" ht="12.75" customHeight="1">
      <c r="A21" s="107"/>
      <c r="B21" s="108" t="s">
        <v>641</v>
      </c>
      <c r="C21" s="77" t="s">
        <v>332</v>
      </c>
      <c r="D21" s="721">
        <v>7791</v>
      </c>
      <c r="E21" s="275">
        <v>7732</v>
      </c>
      <c r="F21" s="275">
        <v>3</v>
      </c>
      <c r="G21" s="721">
        <v>29</v>
      </c>
      <c r="H21" s="275">
        <v>10</v>
      </c>
      <c r="I21" s="275">
        <v>14</v>
      </c>
      <c r="J21" s="275">
        <v>5</v>
      </c>
      <c r="K21" s="275">
        <v>27</v>
      </c>
    </row>
    <row r="22" spans="1:11" s="55" customFormat="1" ht="9" customHeight="1">
      <c r="A22" s="109"/>
      <c r="B22" s="109"/>
      <c r="C22" s="80"/>
      <c r="D22" s="292"/>
      <c r="E22" s="292"/>
      <c r="F22" s="292"/>
      <c r="G22" s="292"/>
      <c r="H22" s="292"/>
      <c r="I22" s="292"/>
      <c r="J22" s="292"/>
      <c r="K22" s="292"/>
    </row>
    <row r="23" ht="9" customHeight="1">
      <c r="C23" s="567"/>
    </row>
    <row r="24" spans="1:12" s="72" customFormat="1" ht="12.75" customHeight="1">
      <c r="A24" s="72" t="s">
        <v>799</v>
      </c>
      <c r="B24" s="324"/>
      <c r="C24" s="71"/>
      <c r="D24" s="283">
        <v>440987</v>
      </c>
      <c r="E24" s="283">
        <v>309503</v>
      </c>
      <c r="F24" s="283">
        <v>4828</v>
      </c>
      <c r="G24" s="283">
        <v>125720</v>
      </c>
      <c r="H24" s="283">
        <v>46604</v>
      </c>
      <c r="I24" s="283">
        <v>51282</v>
      </c>
      <c r="J24" s="283">
        <v>27834</v>
      </c>
      <c r="K24" s="283">
        <v>906</v>
      </c>
      <c r="L24" s="283"/>
    </row>
    <row r="25" spans="2:12" s="55" customFormat="1" ht="12.75" customHeight="1">
      <c r="B25" s="133" t="s">
        <v>628</v>
      </c>
      <c r="C25" s="77" t="s">
        <v>318</v>
      </c>
      <c r="D25" s="720">
        <v>8888</v>
      </c>
      <c r="E25" s="260">
        <v>172</v>
      </c>
      <c r="F25" s="260">
        <v>156</v>
      </c>
      <c r="G25" s="720">
        <v>8499</v>
      </c>
      <c r="H25" s="260">
        <v>4352</v>
      </c>
      <c r="I25" s="260">
        <v>3394</v>
      </c>
      <c r="J25" s="260">
        <v>753</v>
      </c>
      <c r="K25" s="260">
        <v>61</v>
      </c>
      <c r="L25" s="260"/>
    </row>
    <row r="26" spans="2:11" s="55" customFormat="1" ht="12.75" customHeight="1">
      <c r="B26" s="133" t="s">
        <v>629</v>
      </c>
      <c r="C26" s="77"/>
      <c r="D26" s="720">
        <v>19560</v>
      </c>
      <c r="E26" s="260">
        <v>761</v>
      </c>
      <c r="F26" s="260">
        <v>406</v>
      </c>
      <c r="G26" s="720">
        <v>18297</v>
      </c>
      <c r="H26" s="260">
        <v>9157</v>
      </c>
      <c r="I26" s="260">
        <v>7040</v>
      </c>
      <c r="J26" s="260">
        <v>2100</v>
      </c>
      <c r="K26" s="260">
        <v>96</v>
      </c>
    </row>
    <row r="27" spans="2:11" s="55" customFormat="1" ht="12.75" customHeight="1">
      <c r="B27" s="133" t="s">
        <v>630</v>
      </c>
      <c r="C27" s="77"/>
      <c r="D27" s="720">
        <v>19267</v>
      </c>
      <c r="E27" s="260">
        <v>2091</v>
      </c>
      <c r="F27" s="260">
        <v>405</v>
      </c>
      <c r="G27" s="720">
        <v>16694</v>
      </c>
      <c r="H27" s="260">
        <v>8849</v>
      </c>
      <c r="I27" s="260">
        <v>5844</v>
      </c>
      <c r="J27" s="260">
        <v>2001</v>
      </c>
      <c r="K27" s="260">
        <v>77</v>
      </c>
    </row>
    <row r="28" spans="2:11" s="55" customFormat="1" ht="12.75" customHeight="1">
      <c r="B28" s="133" t="s">
        <v>631</v>
      </c>
      <c r="C28" s="77"/>
      <c r="D28" s="720">
        <v>22232</v>
      </c>
      <c r="E28" s="260">
        <v>2902</v>
      </c>
      <c r="F28" s="260">
        <v>546</v>
      </c>
      <c r="G28" s="720">
        <v>18723</v>
      </c>
      <c r="H28" s="260">
        <v>8330</v>
      </c>
      <c r="I28" s="260">
        <v>8068</v>
      </c>
      <c r="J28" s="260">
        <v>2325</v>
      </c>
      <c r="K28" s="260">
        <v>61</v>
      </c>
    </row>
    <row r="29" spans="2:11" s="55" customFormat="1" ht="12.75" customHeight="1">
      <c r="B29" s="133" t="s">
        <v>632</v>
      </c>
      <c r="C29" s="77"/>
      <c r="D29" s="720">
        <v>25824</v>
      </c>
      <c r="E29" s="260">
        <v>5168</v>
      </c>
      <c r="F29" s="260">
        <v>597</v>
      </c>
      <c r="G29" s="720">
        <v>19991</v>
      </c>
      <c r="H29" s="260">
        <v>7437</v>
      </c>
      <c r="I29" s="260">
        <v>9177</v>
      </c>
      <c r="J29" s="260">
        <v>3377</v>
      </c>
      <c r="K29" s="260">
        <v>68</v>
      </c>
    </row>
    <row r="30" spans="2:11" s="55" customFormat="1" ht="12.75" customHeight="1">
      <c r="B30" s="133" t="s">
        <v>633</v>
      </c>
      <c r="C30" s="77"/>
      <c r="D30" s="720">
        <v>24787</v>
      </c>
      <c r="E30" s="260">
        <v>8873</v>
      </c>
      <c r="F30" s="260">
        <v>703</v>
      </c>
      <c r="G30" s="720">
        <v>15166</v>
      </c>
      <c r="H30" s="260">
        <v>3475</v>
      </c>
      <c r="I30" s="260">
        <v>7578</v>
      </c>
      <c r="J30" s="260">
        <v>4113</v>
      </c>
      <c r="K30" s="260">
        <v>45</v>
      </c>
    </row>
    <row r="31" spans="2:11" s="55" customFormat="1" ht="12.75" customHeight="1">
      <c r="B31" s="133" t="s">
        <v>634</v>
      </c>
      <c r="C31" s="77"/>
      <c r="D31" s="720">
        <v>25693</v>
      </c>
      <c r="E31" s="260">
        <v>11419</v>
      </c>
      <c r="F31" s="260">
        <v>706</v>
      </c>
      <c r="G31" s="720">
        <v>13480</v>
      </c>
      <c r="H31" s="260">
        <v>2490</v>
      </c>
      <c r="I31" s="260">
        <v>5326</v>
      </c>
      <c r="J31" s="260">
        <v>5664</v>
      </c>
      <c r="K31" s="260">
        <v>88</v>
      </c>
    </row>
    <row r="32" spans="2:11" s="55" customFormat="1" ht="12.75" customHeight="1">
      <c r="B32" s="133" t="s">
        <v>635</v>
      </c>
      <c r="C32" s="77"/>
      <c r="D32" s="720">
        <v>18997</v>
      </c>
      <c r="E32" s="260">
        <v>11454</v>
      </c>
      <c r="F32" s="260">
        <v>560</v>
      </c>
      <c r="G32" s="720">
        <v>6943</v>
      </c>
      <c r="H32" s="260">
        <v>1068</v>
      </c>
      <c r="I32" s="260">
        <v>2193</v>
      </c>
      <c r="J32" s="260">
        <v>3682</v>
      </c>
      <c r="K32" s="260">
        <v>40</v>
      </c>
    </row>
    <row r="33" spans="2:11" s="55" customFormat="1" ht="12.75" customHeight="1">
      <c r="B33" s="133" t="s">
        <v>636</v>
      </c>
      <c r="C33" s="77"/>
      <c r="D33" s="720">
        <v>29342</v>
      </c>
      <c r="E33" s="260">
        <v>24866</v>
      </c>
      <c r="F33" s="260">
        <v>291</v>
      </c>
      <c r="G33" s="720">
        <v>4120</v>
      </c>
      <c r="H33" s="260">
        <v>720</v>
      </c>
      <c r="I33" s="260">
        <v>1251</v>
      </c>
      <c r="J33" s="260">
        <v>2149</v>
      </c>
      <c r="K33" s="260">
        <v>65</v>
      </c>
    </row>
    <row r="34" spans="2:11" s="55" customFormat="1" ht="12.75" customHeight="1">
      <c r="B34" s="133" t="s">
        <v>637</v>
      </c>
      <c r="C34" s="77"/>
      <c r="D34" s="720">
        <v>47592</v>
      </c>
      <c r="E34" s="260">
        <v>44919</v>
      </c>
      <c r="F34" s="260">
        <v>201</v>
      </c>
      <c r="G34" s="720">
        <v>2419</v>
      </c>
      <c r="H34" s="260">
        <v>395</v>
      </c>
      <c r="I34" s="260">
        <v>862</v>
      </c>
      <c r="J34" s="260">
        <v>1162</v>
      </c>
      <c r="K34" s="260">
        <v>53</v>
      </c>
    </row>
    <row r="35" spans="2:11" s="55" customFormat="1" ht="12.75" customHeight="1">
      <c r="B35" s="133" t="s">
        <v>638</v>
      </c>
      <c r="C35" s="77"/>
      <c r="D35" s="720">
        <v>68113</v>
      </c>
      <c r="E35" s="260">
        <v>67018</v>
      </c>
      <c r="F35" s="260">
        <v>117</v>
      </c>
      <c r="G35" s="720">
        <v>889</v>
      </c>
      <c r="H35" s="260">
        <v>203</v>
      </c>
      <c r="I35" s="260">
        <v>342</v>
      </c>
      <c r="J35" s="260">
        <v>344</v>
      </c>
      <c r="K35" s="260">
        <v>89</v>
      </c>
    </row>
    <row r="36" spans="2:11" s="55" customFormat="1" ht="12.75" customHeight="1">
      <c r="B36" s="133" t="s">
        <v>639</v>
      </c>
      <c r="C36" s="77"/>
      <c r="D36" s="720">
        <v>73474</v>
      </c>
      <c r="E36" s="260">
        <v>72970</v>
      </c>
      <c r="F36" s="260">
        <v>95</v>
      </c>
      <c r="G36" s="720">
        <v>359</v>
      </c>
      <c r="H36" s="260">
        <v>90</v>
      </c>
      <c r="I36" s="260">
        <v>149</v>
      </c>
      <c r="J36" s="260">
        <v>120</v>
      </c>
      <c r="K36" s="260">
        <v>50</v>
      </c>
    </row>
    <row r="37" spans="2:11" s="55" customFormat="1" ht="12.75" customHeight="1">
      <c r="B37" s="133" t="s">
        <v>640</v>
      </c>
      <c r="C37" s="77"/>
      <c r="D37" s="720">
        <v>29839</v>
      </c>
      <c r="E37" s="260">
        <v>29712</v>
      </c>
      <c r="F37" s="260">
        <v>29</v>
      </c>
      <c r="G37" s="720">
        <v>73</v>
      </c>
      <c r="H37" s="260">
        <v>20</v>
      </c>
      <c r="I37" s="260">
        <v>24</v>
      </c>
      <c r="J37" s="260">
        <v>29</v>
      </c>
      <c r="K37" s="260">
        <v>25</v>
      </c>
    </row>
    <row r="38" spans="1:11" s="55" customFormat="1" ht="12.75" customHeight="1">
      <c r="A38" s="107"/>
      <c r="B38" s="108" t="s">
        <v>641</v>
      </c>
      <c r="C38" s="77" t="s">
        <v>332</v>
      </c>
      <c r="D38" s="721">
        <v>27349</v>
      </c>
      <c r="E38" s="275">
        <v>27178</v>
      </c>
      <c r="F38" s="275">
        <v>16</v>
      </c>
      <c r="G38" s="721">
        <v>67</v>
      </c>
      <c r="H38" s="275">
        <v>18</v>
      </c>
      <c r="I38" s="275">
        <v>34</v>
      </c>
      <c r="J38" s="275">
        <v>15</v>
      </c>
      <c r="K38" s="275">
        <v>88</v>
      </c>
    </row>
    <row r="39" spans="1:11" s="55" customFormat="1" ht="9" customHeight="1">
      <c r="A39" s="109"/>
      <c r="B39" s="109"/>
      <c r="C39" s="80"/>
      <c r="D39" s="292"/>
      <c r="E39" s="292"/>
      <c r="F39" s="292"/>
      <c r="G39" s="292"/>
      <c r="H39" s="292"/>
      <c r="I39" s="292"/>
      <c r="J39" s="292"/>
      <c r="K39" s="292"/>
    </row>
    <row r="40" ht="12.75" customHeight="1">
      <c r="A40" s="555" t="s">
        <v>797</v>
      </c>
    </row>
  </sheetData>
  <sheetProtection/>
  <mergeCells count="7">
    <mergeCell ref="A1:K2"/>
    <mergeCell ref="A4:C5"/>
    <mergeCell ref="D4:D5"/>
    <mergeCell ref="E4:E5"/>
    <mergeCell ref="F4:F5"/>
    <mergeCell ref="G4:J4"/>
    <mergeCell ref="K4:K5"/>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AF45"/>
  <sheetViews>
    <sheetView zoomScalePageLayoutView="0" workbookViewId="0" topLeftCell="A1">
      <selection activeCell="D1" sqref="D1"/>
    </sheetView>
  </sheetViews>
  <sheetFormatPr defaultColWidth="9.00390625" defaultRowHeight="12.75"/>
  <cols>
    <col min="1" max="1" width="3.75390625" style="47" customWidth="1"/>
    <col min="2" max="2" width="13.75390625" style="47" customWidth="1"/>
    <col min="3" max="3" width="6.75390625" style="47" customWidth="1"/>
    <col min="4" max="12" width="11.25390625" style="260" customWidth="1"/>
    <col min="13" max="13" width="11.25390625" style="275" customWidth="1"/>
    <col min="14" max="14" width="7.625" style="275" customWidth="1"/>
    <col min="15" max="15" width="3.75390625" style="47" customWidth="1"/>
    <col min="16" max="16" width="13.75390625" style="47" customWidth="1"/>
    <col min="17" max="17" width="6.75390625" style="47" customWidth="1"/>
    <col min="18" max="18" width="12.375" style="260" customWidth="1"/>
    <col min="19" max="25" width="11.25390625" style="260" customWidth="1"/>
    <col min="26" max="27" width="8.125" style="260" customWidth="1"/>
    <col min="28" max="28" width="9.125" style="260" customWidth="1"/>
    <col min="29" max="16384" width="9.125" style="55" customWidth="1"/>
  </cols>
  <sheetData>
    <row r="1" spans="2:17" ht="21" customHeight="1">
      <c r="B1" s="4"/>
      <c r="C1" s="4"/>
      <c r="D1" s="137" t="s">
        <v>1036</v>
      </c>
      <c r="P1" s="4"/>
      <c r="Q1" s="4"/>
    </row>
    <row r="2" ht="13.5">
      <c r="D2" s="137" t="s">
        <v>871</v>
      </c>
    </row>
    <row r="3" spans="1:17" ht="15" customHeight="1">
      <c r="A3" s="123" t="s">
        <v>738</v>
      </c>
      <c r="B3" s="123"/>
      <c r="C3" s="123"/>
      <c r="O3" s="123" t="s">
        <v>738</v>
      </c>
      <c r="P3" s="123"/>
      <c r="Q3" s="123"/>
    </row>
    <row r="4" spans="1:28" s="139" customFormat="1" ht="10.5" customHeight="1">
      <c r="A4" s="1374" t="s">
        <v>333</v>
      </c>
      <c r="B4" s="1374"/>
      <c r="C4" s="1375"/>
      <c r="D4" s="1322" t="s">
        <v>767</v>
      </c>
      <c r="E4" s="1386" t="s">
        <v>745</v>
      </c>
      <c r="F4" s="1386"/>
      <c r="G4" s="1386"/>
      <c r="H4" s="1386"/>
      <c r="I4" s="1386"/>
      <c r="J4" s="1386"/>
      <c r="K4" s="1386"/>
      <c r="L4" s="1386"/>
      <c r="M4" s="1386"/>
      <c r="N4" s="545"/>
      <c r="O4" s="1374" t="s">
        <v>333</v>
      </c>
      <c r="P4" s="1374"/>
      <c r="Q4" s="1375"/>
      <c r="R4" s="1386" t="s">
        <v>745</v>
      </c>
      <c r="S4" s="1386"/>
      <c r="T4" s="1386"/>
      <c r="U4" s="1386"/>
      <c r="V4" s="1386"/>
      <c r="W4" s="1386"/>
      <c r="X4" s="1386"/>
      <c r="Y4" s="1412"/>
      <c r="Z4" s="1406" t="s">
        <v>778</v>
      </c>
      <c r="AA4" s="1409" t="s">
        <v>229</v>
      </c>
      <c r="AB4" s="1394" t="s">
        <v>340</v>
      </c>
    </row>
    <row r="5" spans="1:28" s="139" customFormat="1" ht="10.5" customHeight="1">
      <c r="A5" s="1376"/>
      <c r="B5" s="1376"/>
      <c r="C5" s="1377"/>
      <c r="D5" s="1323"/>
      <c r="E5" s="1397" t="s">
        <v>34</v>
      </c>
      <c r="F5" s="1400" t="s">
        <v>230</v>
      </c>
      <c r="G5" s="1400"/>
      <c r="H5" s="1400"/>
      <c r="I5" s="1400"/>
      <c r="J5" s="1401"/>
      <c r="K5" s="1402" t="s">
        <v>746</v>
      </c>
      <c r="L5" s="1400"/>
      <c r="M5" s="1400"/>
      <c r="N5" s="275"/>
      <c r="O5" s="1376"/>
      <c r="P5" s="1376"/>
      <c r="Q5" s="1377"/>
      <c r="R5" s="1402" t="s">
        <v>746</v>
      </c>
      <c r="S5" s="1400"/>
      <c r="T5" s="1400"/>
      <c r="U5" s="1400"/>
      <c r="V5" s="1400"/>
      <c r="W5" s="1400"/>
      <c r="X5" s="1400"/>
      <c r="Y5" s="1401"/>
      <c r="Z5" s="1407"/>
      <c r="AA5" s="1410"/>
      <c r="AB5" s="1395"/>
    </row>
    <row r="6" spans="1:28" s="139" customFormat="1" ht="10.5" customHeight="1">
      <c r="A6" s="1376"/>
      <c r="B6" s="1376"/>
      <c r="C6" s="1377"/>
      <c r="D6" s="1323"/>
      <c r="E6" s="1398"/>
      <c r="F6" s="1403" t="s">
        <v>34</v>
      </c>
      <c r="G6" s="1387" t="s">
        <v>642</v>
      </c>
      <c r="H6" s="1387" t="s">
        <v>643</v>
      </c>
      <c r="I6" s="1387" t="s">
        <v>644</v>
      </c>
      <c r="J6" s="1387" t="s">
        <v>645</v>
      </c>
      <c r="K6" s="1390" t="s">
        <v>34</v>
      </c>
      <c r="L6" s="1387" t="s">
        <v>646</v>
      </c>
      <c r="M6" s="1391" t="s">
        <v>231</v>
      </c>
      <c r="N6" s="545"/>
      <c r="O6" s="1376"/>
      <c r="P6" s="1376"/>
      <c r="Q6" s="1377"/>
      <c r="R6" s="1387" t="s">
        <v>647</v>
      </c>
      <c r="S6" s="1387" t="s">
        <v>648</v>
      </c>
      <c r="T6" s="1390" t="s">
        <v>232</v>
      </c>
      <c r="U6" s="1390" t="s">
        <v>233</v>
      </c>
      <c r="V6" s="1390" t="s">
        <v>234</v>
      </c>
      <c r="W6" s="1387" t="s">
        <v>649</v>
      </c>
      <c r="X6" s="1390" t="s">
        <v>650</v>
      </c>
      <c r="Y6" s="1387" t="s">
        <v>800</v>
      </c>
      <c r="Z6" s="1407"/>
      <c r="AA6" s="1410"/>
      <c r="AB6" s="1395"/>
    </row>
    <row r="7" spans="1:28" s="147" customFormat="1" ht="10.5" customHeight="1">
      <c r="A7" s="1376"/>
      <c r="B7" s="1376"/>
      <c r="C7" s="1377"/>
      <c r="D7" s="1323"/>
      <c r="E7" s="1398"/>
      <c r="F7" s="1404"/>
      <c r="G7" s="1388"/>
      <c r="H7" s="1388"/>
      <c r="I7" s="1388"/>
      <c r="J7" s="1388"/>
      <c r="K7" s="1388"/>
      <c r="L7" s="1388"/>
      <c r="M7" s="1392"/>
      <c r="N7" s="545"/>
      <c r="O7" s="1376"/>
      <c r="P7" s="1376"/>
      <c r="Q7" s="1377"/>
      <c r="R7" s="1388"/>
      <c r="S7" s="1388"/>
      <c r="T7" s="1388"/>
      <c r="U7" s="1388"/>
      <c r="V7" s="1388"/>
      <c r="W7" s="1388"/>
      <c r="X7" s="1388"/>
      <c r="Y7" s="1388"/>
      <c r="Z7" s="1407"/>
      <c r="AA7" s="1410"/>
      <c r="AB7" s="1395"/>
    </row>
    <row r="8" spans="1:28" s="147" customFormat="1" ht="10.5" customHeight="1">
      <c r="A8" s="1376"/>
      <c r="B8" s="1376"/>
      <c r="C8" s="1377"/>
      <c r="D8" s="1323"/>
      <c r="E8" s="1398"/>
      <c r="F8" s="1404"/>
      <c r="G8" s="1388"/>
      <c r="H8" s="1388"/>
      <c r="I8" s="1388"/>
      <c r="J8" s="1388"/>
      <c r="K8" s="1388"/>
      <c r="L8" s="1388"/>
      <c r="M8" s="1392"/>
      <c r="N8" s="545"/>
      <c r="O8" s="1376"/>
      <c r="P8" s="1376"/>
      <c r="Q8" s="1377"/>
      <c r="R8" s="1388"/>
      <c r="S8" s="1388"/>
      <c r="T8" s="1388"/>
      <c r="U8" s="1388"/>
      <c r="V8" s="1388"/>
      <c r="W8" s="1388"/>
      <c r="X8" s="1388"/>
      <c r="Y8" s="1388"/>
      <c r="Z8" s="1407"/>
      <c r="AA8" s="1410"/>
      <c r="AB8" s="1395"/>
    </row>
    <row r="9" spans="1:28" s="147" customFormat="1" ht="10.5" customHeight="1">
      <c r="A9" s="1378"/>
      <c r="B9" s="1378"/>
      <c r="C9" s="1379"/>
      <c r="D9" s="1324"/>
      <c r="E9" s="1399"/>
      <c r="F9" s="1405"/>
      <c r="G9" s="1389"/>
      <c r="H9" s="1389"/>
      <c r="I9" s="1389"/>
      <c r="J9" s="1389"/>
      <c r="K9" s="1389"/>
      <c r="L9" s="1389"/>
      <c r="M9" s="1393"/>
      <c r="N9" s="545"/>
      <c r="O9" s="1378"/>
      <c r="P9" s="1378"/>
      <c r="Q9" s="1379"/>
      <c r="R9" s="1389"/>
      <c r="S9" s="1389"/>
      <c r="T9" s="1389"/>
      <c r="U9" s="1389"/>
      <c r="V9" s="1389"/>
      <c r="W9" s="1389"/>
      <c r="X9" s="1389"/>
      <c r="Y9" s="1389"/>
      <c r="Z9" s="1408"/>
      <c r="AA9" s="1411"/>
      <c r="AB9" s="1396"/>
    </row>
    <row r="10" spans="1:28" s="147" customFormat="1" ht="10.5" customHeight="1">
      <c r="A10" s="107"/>
      <c r="B10" s="107"/>
      <c r="C10" s="77"/>
      <c r="D10" s="329"/>
      <c r="E10" s="334"/>
      <c r="F10" s="335"/>
      <c r="G10" s="335"/>
      <c r="H10" s="335"/>
      <c r="I10" s="335"/>
      <c r="J10" s="332"/>
      <c r="K10" s="333"/>
      <c r="L10" s="335"/>
      <c r="M10" s="335"/>
      <c r="N10" s="545"/>
      <c r="O10" s="107"/>
      <c r="P10" s="107"/>
      <c r="Q10" s="77"/>
      <c r="R10" s="335"/>
      <c r="S10" s="335"/>
      <c r="T10" s="335"/>
      <c r="U10" s="335"/>
      <c r="V10" s="335"/>
      <c r="W10" s="335"/>
      <c r="X10" s="335"/>
      <c r="Y10" s="332"/>
      <c r="Z10" s="330"/>
      <c r="AA10" s="331"/>
      <c r="AB10" s="336"/>
    </row>
    <row r="11" spans="1:32" s="153" customFormat="1" ht="10.5" customHeight="1">
      <c r="A11" s="72" t="s">
        <v>869</v>
      </c>
      <c r="B11" s="324"/>
      <c r="C11" s="71"/>
      <c r="D11" s="337">
        <v>186525</v>
      </c>
      <c r="E11" s="338">
        <v>118332</v>
      </c>
      <c r="F11" s="339">
        <v>99397</v>
      </c>
      <c r="G11" s="339">
        <v>34195</v>
      </c>
      <c r="H11" s="339">
        <v>50384</v>
      </c>
      <c r="I11" s="339">
        <v>1900</v>
      </c>
      <c r="J11" s="338">
        <v>12918</v>
      </c>
      <c r="K11" s="340">
        <v>18935</v>
      </c>
      <c r="L11" s="339">
        <v>733</v>
      </c>
      <c r="M11" s="339">
        <v>2846</v>
      </c>
      <c r="N11" s="545"/>
      <c r="O11" s="72" t="s">
        <v>869</v>
      </c>
      <c r="P11" s="324"/>
      <c r="Q11" s="71"/>
      <c r="R11" s="339">
        <v>3414</v>
      </c>
      <c r="S11" s="339">
        <v>5941</v>
      </c>
      <c r="T11" s="339">
        <v>327</v>
      </c>
      <c r="U11" s="339">
        <v>1356</v>
      </c>
      <c r="V11" s="339">
        <v>302</v>
      </c>
      <c r="W11" s="339">
        <v>966</v>
      </c>
      <c r="X11" s="339">
        <v>1002</v>
      </c>
      <c r="Y11" s="338">
        <v>2048</v>
      </c>
      <c r="Z11" s="341">
        <v>1241</v>
      </c>
      <c r="AA11" s="342">
        <v>66904</v>
      </c>
      <c r="AB11" s="339">
        <v>13298</v>
      </c>
      <c r="AC11" s="151"/>
      <c r="AD11" s="151"/>
      <c r="AE11" s="151"/>
      <c r="AF11" s="151"/>
    </row>
    <row r="12" spans="1:32" s="156" customFormat="1" ht="10.5" customHeight="1">
      <c r="A12" s="55"/>
      <c r="B12" s="133" t="s">
        <v>628</v>
      </c>
      <c r="C12" s="77" t="s">
        <v>318</v>
      </c>
      <c r="D12" s="343">
        <v>7629</v>
      </c>
      <c r="E12" s="344">
        <v>723</v>
      </c>
      <c r="F12" s="336">
        <v>667</v>
      </c>
      <c r="G12" s="336">
        <v>254</v>
      </c>
      <c r="H12" s="336">
        <v>234</v>
      </c>
      <c r="I12" s="336">
        <v>12</v>
      </c>
      <c r="J12" s="344">
        <v>167</v>
      </c>
      <c r="K12" s="345">
        <v>56</v>
      </c>
      <c r="L12" s="336">
        <v>0</v>
      </c>
      <c r="M12" s="336">
        <v>1</v>
      </c>
      <c r="N12" s="545"/>
      <c r="O12" s="55"/>
      <c r="P12" s="133" t="s">
        <v>628</v>
      </c>
      <c r="Q12" s="77" t="s">
        <v>318</v>
      </c>
      <c r="R12" s="336">
        <v>0</v>
      </c>
      <c r="S12" s="336">
        <v>2</v>
      </c>
      <c r="T12" s="336">
        <v>1</v>
      </c>
      <c r="U12" s="336">
        <v>1</v>
      </c>
      <c r="V12" s="336">
        <v>0</v>
      </c>
      <c r="W12" s="336">
        <v>1</v>
      </c>
      <c r="X12" s="336">
        <v>38</v>
      </c>
      <c r="Y12" s="344">
        <v>12</v>
      </c>
      <c r="Z12" s="346">
        <v>72</v>
      </c>
      <c r="AA12" s="347">
        <v>6832</v>
      </c>
      <c r="AB12" s="336">
        <v>10</v>
      </c>
      <c r="AC12" s="158"/>
      <c r="AD12" s="158"/>
      <c r="AE12" s="158"/>
      <c r="AF12" s="158"/>
    </row>
    <row r="13" spans="1:32" s="156" customFormat="1" ht="10.5" customHeight="1">
      <c r="A13" s="55"/>
      <c r="B13" s="133" t="s">
        <v>629</v>
      </c>
      <c r="C13" s="77"/>
      <c r="D13" s="343">
        <v>16171</v>
      </c>
      <c r="E13" s="344">
        <v>1927</v>
      </c>
      <c r="F13" s="336">
        <v>1799</v>
      </c>
      <c r="G13" s="336">
        <v>695</v>
      </c>
      <c r="H13" s="336">
        <v>692</v>
      </c>
      <c r="I13" s="336">
        <v>52</v>
      </c>
      <c r="J13" s="344">
        <v>360</v>
      </c>
      <c r="K13" s="345">
        <v>128</v>
      </c>
      <c r="L13" s="336">
        <v>2</v>
      </c>
      <c r="M13" s="336">
        <v>10</v>
      </c>
      <c r="N13" s="545"/>
      <c r="O13" s="55"/>
      <c r="P13" s="133" t="s">
        <v>629</v>
      </c>
      <c r="Q13" s="77"/>
      <c r="R13" s="336">
        <v>1</v>
      </c>
      <c r="S13" s="336">
        <v>8</v>
      </c>
      <c r="T13" s="336">
        <v>3</v>
      </c>
      <c r="U13" s="336">
        <v>4</v>
      </c>
      <c r="V13" s="336">
        <v>0</v>
      </c>
      <c r="W13" s="336">
        <v>0</v>
      </c>
      <c r="X13" s="336">
        <v>71</v>
      </c>
      <c r="Y13" s="344">
        <v>29</v>
      </c>
      <c r="Z13" s="346">
        <v>137</v>
      </c>
      <c r="AA13" s="347">
        <v>14101</v>
      </c>
      <c r="AB13" s="336">
        <v>29</v>
      </c>
      <c r="AC13" s="158"/>
      <c r="AD13" s="158"/>
      <c r="AE13" s="158"/>
      <c r="AF13" s="158"/>
    </row>
    <row r="14" spans="1:32" s="156" customFormat="1" ht="10.5" customHeight="1">
      <c r="A14" s="55"/>
      <c r="B14" s="133" t="s">
        <v>630</v>
      </c>
      <c r="C14" s="77"/>
      <c r="D14" s="343">
        <v>13803</v>
      </c>
      <c r="E14" s="344">
        <v>3087</v>
      </c>
      <c r="F14" s="336">
        <v>2878</v>
      </c>
      <c r="G14" s="336">
        <v>1042</v>
      </c>
      <c r="H14" s="336">
        <v>1153</v>
      </c>
      <c r="I14" s="336">
        <v>67</v>
      </c>
      <c r="J14" s="344">
        <v>616</v>
      </c>
      <c r="K14" s="345">
        <v>209</v>
      </c>
      <c r="L14" s="336">
        <v>2</v>
      </c>
      <c r="M14" s="336">
        <v>13</v>
      </c>
      <c r="N14" s="545"/>
      <c r="O14" s="55"/>
      <c r="P14" s="133" t="s">
        <v>630</v>
      </c>
      <c r="Q14" s="77"/>
      <c r="R14" s="336">
        <v>13</v>
      </c>
      <c r="S14" s="336">
        <v>21</v>
      </c>
      <c r="T14" s="336">
        <v>7</v>
      </c>
      <c r="U14" s="336">
        <v>8</v>
      </c>
      <c r="V14" s="336">
        <v>0</v>
      </c>
      <c r="W14" s="336">
        <v>5</v>
      </c>
      <c r="X14" s="336">
        <v>91</v>
      </c>
      <c r="Y14" s="344">
        <v>49</v>
      </c>
      <c r="Z14" s="346">
        <v>174</v>
      </c>
      <c r="AA14" s="347">
        <v>10537</v>
      </c>
      <c r="AB14" s="336">
        <v>74</v>
      </c>
      <c r="AC14" s="158"/>
      <c r="AD14" s="158"/>
      <c r="AE14" s="158"/>
      <c r="AF14" s="158"/>
    </row>
    <row r="15" spans="1:32" s="156" customFormat="1" ht="10.5" customHeight="1">
      <c r="A15" s="55"/>
      <c r="B15" s="133" t="s">
        <v>631</v>
      </c>
      <c r="C15" s="77"/>
      <c r="D15" s="343">
        <v>12994</v>
      </c>
      <c r="E15" s="344">
        <v>5101</v>
      </c>
      <c r="F15" s="336">
        <v>4803</v>
      </c>
      <c r="G15" s="336">
        <v>1674</v>
      </c>
      <c r="H15" s="336">
        <v>2044</v>
      </c>
      <c r="I15" s="336">
        <v>84</v>
      </c>
      <c r="J15" s="344">
        <v>1001</v>
      </c>
      <c r="K15" s="345">
        <v>298</v>
      </c>
      <c r="L15" s="336">
        <v>0</v>
      </c>
      <c r="M15" s="336">
        <v>17</v>
      </c>
      <c r="N15" s="545"/>
      <c r="O15" s="55"/>
      <c r="P15" s="133" t="s">
        <v>631</v>
      </c>
      <c r="Q15" s="77"/>
      <c r="R15" s="336">
        <v>16</v>
      </c>
      <c r="S15" s="336">
        <v>38</v>
      </c>
      <c r="T15" s="336">
        <v>7</v>
      </c>
      <c r="U15" s="336">
        <v>21</v>
      </c>
      <c r="V15" s="336">
        <v>4</v>
      </c>
      <c r="W15" s="336">
        <v>5</v>
      </c>
      <c r="X15" s="336">
        <v>132</v>
      </c>
      <c r="Y15" s="344">
        <v>58</v>
      </c>
      <c r="Z15" s="346">
        <v>162</v>
      </c>
      <c r="AA15" s="347">
        <v>7728</v>
      </c>
      <c r="AB15" s="336">
        <v>109</v>
      </c>
      <c r="AC15" s="158"/>
      <c r="AD15" s="158"/>
      <c r="AE15" s="158"/>
      <c r="AF15" s="158"/>
    </row>
    <row r="16" spans="1:32" s="156" customFormat="1" ht="10.5" customHeight="1">
      <c r="A16" s="55"/>
      <c r="B16" s="133" t="s">
        <v>632</v>
      </c>
      <c r="C16" s="77"/>
      <c r="D16" s="343">
        <v>13052</v>
      </c>
      <c r="E16" s="344">
        <v>7203</v>
      </c>
      <c r="F16" s="336">
        <v>6823</v>
      </c>
      <c r="G16" s="336">
        <v>2578</v>
      </c>
      <c r="H16" s="336">
        <v>2760</v>
      </c>
      <c r="I16" s="336">
        <v>130</v>
      </c>
      <c r="J16" s="344">
        <v>1355</v>
      </c>
      <c r="K16" s="345">
        <v>380</v>
      </c>
      <c r="L16" s="336">
        <v>3</v>
      </c>
      <c r="M16" s="336">
        <v>27</v>
      </c>
      <c r="N16" s="545"/>
      <c r="O16" s="55"/>
      <c r="P16" s="133" t="s">
        <v>632</v>
      </c>
      <c r="Q16" s="77"/>
      <c r="R16" s="336">
        <v>28</v>
      </c>
      <c r="S16" s="336">
        <v>57</v>
      </c>
      <c r="T16" s="336">
        <v>6</v>
      </c>
      <c r="U16" s="336">
        <v>18</v>
      </c>
      <c r="V16" s="336">
        <v>2</v>
      </c>
      <c r="W16" s="336">
        <v>7</v>
      </c>
      <c r="X16" s="336">
        <v>126</v>
      </c>
      <c r="Y16" s="344">
        <v>106</v>
      </c>
      <c r="Z16" s="346">
        <v>159</v>
      </c>
      <c r="AA16" s="347">
        <v>5687</v>
      </c>
      <c r="AB16" s="336">
        <v>184</v>
      </c>
      <c r="AC16" s="158"/>
      <c r="AD16" s="158"/>
      <c r="AE16" s="158"/>
      <c r="AF16" s="158"/>
    </row>
    <row r="17" spans="1:32" s="156" customFormat="1" ht="10.5" customHeight="1">
      <c r="A17" s="55"/>
      <c r="B17" s="133" t="s">
        <v>633</v>
      </c>
      <c r="C17" s="77"/>
      <c r="D17" s="343">
        <v>11343</v>
      </c>
      <c r="E17" s="344">
        <v>7188</v>
      </c>
      <c r="F17" s="336">
        <v>6689</v>
      </c>
      <c r="G17" s="336">
        <v>2318</v>
      </c>
      <c r="H17" s="336">
        <v>3102</v>
      </c>
      <c r="I17" s="336">
        <v>134</v>
      </c>
      <c r="J17" s="344">
        <v>1135</v>
      </c>
      <c r="K17" s="345">
        <v>499</v>
      </c>
      <c r="L17" s="336">
        <v>3</v>
      </c>
      <c r="M17" s="336">
        <v>99</v>
      </c>
      <c r="N17" s="545"/>
      <c r="O17" s="55"/>
      <c r="P17" s="133" t="s">
        <v>633</v>
      </c>
      <c r="Q17" s="77"/>
      <c r="R17" s="336">
        <v>40</v>
      </c>
      <c r="S17" s="336">
        <v>92</v>
      </c>
      <c r="T17" s="336">
        <v>19</v>
      </c>
      <c r="U17" s="336">
        <v>25</v>
      </c>
      <c r="V17" s="336">
        <v>3</v>
      </c>
      <c r="W17" s="336">
        <v>6</v>
      </c>
      <c r="X17" s="336">
        <v>81</v>
      </c>
      <c r="Y17" s="344">
        <v>131</v>
      </c>
      <c r="Z17" s="346">
        <v>109</v>
      </c>
      <c r="AA17" s="347">
        <v>4037</v>
      </c>
      <c r="AB17" s="336">
        <v>242</v>
      </c>
      <c r="AC17" s="158"/>
      <c r="AD17" s="158"/>
      <c r="AE17" s="158"/>
      <c r="AF17" s="158"/>
    </row>
    <row r="18" spans="1:32" s="156" customFormat="1" ht="10.5" customHeight="1">
      <c r="A18" s="55"/>
      <c r="B18" s="133" t="s">
        <v>634</v>
      </c>
      <c r="C18" s="77"/>
      <c r="D18" s="343">
        <v>11778</v>
      </c>
      <c r="E18" s="344">
        <v>7565</v>
      </c>
      <c r="F18" s="336">
        <v>7008</v>
      </c>
      <c r="G18" s="336">
        <v>2605</v>
      </c>
      <c r="H18" s="336">
        <v>3146</v>
      </c>
      <c r="I18" s="336">
        <v>144</v>
      </c>
      <c r="J18" s="344">
        <v>1113</v>
      </c>
      <c r="K18" s="345">
        <v>557</v>
      </c>
      <c r="L18" s="336">
        <v>10</v>
      </c>
      <c r="M18" s="336">
        <v>116</v>
      </c>
      <c r="N18" s="545"/>
      <c r="O18" s="55"/>
      <c r="P18" s="133" t="s">
        <v>634</v>
      </c>
      <c r="Q18" s="77"/>
      <c r="R18" s="336">
        <v>48</v>
      </c>
      <c r="S18" s="336">
        <v>90</v>
      </c>
      <c r="T18" s="336">
        <v>16</v>
      </c>
      <c r="U18" s="336">
        <v>39</v>
      </c>
      <c r="V18" s="336">
        <v>4</v>
      </c>
      <c r="W18" s="336">
        <v>11</v>
      </c>
      <c r="X18" s="336">
        <v>95</v>
      </c>
      <c r="Y18" s="344">
        <v>128</v>
      </c>
      <c r="Z18" s="346">
        <v>73</v>
      </c>
      <c r="AA18" s="347">
        <v>4138</v>
      </c>
      <c r="AB18" s="336">
        <v>279</v>
      </c>
      <c r="AC18" s="158"/>
      <c r="AD18" s="158"/>
      <c r="AE18" s="158"/>
      <c r="AF18" s="158"/>
    </row>
    <row r="19" spans="1:32" s="156" customFormat="1" ht="10.5" customHeight="1">
      <c r="A19" s="55"/>
      <c r="B19" s="133" t="s">
        <v>635</v>
      </c>
      <c r="C19" s="77"/>
      <c r="D19" s="343">
        <v>8177</v>
      </c>
      <c r="E19" s="344">
        <v>5810</v>
      </c>
      <c r="F19" s="336">
        <v>5319</v>
      </c>
      <c r="G19" s="336">
        <v>1985</v>
      </c>
      <c r="H19" s="336">
        <v>2426</v>
      </c>
      <c r="I19" s="336">
        <v>128</v>
      </c>
      <c r="J19" s="344">
        <v>780</v>
      </c>
      <c r="K19" s="345">
        <v>491</v>
      </c>
      <c r="L19" s="336">
        <v>7</v>
      </c>
      <c r="M19" s="336">
        <v>115</v>
      </c>
      <c r="N19" s="545"/>
      <c r="O19" s="55"/>
      <c r="P19" s="133" t="s">
        <v>635</v>
      </c>
      <c r="Q19" s="77"/>
      <c r="R19" s="336">
        <v>61</v>
      </c>
      <c r="S19" s="336">
        <v>108</v>
      </c>
      <c r="T19" s="336">
        <v>20</v>
      </c>
      <c r="U19" s="336">
        <v>32</v>
      </c>
      <c r="V19" s="336">
        <v>6</v>
      </c>
      <c r="W19" s="336">
        <v>15</v>
      </c>
      <c r="X19" s="336">
        <v>40</v>
      </c>
      <c r="Y19" s="344">
        <v>87</v>
      </c>
      <c r="Z19" s="346">
        <v>43</v>
      </c>
      <c r="AA19" s="347">
        <v>2320</v>
      </c>
      <c r="AB19" s="336">
        <v>283</v>
      </c>
      <c r="AC19" s="158"/>
      <c r="AD19" s="158"/>
      <c r="AE19" s="158"/>
      <c r="AF19" s="158"/>
    </row>
    <row r="20" spans="1:32" s="156" customFormat="1" ht="10.5" customHeight="1">
      <c r="A20" s="55"/>
      <c r="B20" s="133" t="s">
        <v>636</v>
      </c>
      <c r="C20" s="77"/>
      <c r="D20" s="343">
        <v>11232</v>
      </c>
      <c r="E20" s="344">
        <v>8774</v>
      </c>
      <c r="F20" s="336">
        <v>7790</v>
      </c>
      <c r="G20" s="336">
        <v>2538</v>
      </c>
      <c r="H20" s="336">
        <v>4129</v>
      </c>
      <c r="I20" s="336">
        <v>160</v>
      </c>
      <c r="J20" s="344">
        <v>963</v>
      </c>
      <c r="K20" s="345">
        <v>984</v>
      </c>
      <c r="L20" s="336">
        <v>33</v>
      </c>
      <c r="M20" s="336">
        <v>178</v>
      </c>
      <c r="N20" s="545"/>
      <c r="O20" s="55"/>
      <c r="P20" s="133" t="s">
        <v>636</v>
      </c>
      <c r="Q20" s="77"/>
      <c r="R20" s="336">
        <v>107</v>
      </c>
      <c r="S20" s="336">
        <v>298</v>
      </c>
      <c r="T20" s="336">
        <v>27</v>
      </c>
      <c r="U20" s="336">
        <v>81</v>
      </c>
      <c r="V20" s="336">
        <v>20</v>
      </c>
      <c r="W20" s="336">
        <v>35</v>
      </c>
      <c r="X20" s="336">
        <v>55</v>
      </c>
      <c r="Y20" s="344">
        <v>150</v>
      </c>
      <c r="Z20" s="346">
        <v>55</v>
      </c>
      <c r="AA20" s="347">
        <v>2401</v>
      </c>
      <c r="AB20" s="336">
        <v>650</v>
      </c>
      <c r="AC20" s="158"/>
      <c r="AD20" s="158"/>
      <c r="AE20" s="158"/>
      <c r="AF20" s="158"/>
    </row>
    <row r="21" spans="1:32" s="156" customFormat="1" ht="10.5" customHeight="1">
      <c r="A21" s="55"/>
      <c r="B21" s="133" t="s">
        <v>637</v>
      </c>
      <c r="C21" s="77"/>
      <c r="D21" s="343">
        <v>17117</v>
      </c>
      <c r="E21" s="344">
        <v>14450</v>
      </c>
      <c r="F21" s="336">
        <v>12785</v>
      </c>
      <c r="G21" s="336">
        <v>4005</v>
      </c>
      <c r="H21" s="336">
        <v>7215</v>
      </c>
      <c r="I21" s="336">
        <v>244</v>
      </c>
      <c r="J21" s="344">
        <v>1321</v>
      </c>
      <c r="K21" s="345">
        <v>1665</v>
      </c>
      <c r="L21" s="336">
        <v>65</v>
      </c>
      <c r="M21" s="336">
        <v>283</v>
      </c>
      <c r="N21" s="545"/>
      <c r="O21" s="55"/>
      <c r="P21" s="133" t="s">
        <v>637</v>
      </c>
      <c r="Q21" s="77"/>
      <c r="R21" s="336">
        <v>159</v>
      </c>
      <c r="S21" s="336">
        <v>580</v>
      </c>
      <c r="T21" s="336">
        <v>40</v>
      </c>
      <c r="U21" s="336">
        <v>143</v>
      </c>
      <c r="V21" s="336">
        <v>21</v>
      </c>
      <c r="W21" s="336">
        <v>51</v>
      </c>
      <c r="X21" s="336">
        <v>83</v>
      </c>
      <c r="Y21" s="344">
        <v>240</v>
      </c>
      <c r="Z21" s="346">
        <v>60</v>
      </c>
      <c r="AA21" s="347">
        <v>2604</v>
      </c>
      <c r="AB21" s="336">
        <v>1116</v>
      </c>
      <c r="AC21" s="158"/>
      <c r="AD21" s="158"/>
      <c r="AE21" s="158"/>
      <c r="AF21" s="158"/>
    </row>
    <row r="22" spans="1:32" s="156" customFormat="1" ht="10.5" customHeight="1">
      <c r="A22" s="55"/>
      <c r="B22" s="133" t="s">
        <v>638</v>
      </c>
      <c r="C22" s="77"/>
      <c r="D22" s="343">
        <v>23900</v>
      </c>
      <c r="E22" s="344">
        <v>21000</v>
      </c>
      <c r="F22" s="336">
        <v>18078</v>
      </c>
      <c r="G22" s="336">
        <v>6091</v>
      </c>
      <c r="H22" s="336">
        <v>9936</v>
      </c>
      <c r="I22" s="336">
        <v>298</v>
      </c>
      <c r="J22" s="344">
        <v>1753</v>
      </c>
      <c r="K22" s="345">
        <v>2922</v>
      </c>
      <c r="L22" s="336">
        <v>143</v>
      </c>
      <c r="M22" s="336">
        <v>601</v>
      </c>
      <c r="N22" s="545"/>
      <c r="O22" s="55"/>
      <c r="P22" s="133" t="s">
        <v>638</v>
      </c>
      <c r="Q22" s="77"/>
      <c r="R22" s="336">
        <v>297</v>
      </c>
      <c r="S22" s="336">
        <v>1008</v>
      </c>
      <c r="T22" s="336">
        <v>49</v>
      </c>
      <c r="U22" s="336">
        <v>273</v>
      </c>
      <c r="V22" s="336">
        <v>41</v>
      </c>
      <c r="W22" s="336">
        <v>77</v>
      </c>
      <c r="X22" s="336">
        <v>85</v>
      </c>
      <c r="Y22" s="344">
        <v>348</v>
      </c>
      <c r="Z22" s="346">
        <v>69</v>
      </c>
      <c r="AA22" s="347">
        <v>2829</v>
      </c>
      <c r="AB22" s="336">
        <v>1940</v>
      </c>
      <c r="AC22" s="158"/>
      <c r="AD22" s="158"/>
      <c r="AE22" s="158"/>
      <c r="AF22" s="158"/>
    </row>
    <row r="23" spans="1:32" s="156" customFormat="1" ht="10.5" customHeight="1">
      <c r="A23" s="55"/>
      <c r="B23" s="133" t="s">
        <v>639</v>
      </c>
      <c r="C23" s="77"/>
      <c r="D23" s="343">
        <v>22653</v>
      </c>
      <c r="E23" s="344">
        <v>20390</v>
      </c>
      <c r="F23" s="336">
        <v>15022</v>
      </c>
      <c r="G23" s="336">
        <v>5012</v>
      </c>
      <c r="H23" s="336">
        <v>8323</v>
      </c>
      <c r="I23" s="336">
        <v>256</v>
      </c>
      <c r="J23" s="344">
        <v>1431</v>
      </c>
      <c r="K23" s="345">
        <v>5368</v>
      </c>
      <c r="L23" s="336">
        <v>217</v>
      </c>
      <c r="M23" s="336">
        <v>680</v>
      </c>
      <c r="N23" s="545"/>
      <c r="O23" s="55"/>
      <c r="P23" s="133" t="s">
        <v>639</v>
      </c>
      <c r="Q23" s="77"/>
      <c r="R23" s="336">
        <v>1295</v>
      </c>
      <c r="S23" s="336">
        <v>1875</v>
      </c>
      <c r="T23" s="336">
        <v>69</v>
      </c>
      <c r="U23" s="336">
        <v>374</v>
      </c>
      <c r="V23" s="336">
        <v>74</v>
      </c>
      <c r="W23" s="336">
        <v>342</v>
      </c>
      <c r="X23" s="336">
        <v>68</v>
      </c>
      <c r="Y23" s="344">
        <v>374</v>
      </c>
      <c r="Z23" s="346">
        <v>69</v>
      </c>
      <c r="AA23" s="347">
        <v>2189</v>
      </c>
      <c r="AB23" s="336">
        <v>4185</v>
      </c>
      <c r="AC23" s="158"/>
      <c r="AD23" s="158"/>
      <c r="AE23" s="158"/>
      <c r="AF23" s="158"/>
    </row>
    <row r="24" spans="1:32" s="156" customFormat="1" ht="10.5" customHeight="1">
      <c r="A24" s="55"/>
      <c r="B24" s="133" t="s">
        <v>640</v>
      </c>
      <c r="C24" s="77"/>
      <c r="D24" s="343">
        <v>8872</v>
      </c>
      <c r="E24" s="344">
        <v>8028</v>
      </c>
      <c r="F24" s="336">
        <v>5393</v>
      </c>
      <c r="G24" s="336">
        <v>1916</v>
      </c>
      <c r="H24" s="336">
        <v>2885</v>
      </c>
      <c r="I24" s="336">
        <v>107</v>
      </c>
      <c r="J24" s="344">
        <v>485</v>
      </c>
      <c r="K24" s="345">
        <v>2635</v>
      </c>
      <c r="L24" s="336">
        <v>112</v>
      </c>
      <c r="M24" s="336">
        <v>350</v>
      </c>
      <c r="N24" s="545"/>
      <c r="O24" s="55"/>
      <c r="P24" s="133" t="s">
        <v>640</v>
      </c>
      <c r="Q24" s="77"/>
      <c r="R24" s="336">
        <v>623</v>
      </c>
      <c r="S24" s="336">
        <v>892</v>
      </c>
      <c r="T24" s="336">
        <v>36</v>
      </c>
      <c r="U24" s="336">
        <v>198</v>
      </c>
      <c r="V24" s="336">
        <v>51</v>
      </c>
      <c r="W24" s="336">
        <v>195</v>
      </c>
      <c r="X24" s="336">
        <v>21</v>
      </c>
      <c r="Y24" s="344">
        <v>157</v>
      </c>
      <c r="Z24" s="346">
        <v>31</v>
      </c>
      <c r="AA24" s="347">
        <v>812</v>
      </c>
      <c r="AB24" s="336">
        <v>2051</v>
      </c>
      <c r="AC24" s="158"/>
      <c r="AD24" s="158"/>
      <c r="AE24" s="158"/>
      <c r="AF24" s="158"/>
    </row>
    <row r="25" spans="1:32" s="156" customFormat="1" ht="10.5" customHeight="1">
      <c r="A25" s="107"/>
      <c r="B25" s="108" t="s">
        <v>641</v>
      </c>
      <c r="C25" s="77" t="s">
        <v>332</v>
      </c>
      <c r="D25" s="343">
        <v>7791</v>
      </c>
      <c r="E25" s="344">
        <v>7081</v>
      </c>
      <c r="F25" s="336">
        <v>4341</v>
      </c>
      <c r="G25" s="336">
        <v>1482</v>
      </c>
      <c r="H25" s="336">
        <v>2337</v>
      </c>
      <c r="I25" s="336">
        <v>84</v>
      </c>
      <c r="J25" s="344">
        <v>438</v>
      </c>
      <c r="K25" s="345">
        <v>2740</v>
      </c>
      <c r="L25" s="336">
        <v>136</v>
      </c>
      <c r="M25" s="336">
        <v>355</v>
      </c>
      <c r="N25" s="545"/>
      <c r="O25" s="107"/>
      <c r="P25" s="108" t="s">
        <v>641</v>
      </c>
      <c r="Q25" s="77" t="s">
        <v>332</v>
      </c>
      <c r="R25" s="336">
        <v>726</v>
      </c>
      <c r="S25" s="336">
        <v>871</v>
      </c>
      <c r="T25" s="336">
        <v>27</v>
      </c>
      <c r="U25" s="336">
        <v>139</v>
      </c>
      <c r="V25" s="336">
        <v>76</v>
      </c>
      <c r="W25" s="336">
        <v>216</v>
      </c>
      <c r="X25" s="336">
        <v>16</v>
      </c>
      <c r="Y25" s="344">
        <v>178</v>
      </c>
      <c r="Z25" s="346">
        <v>28</v>
      </c>
      <c r="AA25" s="347">
        <v>682</v>
      </c>
      <c r="AB25" s="336">
        <v>2144</v>
      </c>
      <c r="AC25" s="158"/>
      <c r="AD25" s="158"/>
      <c r="AE25" s="158"/>
      <c r="AF25" s="158"/>
    </row>
    <row r="26" spans="1:32" s="156" customFormat="1" ht="10.5" customHeight="1">
      <c r="A26" s="109"/>
      <c r="B26" s="109"/>
      <c r="C26" s="80"/>
      <c r="D26" s="348"/>
      <c r="E26" s="349"/>
      <c r="F26" s="350"/>
      <c r="G26" s="351"/>
      <c r="H26" s="351"/>
      <c r="I26" s="351"/>
      <c r="J26" s="352"/>
      <c r="K26" s="353"/>
      <c r="L26" s="351"/>
      <c r="M26" s="351"/>
      <c r="N26" s="545"/>
      <c r="O26" s="109"/>
      <c r="P26" s="109"/>
      <c r="Q26" s="80"/>
      <c r="R26" s="351"/>
      <c r="S26" s="351"/>
      <c r="T26" s="351"/>
      <c r="U26" s="351"/>
      <c r="V26" s="351"/>
      <c r="W26" s="351"/>
      <c r="X26" s="351"/>
      <c r="Y26" s="352"/>
      <c r="Z26" s="354"/>
      <c r="AA26" s="355"/>
      <c r="AB26" s="351"/>
      <c r="AC26" s="158"/>
      <c r="AD26" s="158"/>
      <c r="AE26" s="158"/>
      <c r="AF26" s="158"/>
    </row>
    <row r="27" spans="1:32" s="156" customFormat="1" ht="10.5" customHeight="1">
      <c r="A27" s="107"/>
      <c r="B27" s="107"/>
      <c r="C27" s="77"/>
      <c r="D27" s="343"/>
      <c r="E27" s="344"/>
      <c r="F27" s="336"/>
      <c r="G27" s="336"/>
      <c r="H27" s="336"/>
      <c r="I27" s="336"/>
      <c r="J27" s="344"/>
      <c r="K27" s="345"/>
      <c r="L27" s="336"/>
      <c r="M27" s="336"/>
      <c r="N27" s="545"/>
      <c r="O27" s="107"/>
      <c r="P27" s="107"/>
      <c r="Q27" s="77"/>
      <c r="R27" s="336"/>
      <c r="S27" s="336"/>
      <c r="T27" s="336"/>
      <c r="U27" s="336"/>
      <c r="V27" s="336"/>
      <c r="W27" s="336"/>
      <c r="X27" s="336"/>
      <c r="Y27" s="344"/>
      <c r="Z27" s="346"/>
      <c r="AA27" s="347"/>
      <c r="AB27" s="336"/>
      <c r="AC27" s="158"/>
      <c r="AD27" s="158"/>
      <c r="AE27" s="158"/>
      <c r="AF27" s="158"/>
    </row>
    <row r="28" spans="1:32" s="153" customFormat="1" ht="10.5" customHeight="1">
      <c r="A28" s="72" t="s">
        <v>870</v>
      </c>
      <c r="B28" s="324"/>
      <c r="C28" s="71"/>
      <c r="D28" s="337">
        <v>440987</v>
      </c>
      <c r="E28" s="338">
        <v>370960</v>
      </c>
      <c r="F28" s="339">
        <v>287289</v>
      </c>
      <c r="G28" s="339">
        <v>68390</v>
      </c>
      <c r="H28" s="339">
        <v>183662</v>
      </c>
      <c r="I28" s="339">
        <v>4401</v>
      </c>
      <c r="J28" s="338">
        <v>30836</v>
      </c>
      <c r="K28" s="340">
        <v>83671</v>
      </c>
      <c r="L28" s="339">
        <v>2932</v>
      </c>
      <c r="M28" s="339">
        <v>8538</v>
      </c>
      <c r="N28" s="545"/>
      <c r="O28" s="72" t="s">
        <v>870</v>
      </c>
      <c r="P28" s="324"/>
      <c r="Q28" s="71"/>
      <c r="R28" s="339">
        <v>20141</v>
      </c>
      <c r="S28" s="339">
        <v>27685</v>
      </c>
      <c r="T28" s="339">
        <v>1065</v>
      </c>
      <c r="U28" s="339">
        <v>6286</v>
      </c>
      <c r="V28" s="339">
        <v>1623</v>
      </c>
      <c r="W28" s="339">
        <v>6487</v>
      </c>
      <c r="X28" s="339">
        <v>2065</v>
      </c>
      <c r="Y28" s="338">
        <v>6849</v>
      </c>
      <c r="Z28" s="341">
        <v>3012</v>
      </c>
      <c r="AA28" s="342">
        <v>66904</v>
      </c>
      <c r="AB28" s="339">
        <v>66745</v>
      </c>
      <c r="AC28" s="151"/>
      <c r="AD28" s="151"/>
      <c r="AE28" s="151"/>
      <c r="AF28" s="151"/>
    </row>
    <row r="29" spans="1:32" s="156" customFormat="1" ht="10.5" customHeight="1">
      <c r="A29" s="55"/>
      <c r="B29" s="133" t="s">
        <v>628</v>
      </c>
      <c r="C29" s="77" t="s">
        <v>318</v>
      </c>
      <c r="D29" s="343">
        <v>8888</v>
      </c>
      <c r="E29" s="344">
        <v>1898</v>
      </c>
      <c r="F29" s="336">
        <v>1761</v>
      </c>
      <c r="G29" s="336">
        <v>508</v>
      </c>
      <c r="H29" s="336">
        <v>835</v>
      </c>
      <c r="I29" s="336">
        <v>27</v>
      </c>
      <c r="J29" s="344">
        <v>391</v>
      </c>
      <c r="K29" s="345">
        <v>137</v>
      </c>
      <c r="L29" s="336">
        <v>0</v>
      </c>
      <c r="M29" s="336">
        <v>3</v>
      </c>
      <c r="N29" s="545"/>
      <c r="O29" s="55"/>
      <c r="P29" s="133" t="s">
        <v>628</v>
      </c>
      <c r="Q29" s="77" t="s">
        <v>318</v>
      </c>
      <c r="R29" s="336">
        <v>0</v>
      </c>
      <c r="S29" s="336">
        <v>11</v>
      </c>
      <c r="T29" s="336">
        <v>3</v>
      </c>
      <c r="U29" s="336">
        <v>5</v>
      </c>
      <c r="V29" s="336">
        <v>0</v>
      </c>
      <c r="W29" s="336">
        <v>5</v>
      </c>
      <c r="X29" s="336">
        <v>77</v>
      </c>
      <c r="Y29" s="344">
        <v>33</v>
      </c>
      <c r="Z29" s="346">
        <v>152</v>
      </c>
      <c r="AA29" s="347">
        <v>6832</v>
      </c>
      <c r="AB29" s="336">
        <v>41</v>
      </c>
      <c r="AC29" s="158"/>
      <c r="AD29" s="158"/>
      <c r="AE29" s="158"/>
      <c r="AF29" s="158"/>
    </row>
    <row r="30" spans="1:32" s="156" customFormat="1" ht="10.5" customHeight="1">
      <c r="A30" s="55"/>
      <c r="B30" s="133" t="s">
        <v>629</v>
      </c>
      <c r="C30" s="77"/>
      <c r="D30" s="343">
        <v>19560</v>
      </c>
      <c r="E30" s="344">
        <v>5153</v>
      </c>
      <c r="F30" s="336">
        <v>4806</v>
      </c>
      <c r="G30" s="336">
        <v>1390</v>
      </c>
      <c r="H30" s="336">
        <v>2432</v>
      </c>
      <c r="I30" s="336">
        <v>118</v>
      </c>
      <c r="J30" s="344">
        <v>866</v>
      </c>
      <c r="K30" s="345">
        <v>347</v>
      </c>
      <c r="L30" s="336">
        <v>8</v>
      </c>
      <c r="M30" s="336">
        <v>30</v>
      </c>
      <c r="N30" s="545"/>
      <c r="O30" s="55"/>
      <c r="P30" s="133" t="s">
        <v>629</v>
      </c>
      <c r="Q30" s="77"/>
      <c r="R30" s="336">
        <v>6</v>
      </c>
      <c r="S30" s="336">
        <v>41</v>
      </c>
      <c r="T30" s="336">
        <v>10</v>
      </c>
      <c r="U30" s="336">
        <v>19</v>
      </c>
      <c r="V30" s="336">
        <v>0</v>
      </c>
      <c r="W30" s="336">
        <v>0</v>
      </c>
      <c r="X30" s="336">
        <v>146</v>
      </c>
      <c r="Y30" s="344">
        <v>87</v>
      </c>
      <c r="Z30" s="346">
        <v>293</v>
      </c>
      <c r="AA30" s="347">
        <v>14101</v>
      </c>
      <c r="AB30" s="336">
        <v>121</v>
      </c>
      <c r="AC30" s="158"/>
      <c r="AD30" s="158"/>
      <c r="AE30" s="158"/>
      <c r="AF30" s="158"/>
    </row>
    <row r="31" spans="1:32" s="156" customFormat="1" ht="10.5" customHeight="1">
      <c r="A31" s="55"/>
      <c r="B31" s="133" t="s">
        <v>630</v>
      </c>
      <c r="C31" s="77"/>
      <c r="D31" s="343">
        <v>19267</v>
      </c>
      <c r="E31" s="344">
        <v>8344</v>
      </c>
      <c r="F31" s="336">
        <v>7698</v>
      </c>
      <c r="G31" s="336">
        <v>2084</v>
      </c>
      <c r="H31" s="336">
        <v>3999</v>
      </c>
      <c r="I31" s="336">
        <v>155</v>
      </c>
      <c r="J31" s="344">
        <v>1460</v>
      </c>
      <c r="K31" s="345">
        <v>646</v>
      </c>
      <c r="L31" s="336">
        <v>8</v>
      </c>
      <c r="M31" s="336">
        <v>39</v>
      </c>
      <c r="N31" s="545"/>
      <c r="O31" s="55"/>
      <c r="P31" s="133" t="s">
        <v>630</v>
      </c>
      <c r="Q31" s="77"/>
      <c r="R31" s="336">
        <v>74</v>
      </c>
      <c r="S31" s="336">
        <v>102</v>
      </c>
      <c r="T31" s="336">
        <v>21</v>
      </c>
      <c r="U31" s="336">
        <v>37</v>
      </c>
      <c r="V31" s="336">
        <v>0</v>
      </c>
      <c r="W31" s="336">
        <v>34</v>
      </c>
      <c r="X31" s="336">
        <v>185</v>
      </c>
      <c r="Y31" s="344">
        <v>146</v>
      </c>
      <c r="Z31" s="346">
        <v>374</v>
      </c>
      <c r="AA31" s="347">
        <v>10537</v>
      </c>
      <c r="AB31" s="336">
        <v>339</v>
      </c>
      <c r="AC31" s="158"/>
      <c r="AD31" s="158"/>
      <c r="AE31" s="158"/>
      <c r="AF31" s="158"/>
    </row>
    <row r="32" spans="1:32" s="156" customFormat="1" ht="10.5" customHeight="1">
      <c r="A32" s="55"/>
      <c r="B32" s="133" t="s">
        <v>631</v>
      </c>
      <c r="C32" s="77"/>
      <c r="D32" s="343">
        <v>22232</v>
      </c>
      <c r="E32" s="344">
        <v>14149</v>
      </c>
      <c r="F32" s="336">
        <v>13220</v>
      </c>
      <c r="G32" s="336">
        <v>3348</v>
      </c>
      <c r="H32" s="336">
        <v>7264</v>
      </c>
      <c r="I32" s="336">
        <v>192</v>
      </c>
      <c r="J32" s="344">
        <v>2416</v>
      </c>
      <c r="K32" s="345">
        <v>929</v>
      </c>
      <c r="L32" s="336">
        <v>0</v>
      </c>
      <c r="M32" s="336">
        <v>51</v>
      </c>
      <c r="N32" s="545"/>
      <c r="O32" s="55"/>
      <c r="P32" s="133" t="s">
        <v>631</v>
      </c>
      <c r="Q32" s="77"/>
      <c r="R32" s="336">
        <v>90</v>
      </c>
      <c r="S32" s="336">
        <v>170</v>
      </c>
      <c r="T32" s="336">
        <v>24</v>
      </c>
      <c r="U32" s="336">
        <v>98</v>
      </c>
      <c r="V32" s="336">
        <v>22</v>
      </c>
      <c r="W32" s="336">
        <v>28</v>
      </c>
      <c r="X32" s="336">
        <v>273</v>
      </c>
      <c r="Y32" s="344">
        <v>173</v>
      </c>
      <c r="Z32" s="346">
        <v>346</v>
      </c>
      <c r="AA32" s="347">
        <v>7728</v>
      </c>
      <c r="AB32" s="336">
        <v>486</v>
      </c>
      <c r="AC32" s="158"/>
      <c r="AD32" s="158"/>
      <c r="AE32" s="158"/>
      <c r="AF32" s="158"/>
    </row>
    <row r="33" spans="1:32" s="156" customFormat="1" ht="10.5" customHeight="1">
      <c r="A33" s="55"/>
      <c r="B33" s="133" t="s">
        <v>632</v>
      </c>
      <c r="C33" s="77"/>
      <c r="D33" s="343">
        <v>25824</v>
      </c>
      <c r="E33" s="344">
        <v>19777</v>
      </c>
      <c r="F33" s="336">
        <v>18489</v>
      </c>
      <c r="G33" s="336">
        <v>5156</v>
      </c>
      <c r="H33" s="336">
        <v>9812</v>
      </c>
      <c r="I33" s="336">
        <v>283</v>
      </c>
      <c r="J33" s="344">
        <v>3238</v>
      </c>
      <c r="K33" s="345">
        <v>1288</v>
      </c>
      <c r="L33" s="336">
        <v>12</v>
      </c>
      <c r="M33" s="336">
        <v>81</v>
      </c>
      <c r="N33" s="545"/>
      <c r="O33" s="55"/>
      <c r="P33" s="133" t="s">
        <v>632</v>
      </c>
      <c r="Q33" s="77"/>
      <c r="R33" s="336">
        <v>169</v>
      </c>
      <c r="S33" s="336">
        <v>269</v>
      </c>
      <c r="T33" s="336">
        <v>18</v>
      </c>
      <c r="U33" s="336">
        <v>85</v>
      </c>
      <c r="V33" s="336">
        <v>12</v>
      </c>
      <c r="W33" s="336">
        <v>46</v>
      </c>
      <c r="X33" s="336">
        <v>254</v>
      </c>
      <c r="Y33" s="344">
        <v>342</v>
      </c>
      <c r="Z33" s="346">
        <v>354</v>
      </c>
      <c r="AA33" s="347">
        <v>5687</v>
      </c>
      <c r="AB33" s="336">
        <v>838</v>
      </c>
      <c r="AC33" s="158"/>
      <c r="AD33" s="158"/>
      <c r="AE33" s="158"/>
      <c r="AF33" s="158"/>
    </row>
    <row r="34" spans="1:32" s="156" customFormat="1" ht="10.5" customHeight="1">
      <c r="A34" s="55"/>
      <c r="B34" s="133" t="s">
        <v>633</v>
      </c>
      <c r="C34" s="77"/>
      <c r="D34" s="343">
        <v>24787</v>
      </c>
      <c r="E34" s="344">
        <v>20491</v>
      </c>
      <c r="F34" s="336">
        <v>18711</v>
      </c>
      <c r="G34" s="336">
        <v>4636</v>
      </c>
      <c r="H34" s="336">
        <v>11046</v>
      </c>
      <c r="I34" s="336">
        <v>318</v>
      </c>
      <c r="J34" s="344">
        <v>2711</v>
      </c>
      <c r="K34" s="345">
        <v>1780</v>
      </c>
      <c r="L34" s="336">
        <v>12</v>
      </c>
      <c r="M34" s="336">
        <v>297</v>
      </c>
      <c r="N34" s="545"/>
      <c r="O34" s="55"/>
      <c r="P34" s="133" t="s">
        <v>633</v>
      </c>
      <c r="Q34" s="77"/>
      <c r="R34" s="336">
        <v>237</v>
      </c>
      <c r="S34" s="336">
        <v>434</v>
      </c>
      <c r="T34" s="336">
        <v>58</v>
      </c>
      <c r="U34" s="336">
        <v>114</v>
      </c>
      <c r="V34" s="336">
        <v>15</v>
      </c>
      <c r="W34" s="336">
        <v>38</v>
      </c>
      <c r="X34" s="336">
        <v>166</v>
      </c>
      <c r="Y34" s="344">
        <v>409</v>
      </c>
      <c r="Z34" s="346">
        <v>241</v>
      </c>
      <c r="AA34" s="347">
        <v>4037</v>
      </c>
      <c r="AB34" s="336">
        <v>1094</v>
      </c>
      <c r="AC34" s="158"/>
      <c r="AD34" s="158"/>
      <c r="AE34" s="158"/>
      <c r="AF34" s="158"/>
    </row>
    <row r="35" spans="1:32" s="156" customFormat="1" ht="10.5" customHeight="1">
      <c r="A35" s="55"/>
      <c r="B35" s="133" t="s">
        <v>634</v>
      </c>
      <c r="C35" s="77"/>
      <c r="D35" s="343">
        <v>25693</v>
      </c>
      <c r="E35" s="344">
        <v>21374</v>
      </c>
      <c r="F35" s="336">
        <v>19345</v>
      </c>
      <c r="G35" s="336">
        <v>5210</v>
      </c>
      <c r="H35" s="336">
        <v>11144</v>
      </c>
      <c r="I35" s="336">
        <v>326</v>
      </c>
      <c r="J35" s="344">
        <v>2665</v>
      </c>
      <c r="K35" s="345">
        <v>2029</v>
      </c>
      <c r="L35" s="336">
        <v>40</v>
      </c>
      <c r="M35" s="336">
        <v>348</v>
      </c>
      <c r="N35" s="545"/>
      <c r="O35" s="55"/>
      <c r="P35" s="133" t="s">
        <v>634</v>
      </c>
      <c r="Q35" s="77"/>
      <c r="R35" s="336">
        <v>279</v>
      </c>
      <c r="S35" s="336">
        <v>433</v>
      </c>
      <c r="T35" s="336">
        <v>53</v>
      </c>
      <c r="U35" s="336">
        <v>182</v>
      </c>
      <c r="V35" s="336">
        <v>23</v>
      </c>
      <c r="W35" s="336">
        <v>72</v>
      </c>
      <c r="X35" s="336">
        <v>197</v>
      </c>
      <c r="Y35" s="344">
        <v>402</v>
      </c>
      <c r="Z35" s="346">
        <v>177</v>
      </c>
      <c r="AA35" s="347">
        <v>4138</v>
      </c>
      <c r="AB35" s="336">
        <v>1285</v>
      </c>
      <c r="AC35" s="158"/>
      <c r="AD35" s="158"/>
      <c r="AE35" s="158"/>
      <c r="AF35" s="158"/>
    </row>
    <row r="36" spans="1:32" s="156" customFormat="1" ht="10.5" customHeight="1">
      <c r="A36" s="55"/>
      <c r="B36" s="133" t="s">
        <v>635</v>
      </c>
      <c r="C36" s="77"/>
      <c r="D36" s="343">
        <v>18997</v>
      </c>
      <c r="E36" s="344">
        <v>16568</v>
      </c>
      <c r="F36" s="336">
        <v>14622</v>
      </c>
      <c r="G36" s="336">
        <v>3970</v>
      </c>
      <c r="H36" s="336">
        <v>8521</v>
      </c>
      <c r="I36" s="336">
        <v>300</v>
      </c>
      <c r="J36" s="344">
        <v>1831</v>
      </c>
      <c r="K36" s="345">
        <v>1946</v>
      </c>
      <c r="L36" s="336">
        <v>28</v>
      </c>
      <c r="M36" s="336">
        <v>345</v>
      </c>
      <c r="N36" s="545"/>
      <c r="O36" s="55"/>
      <c r="P36" s="133" t="s">
        <v>635</v>
      </c>
      <c r="Q36" s="77"/>
      <c r="R36" s="336">
        <v>356</v>
      </c>
      <c r="S36" s="336">
        <v>517</v>
      </c>
      <c r="T36" s="336">
        <v>62</v>
      </c>
      <c r="U36" s="336">
        <v>150</v>
      </c>
      <c r="V36" s="336">
        <v>30</v>
      </c>
      <c r="W36" s="336">
        <v>103</v>
      </c>
      <c r="X36" s="336">
        <v>85</v>
      </c>
      <c r="Y36" s="344">
        <v>270</v>
      </c>
      <c r="Z36" s="346">
        <v>101</v>
      </c>
      <c r="AA36" s="347">
        <v>2320</v>
      </c>
      <c r="AB36" s="336">
        <v>1351</v>
      </c>
      <c r="AC36" s="158"/>
      <c r="AD36" s="158"/>
      <c r="AE36" s="158"/>
      <c r="AF36" s="158"/>
    </row>
    <row r="37" spans="1:32" s="156" customFormat="1" ht="10.5" customHeight="1">
      <c r="A37" s="55"/>
      <c r="B37" s="133" t="s">
        <v>636</v>
      </c>
      <c r="C37" s="77"/>
      <c r="D37" s="343">
        <v>29342</v>
      </c>
      <c r="E37" s="344">
        <v>26799</v>
      </c>
      <c r="F37" s="336">
        <v>22753</v>
      </c>
      <c r="G37" s="336">
        <v>5076</v>
      </c>
      <c r="H37" s="336">
        <v>15011</v>
      </c>
      <c r="I37" s="336">
        <v>363</v>
      </c>
      <c r="J37" s="344">
        <v>2303</v>
      </c>
      <c r="K37" s="345">
        <v>4046</v>
      </c>
      <c r="L37" s="336">
        <v>132</v>
      </c>
      <c r="M37" s="336">
        <v>534</v>
      </c>
      <c r="N37" s="545"/>
      <c r="O37" s="55"/>
      <c r="P37" s="133" t="s">
        <v>636</v>
      </c>
      <c r="Q37" s="77"/>
      <c r="R37" s="336">
        <v>624</v>
      </c>
      <c r="S37" s="336">
        <v>1335</v>
      </c>
      <c r="T37" s="336">
        <v>87</v>
      </c>
      <c r="U37" s="336">
        <v>365</v>
      </c>
      <c r="V37" s="336">
        <v>101</v>
      </c>
      <c r="W37" s="336">
        <v>232</v>
      </c>
      <c r="X37" s="336">
        <v>116</v>
      </c>
      <c r="Y37" s="344">
        <v>520</v>
      </c>
      <c r="Z37" s="346">
        <v>138</v>
      </c>
      <c r="AA37" s="347">
        <v>2401</v>
      </c>
      <c r="AB37" s="336">
        <v>3028</v>
      </c>
      <c r="AC37" s="158"/>
      <c r="AD37" s="158"/>
      <c r="AE37" s="158"/>
      <c r="AF37" s="158"/>
    </row>
    <row r="38" spans="1:32" s="156" customFormat="1" ht="10.5" customHeight="1">
      <c r="A38" s="55"/>
      <c r="B38" s="133" t="s">
        <v>637</v>
      </c>
      <c r="C38" s="77"/>
      <c r="D38" s="343">
        <v>47592</v>
      </c>
      <c r="E38" s="344">
        <v>44814</v>
      </c>
      <c r="F38" s="336">
        <v>37993</v>
      </c>
      <c r="G38" s="336">
        <v>8010</v>
      </c>
      <c r="H38" s="336">
        <v>26275</v>
      </c>
      <c r="I38" s="336">
        <v>569</v>
      </c>
      <c r="J38" s="344">
        <v>3139</v>
      </c>
      <c r="K38" s="345">
        <v>6821</v>
      </c>
      <c r="L38" s="336">
        <v>260</v>
      </c>
      <c r="M38" s="336">
        <v>849</v>
      </c>
      <c r="N38" s="545"/>
      <c r="O38" s="55"/>
      <c r="P38" s="133" t="s">
        <v>637</v>
      </c>
      <c r="Q38" s="77"/>
      <c r="R38" s="336">
        <v>935</v>
      </c>
      <c r="S38" s="336">
        <v>2603</v>
      </c>
      <c r="T38" s="336">
        <v>133</v>
      </c>
      <c r="U38" s="336">
        <v>632</v>
      </c>
      <c r="V38" s="336">
        <v>106</v>
      </c>
      <c r="W38" s="336">
        <v>340</v>
      </c>
      <c r="X38" s="336">
        <v>170</v>
      </c>
      <c r="Y38" s="344">
        <v>793</v>
      </c>
      <c r="Z38" s="346">
        <v>166</v>
      </c>
      <c r="AA38" s="347">
        <v>2604</v>
      </c>
      <c r="AB38" s="336">
        <v>5175</v>
      </c>
      <c r="AC38" s="158"/>
      <c r="AD38" s="158"/>
      <c r="AE38" s="158"/>
      <c r="AF38" s="158"/>
    </row>
    <row r="39" spans="1:32" s="139" customFormat="1" ht="10.5" customHeight="1">
      <c r="A39" s="55"/>
      <c r="B39" s="133" t="s">
        <v>638</v>
      </c>
      <c r="C39" s="77"/>
      <c r="D39" s="343">
        <v>68113</v>
      </c>
      <c r="E39" s="344">
        <v>65076</v>
      </c>
      <c r="F39" s="336">
        <v>53052</v>
      </c>
      <c r="G39" s="336">
        <v>12182</v>
      </c>
      <c r="H39" s="336">
        <v>35999</v>
      </c>
      <c r="I39" s="336">
        <v>692</v>
      </c>
      <c r="J39" s="344">
        <v>4179</v>
      </c>
      <c r="K39" s="336">
        <v>12024</v>
      </c>
      <c r="L39" s="336">
        <v>572</v>
      </c>
      <c r="M39" s="336">
        <v>1803</v>
      </c>
      <c r="N39" s="545"/>
      <c r="O39" s="55"/>
      <c r="P39" s="133" t="s">
        <v>638</v>
      </c>
      <c r="Q39" s="77"/>
      <c r="R39" s="336">
        <v>1760</v>
      </c>
      <c r="S39" s="336">
        <v>4460</v>
      </c>
      <c r="T39" s="336">
        <v>160</v>
      </c>
      <c r="U39" s="336">
        <v>1206</v>
      </c>
      <c r="V39" s="336">
        <v>197</v>
      </c>
      <c r="W39" s="336">
        <v>498</v>
      </c>
      <c r="X39" s="336">
        <v>178</v>
      </c>
      <c r="Y39" s="344">
        <v>1190</v>
      </c>
      <c r="Z39" s="346">
        <v>204</v>
      </c>
      <c r="AA39" s="347">
        <v>2829</v>
      </c>
      <c r="AB39" s="336">
        <v>8970</v>
      </c>
      <c r="AC39" s="147"/>
      <c r="AD39" s="147"/>
      <c r="AE39" s="147"/>
      <c r="AF39" s="147"/>
    </row>
    <row r="40" spans="1:32" s="156" customFormat="1" ht="10.5" customHeight="1">
      <c r="A40" s="55"/>
      <c r="B40" s="133" t="s">
        <v>639</v>
      </c>
      <c r="C40" s="77"/>
      <c r="D40" s="343">
        <v>73474</v>
      </c>
      <c r="E40" s="344">
        <v>71025</v>
      </c>
      <c r="F40" s="336">
        <v>45488</v>
      </c>
      <c r="G40" s="336">
        <v>10024</v>
      </c>
      <c r="H40" s="336">
        <v>31415</v>
      </c>
      <c r="I40" s="336">
        <v>606</v>
      </c>
      <c r="J40" s="344">
        <v>3443</v>
      </c>
      <c r="K40" s="336">
        <v>25537</v>
      </c>
      <c r="L40" s="336">
        <v>868</v>
      </c>
      <c r="M40" s="336">
        <v>2040</v>
      </c>
      <c r="N40" s="545"/>
      <c r="O40" s="55"/>
      <c r="P40" s="133" t="s">
        <v>639</v>
      </c>
      <c r="Q40" s="77"/>
      <c r="R40" s="336">
        <v>7571</v>
      </c>
      <c r="S40" s="336">
        <v>8934</v>
      </c>
      <c r="T40" s="336">
        <v>226</v>
      </c>
      <c r="U40" s="336">
        <v>1795</v>
      </c>
      <c r="V40" s="336">
        <v>398</v>
      </c>
      <c r="W40" s="336">
        <v>2274</v>
      </c>
      <c r="X40" s="336">
        <v>140</v>
      </c>
      <c r="Y40" s="344">
        <v>1291</v>
      </c>
      <c r="Z40" s="346">
        <v>250</v>
      </c>
      <c r="AA40" s="347">
        <v>2189</v>
      </c>
      <c r="AB40" s="336">
        <v>21723</v>
      </c>
      <c r="AC40" s="158"/>
      <c r="AD40" s="158"/>
      <c r="AE40" s="158"/>
      <c r="AF40" s="158"/>
    </row>
    <row r="41" spans="1:32" s="156" customFormat="1" ht="10.5" customHeight="1">
      <c r="A41" s="55"/>
      <c r="B41" s="133" t="s">
        <v>640</v>
      </c>
      <c r="C41" s="77"/>
      <c r="D41" s="343">
        <v>29839</v>
      </c>
      <c r="E41" s="344">
        <v>28922</v>
      </c>
      <c r="F41" s="336">
        <v>16212</v>
      </c>
      <c r="G41" s="336">
        <v>3832</v>
      </c>
      <c r="H41" s="336">
        <v>10979</v>
      </c>
      <c r="I41" s="336">
        <v>251</v>
      </c>
      <c r="J41" s="344">
        <v>1150</v>
      </c>
      <c r="K41" s="336">
        <v>12710</v>
      </c>
      <c r="L41" s="336">
        <v>448</v>
      </c>
      <c r="M41" s="336">
        <v>1050</v>
      </c>
      <c r="N41" s="545"/>
      <c r="O41" s="55"/>
      <c r="P41" s="133" t="s">
        <v>640</v>
      </c>
      <c r="Q41" s="77"/>
      <c r="R41" s="336">
        <v>3712</v>
      </c>
      <c r="S41" s="336">
        <v>4230</v>
      </c>
      <c r="T41" s="336">
        <v>123</v>
      </c>
      <c r="U41" s="336">
        <v>935</v>
      </c>
      <c r="V41" s="336">
        <v>287</v>
      </c>
      <c r="W41" s="336">
        <v>1335</v>
      </c>
      <c r="X41" s="336">
        <v>45</v>
      </c>
      <c r="Y41" s="344">
        <v>545</v>
      </c>
      <c r="Z41" s="346">
        <v>100</v>
      </c>
      <c r="AA41" s="347">
        <v>812</v>
      </c>
      <c r="AB41" s="336">
        <v>10805</v>
      </c>
      <c r="AC41" s="158"/>
      <c r="AD41" s="158"/>
      <c r="AE41" s="158"/>
      <c r="AF41" s="158"/>
    </row>
    <row r="42" spans="1:32" s="156" customFormat="1" ht="10.5" customHeight="1">
      <c r="A42" s="107"/>
      <c r="B42" s="108" t="s">
        <v>641</v>
      </c>
      <c r="C42" s="77" t="s">
        <v>332</v>
      </c>
      <c r="D42" s="343">
        <v>27349</v>
      </c>
      <c r="E42" s="344">
        <v>26551</v>
      </c>
      <c r="F42" s="336">
        <v>13132</v>
      </c>
      <c r="G42" s="336">
        <v>2964</v>
      </c>
      <c r="H42" s="336">
        <v>8923</v>
      </c>
      <c r="I42" s="336">
        <v>201</v>
      </c>
      <c r="J42" s="344">
        <v>1044</v>
      </c>
      <c r="K42" s="336">
        <v>13419</v>
      </c>
      <c r="L42" s="336">
        <v>544</v>
      </c>
      <c r="M42" s="336">
        <v>1065</v>
      </c>
      <c r="N42" s="545"/>
      <c r="O42" s="107"/>
      <c r="P42" s="108" t="s">
        <v>641</v>
      </c>
      <c r="Q42" s="77" t="s">
        <v>332</v>
      </c>
      <c r="R42" s="336">
        <v>4328</v>
      </c>
      <c r="S42" s="336">
        <v>4140</v>
      </c>
      <c r="T42" s="336">
        <v>87</v>
      </c>
      <c r="U42" s="336">
        <v>663</v>
      </c>
      <c r="V42" s="336">
        <v>432</v>
      </c>
      <c r="W42" s="336">
        <v>1482</v>
      </c>
      <c r="X42" s="336">
        <v>33</v>
      </c>
      <c r="Y42" s="344">
        <v>645</v>
      </c>
      <c r="Z42" s="346">
        <v>116</v>
      </c>
      <c r="AA42" s="347">
        <v>682</v>
      </c>
      <c r="AB42" s="336">
        <v>11480</v>
      </c>
      <c r="AC42" s="158"/>
      <c r="AD42" s="158"/>
      <c r="AE42" s="158"/>
      <c r="AF42" s="158"/>
    </row>
    <row r="43" spans="1:32" s="139" customFormat="1" ht="10.5" customHeight="1">
      <c r="A43" s="109"/>
      <c r="B43" s="109"/>
      <c r="C43" s="80"/>
      <c r="D43" s="356"/>
      <c r="E43" s="352"/>
      <c r="F43" s="351"/>
      <c r="G43" s="351"/>
      <c r="H43" s="351"/>
      <c r="I43" s="351"/>
      <c r="J43" s="352"/>
      <c r="K43" s="351"/>
      <c r="L43" s="351"/>
      <c r="M43" s="351"/>
      <c r="N43" s="545"/>
      <c r="O43" s="109"/>
      <c r="P43" s="109"/>
      <c r="Q43" s="80"/>
      <c r="R43" s="351"/>
      <c r="S43" s="351"/>
      <c r="T43" s="351"/>
      <c r="U43" s="351"/>
      <c r="V43" s="351"/>
      <c r="W43" s="351"/>
      <c r="X43" s="351"/>
      <c r="Y43" s="352"/>
      <c r="Z43" s="354"/>
      <c r="AA43" s="355"/>
      <c r="AB43" s="351"/>
      <c r="AC43" s="147"/>
      <c r="AD43" s="147"/>
      <c r="AE43" s="147"/>
      <c r="AF43" s="147"/>
    </row>
    <row r="44" spans="1:14" ht="12">
      <c r="A44" s="47" t="s">
        <v>780</v>
      </c>
      <c r="N44" s="545"/>
    </row>
    <row r="45" ht="12">
      <c r="A45" s="47" t="s">
        <v>801</v>
      </c>
    </row>
  </sheetData>
  <sheetProtection/>
  <mergeCells count="28">
    <mergeCell ref="Z4:Z9"/>
    <mergeCell ref="AA4:AA9"/>
    <mergeCell ref="X6:X9"/>
    <mergeCell ref="Y6:Y9"/>
    <mergeCell ref="R4:Y4"/>
    <mergeCell ref="I6:I9"/>
    <mergeCell ref="S6:S9"/>
    <mergeCell ref="T6:T9"/>
    <mergeCell ref="U6:U9"/>
    <mergeCell ref="V6:V9"/>
    <mergeCell ref="R6:R9"/>
    <mergeCell ref="W6:W9"/>
    <mergeCell ref="O4:Q9"/>
    <mergeCell ref="AB4:AB9"/>
    <mergeCell ref="E5:E9"/>
    <mergeCell ref="F5:J5"/>
    <mergeCell ref="K5:M5"/>
    <mergeCell ref="R5:Y5"/>
    <mergeCell ref="F6:F9"/>
    <mergeCell ref="G6:G9"/>
    <mergeCell ref="A4:C9"/>
    <mergeCell ref="D4:D9"/>
    <mergeCell ref="E4:M4"/>
    <mergeCell ref="J6:J9"/>
    <mergeCell ref="K6:K9"/>
    <mergeCell ref="L6:L9"/>
    <mergeCell ref="M6:M9"/>
    <mergeCell ref="H6:H9"/>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K22"/>
  <sheetViews>
    <sheetView zoomScalePageLayoutView="0" workbookViewId="0" topLeftCell="A1">
      <selection activeCell="B2" sqref="B2"/>
    </sheetView>
  </sheetViews>
  <sheetFormatPr defaultColWidth="9.00390625" defaultRowHeight="21" customHeight="1"/>
  <cols>
    <col min="1" max="1" width="3.75390625" style="47" customWidth="1"/>
    <col min="2" max="2" width="22.75390625" style="47" customWidth="1"/>
    <col min="3" max="3" width="3.25390625" style="47" customWidth="1"/>
    <col min="4" max="11" width="13.75390625" style="357" customWidth="1"/>
    <col min="12" max="16384" width="9.125" style="47" customWidth="1"/>
  </cols>
  <sheetData>
    <row r="1" ht="21" customHeight="1">
      <c r="B1" s="17" t="s">
        <v>1037</v>
      </c>
    </row>
    <row r="3" ht="21" customHeight="1">
      <c r="A3" s="123" t="s">
        <v>484</v>
      </c>
    </row>
    <row r="4" spans="1:11" s="243" customFormat="1" ht="21" customHeight="1">
      <c r="A4" s="1413" t="s">
        <v>341</v>
      </c>
      <c r="B4" s="1413"/>
      <c r="C4" s="358"/>
      <c r="D4" s="1415" t="s">
        <v>33</v>
      </c>
      <c r="E4" s="1417" t="s">
        <v>342</v>
      </c>
      <c r="F4" s="1418"/>
      <c r="G4" s="1418"/>
      <c r="H4" s="1418"/>
      <c r="I4" s="1418"/>
      <c r="J4" s="1418"/>
      <c r="K4" s="1418"/>
    </row>
    <row r="5" spans="1:11" s="243" customFormat="1" ht="21" customHeight="1">
      <c r="A5" s="1414"/>
      <c r="B5" s="1414"/>
      <c r="C5" s="359"/>
      <c r="D5" s="1416"/>
      <c r="E5" s="360" t="s">
        <v>200</v>
      </c>
      <c r="F5" s="360" t="s">
        <v>344</v>
      </c>
      <c r="G5" s="360" t="s">
        <v>345</v>
      </c>
      <c r="H5" s="360" t="s">
        <v>346</v>
      </c>
      <c r="I5" s="360" t="s">
        <v>347</v>
      </c>
      <c r="J5" s="360" t="s">
        <v>348</v>
      </c>
      <c r="K5" s="361" t="s">
        <v>216</v>
      </c>
    </row>
    <row r="6" spans="1:11" s="243" customFormat="1" ht="21" customHeight="1">
      <c r="A6" s="89"/>
      <c r="B6" s="89"/>
      <c r="C6" s="362"/>
      <c r="D6" s="363"/>
      <c r="E6" s="364"/>
      <c r="F6" s="364"/>
      <c r="G6" s="364"/>
      <c r="H6" s="364"/>
      <c r="I6" s="364"/>
      <c r="J6" s="364"/>
      <c r="K6" s="364"/>
    </row>
    <row r="7" spans="1:4" ht="21" customHeight="1">
      <c r="A7" s="47" t="s">
        <v>349</v>
      </c>
      <c r="B7" s="243"/>
      <c r="C7" s="48"/>
      <c r="D7" s="365"/>
    </row>
    <row r="8" spans="2:11" ht="21" customHeight="1">
      <c r="B8" s="243" t="s">
        <v>222</v>
      </c>
      <c r="C8" s="48"/>
      <c r="D8" s="366">
        <f>SUM(E8:K8)</f>
        <v>54582</v>
      </c>
      <c r="E8" s="357">
        <v>12418</v>
      </c>
      <c r="F8" s="357">
        <v>19303</v>
      </c>
      <c r="G8" s="357">
        <v>8914</v>
      </c>
      <c r="H8" s="357">
        <v>5342</v>
      </c>
      <c r="I8" s="357">
        <v>4084</v>
      </c>
      <c r="J8" s="357">
        <v>2997</v>
      </c>
      <c r="K8" s="357">
        <v>1524</v>
      </c>
    </row>
    <row r="9" spans="2:11" ht="21" customHeight="1">
      <c r="B9" s="243" t="s">
        <v>223</v>
      </c>
      <c r="C9" s="48"/>
      <c r="D9" s="366">
        <f>SUM(E9:K9)</f>
        <v>148760</v>
      </c>
      <c r="E9" s="357">
        <v>12497</v>
      </c>
      <c r="F9" s="357">
        <v>38644</v>
      </c>
      <c r="G9" s="357">
        <v>26772</v>
      </c>
      <c r="H9" s="357">
        <v>21382</v>
      </c>
      <c r="I9" s="357">
        <v>20432</v>
      </c>
      <c r="J9" s="357">
        <v>17989</v>
      </c>
      <c r="K9" s="357">
        <v>11044</v>
      </c>
    </row>
    <row r="10" spans="2:11" ht="21" customHeight="1">
      <c r="B10" s="243" t="s">
        <v>350</v>
      </c>
      <c r="C10" s="48"/>
      <c r="D10" s="366">
        <f>SUM(E10:K10)</f>
        <v>75761</v>
      </c>
      <c r="E10" s="357">
        <v>12418</v>
      </c>
      <c r="F10" s="357">
        <v>30610</v>
      </c>
      <c r="G10" s="357">
        <v>12988</v>
      </c>
      <c r="H10" s="357">
        <v>7164</v>
      </c>
      <c r="I10" s="357">
        <v>5327</v>
      </c>
      <c r="J10" s="357">
        <v>4660</v>
      </c>
      <c r="K10" s="357">
        <v>2594</v>
      </c>
    </row>
    <row r="11" spans="1:11" ht="21" customHeight="1">
      <c r="A11" s="52"/>
      <c r="B11" s="367"/>
      <c r="C11" s="53"/>
      <c r="D11" s="368"/>
      <c r="E11" s="369"/>
      <c r="F11" s="369"/>
      <c r="G11" s="369"/>
      <c r="H11" s="369"/>
      <c r="I11" s="369"/>
      <c r="J11" s="369"/>
      <c r="K11" s="369"/>
    </row>
    <row r="12" ht="21" customHeight="1">
      <c r="B12" s="243"/>
    </row>
    <row r="13" ht="21" customHeight="1">
      <c r="A13" s="123" t="s">
        <v>738</v>
      </c>
    </row>
    <row r="14" spans="1:11" s="243" customFormat="1" ht="21" customHeight="1">
      <c r="A14" s="1413" t="s">
        <v>341</v>
      </c>
      <c r="B14" s="1413"/>
      <c r="C14" s="358"/>
      <c r="D14" s="1415" t="s">
        <v>33</v>
      </c>
      <c r="E14" s="1419" t="s">
        <v>873</v>
      </c>
      <c r="F14" s="1418"/>
      <c r="G14" s="1418"/>
      <c r="H14" s="1418"/>
      <c r="I14" s="1418"/>
      <c r="J14" s="1418"/>
      <c r="K14" s="1418"/>
    </row>
    <row r="15" spans="1:11" s="243" customFormat="1" ht="21" customHeight="1">
      <c r="A15" s="1414"/>
      <c r="B15" s="1414"/>
      <c r="C15" s="359"/>
      <c r="D15" s="1416"/>
      <c r="E15" s="360" t="s">
        <v>343</v>
      </c>
      <c r="F15" s="360" t="s">
        <v>344</v>
      </c>
      <c r="G15" s="360" t="s">
        <v>345</v>
      </c>
      <c r="H15" s="360" t="s">
        <v>346</v>
      </c>
      <c r="I15" s="360" t="s">
        <v>347</v>
      </c>
      <c r="J15" s="360" t="s">
        <v>348</v>
      </c>
      <c r="K15" s="361" t="s">
        <v>216</v>
      </c>
    </row>
    <row r="16" spans="1:11" s="243" customFormat="1" ht="21" customHeight="1">
      <c r="A16" s="89"/>
      <c r="B16" s="89"/>
      <c r="C16" s="362"/>
      <c r="D16" s="363"/>
      <c r="E16" s="364"/>
      <c r="F16" s="364"/>
      <c r="G16" s="364"/>
      <c r="H16" s="364"/>
      <c r="I16" s="364"/>
      <c r="J16" s="364"/>
      <c r="K16" s="364"/>
    </row>
    <row r="17" spans="1:4" ht="21" customHeight="1">
      <c r="A17" s="555" t="s">
        <v>812</v>
      </c>
      <c r="B17" s="243"/>
      <c r="C17" s="48"/>
      <c r="D17" s="365"/>
    </row>
    <row r="18" spans="2:11" ht="21" customHeight="1">
      <c r="B18" s="243" t="s">
        <v>222</v>
      </c>
      <c r="C18" s="48"/>
      <c r="D18" s="366">
        <f>SUM(E18:K18)</f>
        <v>61812</v>
      </c>
      <c r="E18" s="357">
        <v>14813</v>
      </c>
      <c r="F18" s="357">
        <v>23305</v>
      </c>
      <c r="G18" s="357">
        <v>10691</v>
      </c>
      <c r="H18" s="357">
        <v>5655</v>
      </c>
      <c r="I18" s="357">
        <v>3711</v>
      </c>
      <c r="J18" s="357">
        <v>2407</v>
      </c>
      <c r="K18" s="357">
        <v>1230</v>
      </c>
    </row>
    <row r="19" spans="2:11" ht="21" customHeight="1">
      <c r="B19" s="243" t="s">
        <v>223</v>
      </c>
      <c r="C19" s="48"/>
      <c r="D19" s="366">
        <f>SUM(E19:K19)</f>
        <v>158046</v>
      </c>
      <c r="E19" s="357">
        <v>14813</v>
      </c>
      <c r="F19" s="357">
        <v>46610</v>
      </c>
      <c r="G19" s="357">
        <v>32073</v>
      </c>
      <c r="H19" s="357">
        <v>22620</v>
      </c>
      <c r="I19" s="357">
        <v>18555</v>
      </c>
      <c r="J19" s="357">
        <v>14442</v>
      </c>
      <c r="K19" s="357">
        <v>8933</v>
      </c>
    </row>
    <row r="20" spans="2:11" ht="21" customHeight="1">
      <c r="B20" s="630" t="s">
        <v>802</v>
      </c>
      <c r="C20" s="48"/>
      <c r="D20" s="366">
        <f>SUM(E20:K20)</f>
        <v>87258</v>
      </c>
      <c r="E20" s="357">
        <v>14813</v>
      </c>
      <c r="F20" s="357">
        <v>37228</v>
      </c>
      <c r="G20" s="357">
        <v>16368</v>
      </c>
      <c r="H20" s="357">
        <v>7867</v>
      </c>
      <c r="I20" s="357">
        <v>5063</v>
      </c>
      <c r="J20" s="357">
        <v>3835</v>
      </c>
      <c r="K20" s="357">
        <v>2084</v>
      </c>
    </row>
    <row r="21" spans="1:11" ht="21" customHeight="1">
      <c r="A21" s="52"/>
      <c r="B21" s="367"/>
      <c r="C21" s="53"/>
      <c r="D21" s="368"/>
      <c r="E21" s="369"/>
      <c r="F21" s="369"/>
      <c r="G21" s="369"/>
      <c r="H21" s="369"/>
      <c r="I21" s="369"/>
      <c r="J21" s="369"/>
      <c r="K21" s="369"/>
    </row>
    <row r="22" spans="1:2" ht="21" customHeight="1">
      <c r="A22" s="555" t="s">
        <v>743</v>
      </c>
      <c r="B22" s="243"/>
    </row>
  </sheetData>
  <sheetProtection/>
  <mergeCells count="6">
    <mergeCell ref="A4:B5"/>
    <mergeCell ref="D4:D5"/>
    <mergeCell ref="E4:K4"/>
    <mergeCell ref="A14:B15"/>
    <mergeCell ref="D14:D15"/>
    <mergeCell ref="E14:K1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BX29"/>
  <sheetViews>
    <sheetView zoomScalePageLayoutView="0" workbookViewId="0" topLeftCell="A1">
      <selection activeCell="E2" sqref="E2"/>
    </sheetView>
  </sheetViews>
  <sheetFormatPr defaultColWidth="11.25390625" defaultRowHeight="18" customHeight="1"/>
  <cols>
    <col min="1" max="1" width="1.75390625" style="370" customWidth="1"/>
    <col min="2" max="2" width="2.375" style="370" customWidth="1"/>
    <col min="3" max="3" width="20.75390625" style="370" customWidth="1"/>
    <col min="4" max="4" width="1.75390625" style="370" customWidth="1"/>
    <col min="5" max="6" width="8.25390625" style="371" customWidth="1"/>
    <col min="7" max="7" width="7.25390625" style="371" customWidth="1"/>
    <col min="8" max="11" width="6.75390625" style="371" customWidth="1"/>
    <col min="12" max="12" width="7.25390625" style="371" customWidth="1"/>
    <col min="13" max="18" width="6.75390625" style="371" customWidth="1"/>
    <col min="19" max="21" width="7.25390625" style="371" customWidth="1"/>
    <col min="22" max="22" width="1.75390625" style="370" customWidth="1"/>
    <col min="23" max="23" width="2.375" style="370" customWidth="1"/>
    <col min="24" max="24" width="20.75390625" style="370" customWidth="1"/>
    <col min="25" max="25" width="1.75390625" style="370" customWidth="1"/>
    <col min="26" max="34" width="7.25390625" style="371" customWidth="1"/>
    <col min="35" max="36" width="8.75390625" style="371" customWidth="1"/>
    <col min="37" max="41" width="7.25390625" style="371" customWidth="1"/>
    <col min="42" max="45" width="8.75390625" style="371" customWidth="1"/>
    <col min="46" max="57" width="8.75390625" style="370" customWidth="1"/>
    <col min="58" max="16384" width="11.25390625" style="370" customWidth="1"/>
  </cols>
  <sheetData>
    <row r="1" spans="2:68" s="372" customFormat="1" ht="13.5">
      <c r="B1" s="373"/>
      <c r="C1" s="373"/>
      <c r="D1" s="374"/>
      <c r="E1" s="17" t="s">
        <v>1038</v>
      </c>
      <c r="F1" s="375"/>
      <c r="I1" s="375"/>
      <c r="J1" s="375"/>
      <c r="K1" s="375"/>
      <c r="L1" s="375"/>
      <c r="M1" s="375"/>
      <c r="N1" s="375"/>
      <c r="O1" s="375"/>
      <c r="P1" s="375"/>
      <c r="Q1" s="375"/>
      <c r="R1" s="375"/>
      <c r="S1" s="375"/>
      <c r="T1" s="375"/>
      <c r="U1" s="376"/>
      <c r="W1" s="373"/>
      <c r="X1" s="373"/>
      <c r="Y1" s="374"/>
      <c r="Z1" s="375"/>
      <c r="AA1" s="375"/>
      <c r="AB1" s="375"/>
      <c r="AC1" s="375"/>
      <c r="AD1" s="375"/>
      <c r="AE1" s="375"/>
      <c r="AF1" s="375"/>
      <c r="AG1" s="375"/>
      <c r="AH1" s="375"/>
      <c r="AI1" s="375"/>
      <c r="AJ1" s="375"/>
      <c r="AK1" s="375"/>
      <c r="AL1" s="375"/>
      <c r="AM1" s="375"/>
      <c r="AN1" s="375"/>
      <c r="AO1" s="376"/>
      <c r="AP1" s="375"/>
      <c r="AQ1" s="377"/>
      <c r="AR1" s="377"/>
      <c r="AS1" s="377"/>
      <c r="AT1" s="378"/>
      <c r="AU1" s="378"/>
      <c r="AV1" s="378"/>
      <c r="AW1" s="378"/>
      <c r="AX1" s="378"/>
      <c r="AY1" s="378"/>
      <c r="AZ1" s="378"/>
      <c r="BA1" s="378"/>
      <c r="BB1" s="378"/>
      <c r="BC1" s="378"/>
      <c r="BD1" s="378"/>
      <c r="BE1" s="378"/>
      <c r="BF1" s="378"/>
      <c r="BG1" s="378"/>
      <c r="BH1" s="378"/>
      <c r="BI1" s="378"/>
      <c r="BJ1" s="378"/>
      <c r="BK1" s="378"/>
      <c r="BL1" s="378"/>
      <c r="BM1" s="378"/>
      <c r="BN1" s="378"/>
      <c r="BO1" s="378"/>
      <c r="BP1" s="378"/>
    </row>
    <row r="2" spans="2:68" s="372" customFormat="1" ht="13.5">
      <c r="B2" s="373"/>
      <c r="C2" s="373"/>
      <c r="D2" s="374"/>
      <c r="E2" s="375"/>
      <c r="F2" s="17" t="s">
        <v>811</v>
      </c>
      <c r="I2" s="375"/>
      <c r="J2" s="375"/>
      <c r="K2" s="375"/>
      <c r="L2" s="375"/>
      <c r="M2" s="375"/>
      <c r="N2" s="375"/>
      <c r="O2" s="375"/>
      <c r="P2" s="375"/>
      <c r="Q2" s="375"/>
      <c r="R2" s="375"/>
      <c r="S2" s="375"/>
      <c r="T2" s="375"/>
      <c r="U2" s="376"/>
      <c r="W2" s="373"/>
      <c r="X2" s="373"/>
      <c r="Y2" s="374"/>
      <c r="Z2" s="375"/>
      <c r="AA2" s="375"/>
      <c r="AB2" s="375"/>
      <c r="AC2" s="375"/>
      <c r="AD2" s="375"/>
      <c r="AE2" s="375"/>
      <c r="AF2" s="375"/>
      <c r="AG2" s="375"/>
      <c r="AH2" s="375"/>
      <c r="AI2" s="375"/>
      <c r="AJ2" s="375"/>
      <c r="AK2" s="375"/>
      <c r="AL2" s="375"/>
      <c r="AM2" s="375"/>
      <c r="AN2" s="375"/>
      <c r="AO2" s="376"/>
      <c r="AP2" s="375"/>
      <c r="AQ2" s="377"/>
      <c r="AR2" s="377"/>
      <c r="AS2" s="377"/>
      <c r="AT2" s="378"/>
      <c r="AU2" s="378"/>
      <c r="AV2" s="378"/>
      <c r="AW2" s="378"/>
      <c r="AX2" s="378"/>
      <c r="AY2" s="378"/>
      <c r="AZ2" s="378"/>
      <c r="BA2" s="378"/>
      <c r="BB2" s="378"/>
      <c r="BC2" s="378"/>
      <c r="BD2" s="378"/>
      <c r="BE2" s="378"/>
      <c r="BF2" s="378"/>
      <c r="BG2" s="378"/>
      <c r="BH2" s="378"/>
      <c r="BI2" s="378"/>
      <c r="BJ2" s="378"/>
      <c r="BK2" s="378"/>
      <c r="BL2" s="378"/>
      <c r="BM2" s="378"/>
      <c r="BN2" s="378"/>
      <c r="BO2" s="378"/>
      <c r="BP2" s="378"/>
    </row>
    <row r="3" spans="1:76" s="372" customFormat="1" ht="13.5">
      <c r="A3" s="123" t="s">
        <v>738</v>
      </c>
      <c r="B3" s="379"/>
      <c r="C3" s="379"/>
      <c r="D3" s="379"/>
      <c r="E3" s="380"/>
      <c r="F3" s="380"/>
      <c r="G3" s="380"/>
      <c r="H3" s="380"/>
      <c r="I3" s="380"/>
      <c r="J3" s="380"/>
      <c r="K3" s="380"/>
      <c r="L3" s="380"/>
      <c r="M3" s="380"/>
      <c r="N3" s="380"/>
      <c r="O3" s="380"/>
      <c r="P3" s="380"/>
      <c r="Q3" s="380"/>
      <c r="R3" s="380"/>
      <c r="S3" s="380"/>
      <c r="T3" s="380"/>
      <c r="U3" s="380"/>
      <c r="V3" s="123"/>
      <c r="W3" s="379"/>
      <c r="X3" s="379"/>
      <c r="Y3" s="379"/>
      <c r="Z3" s="380"/>
      <c r="AA3" s="380"/>
      <c r="AB3" s="380"/>
      <c r="AC3" s="380"/>
      <c r="AD3" s="380"/>
      <c r="AE3" s="380"/>
      <c r="AF3" s="380"/>
      <c r="AG3" s="380"/>
      <c r="AH3" s="380"/>
      <c r="AI3" s="380"/>
      <c r="AJ3" s="380"/>
      <c r="AK3" s="380"/>
      <c r="AL3" s="380"/>
      <c r="AM3" s="380"/>
      <c r="AN3" s="380"/>
      <c r="AO3" s="380"/>
      <c r="AP3" s="380"/>
      <c r="AQ3" s="380"/>
      <c r="AR3" s="380"/>
      <c r="AS3" s="380"/>
      <c r="AT3" s="379"/>
      <c r="AU3" s="379"/>
      <c r="AV3" s="379"/>
      <c r="AW3" s="379"/>
      <c r="AX3" s="379"/>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row>
    <row r="4" spans="1:50" s="386" customFormat="1" ht="18" customHeight="1">
      <c r="A4" s="381"/>
      <c r="B4" s="381"/>
      <c r="C4" s="381"/>
      <c r="D4" s="381"/>
      <c r="E4" s="1446" t="s">
        <v>819</v>
      </c>
      <c r="F4" s="1449" t="s">
        <v>803</v>
      </c>
      <c r="G4" s="1450"/>
      <c r="H4" s="1450"/>
      <c r="I4" s="1450"/>
      <c r="J4" s="1450"/>
      <c r="K4" s="1450"/>
      <c r="L4" s="1450"/>
      <c r="M4" s="1450"/>
      <c r="N4" s="1450"/>
      <c r="O4" s="1450"/>
      <c r="P4" s="1450"/>
      <c r="Q4" s="1450"/>
      <c r="R4" s="1450"/>
      <c r="S4" s="1450"/>
      <c r="T4" s="1450"/>
      <c r="U4" s="1450"/>
      <c r="V4" s="381"/>
      <c r="W4" s="381"/>
      <c r="X4" s="381"/>
      <c r="Y4" s="381"/>
      <c r="Z4" s="1451" t="s">
        <v>805</v>
      </c>
      <c r="AA4" s="1450"/>
      <c r="AB4" s="1450"/>
      <c r="AC4" s="1450"/>
      <c r="AD4" s="1450"/>
      <c r="AE4" s="1450"/>
      <c r="AF4" s="1450"/>
      <c r="AG4" s="1450"/>
      <c r="AH4" s="1450"/>
      <c r="AI4" s="1450"/>
      <c r="AJ4" s="1450"/>
      <c r="AK4" s="1450"/>
      <c r="AL4" s="1452"/>
      <c r="AM4" s="1453" t="s">
        <v>778</v>
      </c>
      <c r="AN4" s="1434" t="s">
        <v>352</v>
      </c>
      <c r="AO4" s="382" t="s">
        <v>353</v>
      </c>
      <c r="AP4" s="383"/>
      <c r="AQ4" s="383"/>
      <c r="AR4" s="383"/>
      <c r="AS4" s="383"/>
      <c r="AT4" s="384"/>
      <c r="AU4" s="384"/>
      <c r="AV4" s="384"/>
      <c r="AW4" s="384"/>
      <c r="AX4" s="385"/>
    </row>
    <row r="5" spans="1:50" s="386" customFormat="1" ht="18" customHeight="1">
      <c r="A5" s="384"/>
      <c r="B5" s="384"/>
      <c r="C5" s="384"/>
      <c r="D5" s="384"/>
      <c r="E5" s="1447"/>
      <c r="F5" s="1437" t="s">
        <v>351</v>
      </c>
      <c r="G5" s="1440" t="s">
        <v>354</v>
      </c>
      <c r="H5" s="1440"/>
      <c r="I5" s="1440"/>
      <c r="J5" s="1440"/>
      <c r="K5" s="1441"/>
      <c r="L5" s="1442" t="s">
        <v>804</v>
      </c>
      <c r="M5" s="1442"/>
      <c r="N5" s="1442"/>
      <c r="O5" s="1442"/>
      <c r="P5" s="1442"/>
      <c r="Q5" s="1442"/>
      <c r="R5" s="1442"/>
      <c r="S5" s="1442"/>
      <c r="T5" s="1442"/>
      <c r="U5" s="1442"/>
      <c r="V5" s="384"/>
      <c r="W5" s="384"/>
      <c r="X5" s="384"/>
      <c r="Y5" s="384"/>
      <c r="Z5" s="1443" t="s">
        <v>747</v>
      </c>
      <c r="AA5" s="1440"/>
      <c r="AB5" s="1440"/>
      <c r="AC5" s="1440"/>
      <c r="AD5" s="1440"/>
      <c r="AE5" s="1440"/>
      <c r="AF5" s="1440"/>
      <c r="AG5" s="1440"/>
      <c r="AH5" s="1440"/>
      <c r="AI5" s="1440"/>
      <c r="AJ5" s="1440"/>
      <c r="AK5" s="1440"/>
      <c r="AL5" s="1441"/>
      <c r="AM5" s="1454"/>
      <c r="AN5" s="1435"/>
      <c r="AO5" s="1429" t="s">
        <v>355</v>
      </c>
      <c r="AP5" s="383"/>
      <c r="AQ5" s="383"/>
      <c r="AR5" s="383"/>
      <c r="AS5" s="383"/>
      <c r="AT5" s="384"/>
      <c r="AU5" s="384"/>
      <c r="AV5" s="384"/>
      <c r="AW5" s="384"/>
      <c r="AX5" s="385"/>
    </row>
    <row r="6" spans="1:50" s="386" customFormat="1" ht="24.75" customHeight="1">
      <c r="A6" s="384"/>
      <c r="B6" s="384"/>
      <c r="C6" s="384"/>
      <c r="D6" s="384"/>
      <c r="E6" s="1447"/>
      <c r="F6" s="1438"/>
      <c r="G6" s="1423" t="s">
        <v>356</v>
      </c>
      <c r="H6" s="1420" t="s">
        <v>890</v>
      </c>
      <c r="I6" s="1420" t="s">
        <v>891</v>
      </c>
      <c r="J6" s="1420" t="s">
        <v>892</v>
      </c>
      <c r="K6" s="1420" t="s">
        <v>893</v>
      </c>
      <c r="L6" s="1423" t="s">
        <v>357</v>
      </c>
      <c r="M6" s="1431" t="s">
        <v>358</v>
      </c>
      <c r="N6" s="1432"/>
      <c r="O6" s="1433"/>
      <c r="P6" s="1432" t="s">
        <v>806</v>
      </c>
      <c r="Q6" s="1432"/>
      <c r="R6" s="1433"/>
      <c r="S6" s="1432" t="s">
        <v>807</v>
      </c>
      <c r="T6" s="1432"/>
      <c r="U6" s="1432"/>
      <c r="V6" s="384"/>
      <c r="W6" s="384"/>
      <c r="X6" s="384"/>
      <c r="Y6" s="384"/>
      <c r="Z6" s="1444" t="s">
        <v>808</v>
      </c>
      <c r="AA6" s="1432"/>
      <c r="AB6" s="1433"/>
      <c r="AC6" s="1422" t="s">
        <v>898</v>
      </c>
      <c r="AD6" s="1445" t="s">
        <v>899</v>
      </c>
      <c r="AE6" s="1431" t="s">
        <v>809</v>
      </c>
      <c r="AF6" s="1432"/>
      <c r="AG6" s="1433"/>
      <c r="AH6" s="1431" t="s">
        <v>810</v>
      </c>
      <c r="AI6" s="1432"/>
      <c r="AJ6" s="1433"/>
      <c r="AK6" s="1422" t="s">
        <v>902</v>
      </c>
      <c r="AL6" s="1422" t="s">
        <v>903</v>
      </c>
      <c r="AM6" s="1454"/>
      <c r="AN6" s="1435"/>
      <c r="AO6" s="1429"/>
      <c r="AP6" s="383"/>
      <c r="AQ6" s="383"/>
      <c r="AR6" s="383"/>
      <c r="AS6" s="383"/>
      <c r="AT6" s="384"/>
      <c r="AU6" s="384"/>
      <c r="AV6" s="384"/>
      <c r="AW6" s="384"/>
      <c r="AX6" s="385"/>
    </row>
    <row r="7" spans="1:50" s="386" customFormat="1" ht="18" customHeight="1">
      <c r="A7" s="384"/>
      <c r="B7" s="384"/>
      <c r="C7" s="384"/>
      <c r="D7" s="384"/>
      <c r="E7" s="1447"/>
      <c r="F7" s="1438"/>
      <c r="G7" s="1423"/>
      <c r="H7" s="1420"/>
      <c r="I7" s="1420"/>
      <c r="J7" s="1420"/>
      <c r="K7" s="1420"/>
      <c r="L7" s="1423"/>
      <c r="M7" s="1423" t="s">
        <v>357</v>
      </c>
      <c r="N7" s="1420" t="s">
        <v>894</v>
      </c>
      <c r="O7" s="1420" t="s">
        <v>895</v>
      </c>
      <c r="P7" s="1423" t="s">
        <v>351</v>
      </c>
      <c r="Q7" s="1420" t="s">
        <v>894</v>
      </c>
      <c r="R7" s="1420" t="s">
        <v>895</v>
      </c>
      <c r="S7" s="1423" t="s">
        <v>818</v>
      </c>
      <c r="T7" s="1420" t="s">
        <v>896</v>
      </c>
      <c r="U7" s="1425" t="s">
        <v>897</v>
      </c>
      <c r="V7" s="384"/>
      <c r="W7" s="384"/>
      <c r="X7" s="384"/>
      <c r="Y7" s="384"/>
      <c r="Z7" s="1427" t="s">
        <v>817</v>
      </c>
      <c r="AA7" s="1420" t="s">
        <v>896</v>
      </c>
      <c r="AB7" s="1420" t="s">
        <v>897</v>
      </c>
      <c r="AC7" s="1420"/>
      <c r="AD7" s="1423"/>
      <c r="AE7" s="1422" t="s">
        <v>817</v>
      </c>
      <c r="AF7" s="1422" t="s">
        <v>900</v>
      </c>
      <c r="AG7" s="1422" t="s">
        <v>901</v>
      </c>
      <c r="AH7" s="1420" t="s">
        <v>817</v>
      </c>
      <c r="AI7" s="1420" t="s">
        <v>888</v>
      </c>
      <c r="AJ7" s="1420" t="s">
        <v>889</v>
      </c>
      <c r="AK7" s="1420"/>
      <c r="AL7" s="1420"/>
      <c r="AM7" s="1454"/>
      <c r="AN7" s="1435"/>
      <c r="AO7" s="1429"/>
      <c r="AP7" s="383"/>
      <c r="AQ7" s="383"/>
      <c r="AR7" s="383"/>
      <c r="AS7" s="383"/>
      <c r="AT7" s="384"/>
      <c r="AU7" s="384"/>
      <c r="AV7" s="384"/>
      <c r="AW7" s="384"/>
      <c r="AX7" s="385"/>
    </row>
    <row r="8" spans="1:50" s="386" customFormat="1" ht="18" customHeight="1">
      <c r="A8" s="384"/>
      <c r="B8" s="384"/>
      <c r="C8" s="384"/>
      <c r="D8" s="384"/>
      <c r="E8" s="1447"/>
      <c r="F8" s="1438"/>
      <c r="G8" s="1423"/>
      <c r="H8" s="1420"/>
      <c r="I8" s="1420"/>
      <c r="J8" s="1420"/>
      <c r="K8" s="1420"/>
      <c r="L8" s="1423"/>
      <c r="M8" s="1423"/>
      <c r="N8" s="1420"/>
      <c r="O8" s="1420"/>
      <c r="P8" s="1423"/>
      <c r="Q8" s="1420"/>
      <c r="R8" s="1420"/>
      <c r="S8" s="1423"/>
      <c r="T8" s="1420"/>
      <c r="U8" s="1425"/>
      <c r="V8" s="384"/>
      <c r="W8" s="384"/>
      <c r="X8" s="384"/>
      <c r="Y8" s="384"/>
      <c r="Z8" s="1427"/>
      <c r="AA8" s="1420"/>
      <c r="AB8" s="1420"/>
      <c r="AC8" s="1420"/>
      <c r="AD8" s="1423"/>
      <c r="AE8" s="1420"/>
      <c r="AF8" s="1420"/>
      <c r="AG8" s="1420"/>
      <c r="AH8" s="1420"/>
      <c r="AI8" s="1420"/>
      <c r="AJ8" s="1420"/>
      <c r="AK8" s="1420"/>
      <c r="AL8" s="1420"/>
      <c r="AM8" s="1454"/>
      <c r="AN8" s="1435"/>
      <c r="AO8" s="1429"/>
      <c r="AP8" s="383"/>
      <c r="AQ8" s="383"/>
      <c r="AR8" s="383"/>
      <c r="AS8" s="383"/>
      <c r="AT8" s="384"/>
      <c r="AU8" s="384"/>
      <c r="AV8" s="384"/>
      <c r="AW8" s="384"/>
      <c r="AX8" s="385"/>
    </row>
    <row r="9" spans="1:50" s="386" customFormat="1" ht="18" customHeight="1">
      <c r="A9" s="387"/>
      <c r="B9" s="387"/>
      <c r="C9" s="387"/>
      <c r="D9" s="387"/>
      <c r="E9" s="1448"/>
      <c r="F9" s="1439"/>
      <c r="G9" s="1424"/>
      <c r="H9" s="1421"/>
      <c r="I9" s="1421"/>
      <c r="J9" s="1421"/>
      <c r="K9" s="1421"/>
      <c r="L9" s="1424"/>
      <c r="M9" s="1424"/>
      <c r="N9" s="1421"/>
      <c r="O9" s="1421"/>
      <c r="P9" s="1424"/>
      <c r="Q9" s="1421"/>
      <c r="R9" s="1421"/>
      <c r="S9" s="1424"/>
      <c r="T9" s="1421"/>
      <c r="U9" s="1426"/>
      <c r="V9" s="387"/>
      <c r="W9" s="387"/>
      <c r="X9" s="387"/>
      <c r="Y9" s="387"/>
      <c r="Z9" s="1428"/>
      <c r="AA9" s="1421"/>
      <c r="AB9" s="1421"/>
      <c r="AC9" s="1421"/>
      <c r="AD9" s="1424"/>
      <c r="AE9" s="1421"/>
      <c r="AF9" s="1421"/>
      <c r="AG9" s="1421"/>
      <c r="AH9" s="1421"/>
      <c r="AI9" s="1421"/>
      <c r="AJ9" s="1421"/>
      <c r="AK9" s="1421"/>
      <c r="AL9" s="1421"/>
      <c r="AM9" s="1455"/>
      <c r="AN9" s="1436"/>
      <c r="AO9" s="1430"/>
      <c r="AP9" s="383"/>
      <c r="AQ9" s="383"/>
      <c r="AR9" s="383"/>
      <c r="AS9" s="383"/>
      <c r="AT9" s="384"/>
      <c r="AU9" s="384"/>
      <c r="AV9" s="384"/>
      <c r="AW9" s="384"/>
      <c r="AX9" s="385"/>
    </row>
    <row r="10" spans="1:45" s="372" customFormat="1" ht="9.75" customHeight="1">
      <c r="A10" s="379"/>
      <c r="B10" s="379"/>
      <c r="C10" s="379"/>
      <c r="D10" s="388"/>
      <c r="E10" s="389"/>
      <c r="F10" s="390"/>
      <c r="G10" s="380"/>
      <c r="H10" s="380"/>
      <c r="I10" s="380"/>
      <c r="J10" s="380"/>
      <c r="K10" s="391"/>
      <c r="L10" s="380"/>
      <c r="M10" s="380"/>
      <c r="N10" s="380"/>
      <c r="O10" s="380"/>
      <c r="P10" s="380"/>
      <c r="Q10" s="380"/>
      <c r="R10" s="380"/>
      <c r="S10" s="380"/>
      <c r="T10" s="380"/>
      <c r="U10" s="380"/>
      <c r="V10" s="379"/>
      <c r="W10" s="379"/>
      <c r="X10" s="379"/>
      <c r="Y10" s="388"/>
      <c r="Z10" s="392"/>
      <c r="AA10" s="380"/>
      <c r="AB10" s="380"/>
      <c r="AC10" s="380"/>
      <c r="AD10" s="380"/>
      <c r="AE10" s="380"/>
      <c r="AF10" s="380"/>
      <c r="AG10" s="380"/>
      <c r="AH10" s="380"/>
      <c r="AI10" s="380"/>
      <c r="AJ10" s="380"/>
      <c r="AK10" s="380"/>
      <c r="AL10" s="391"/>
      <c r="AM10" s="390"/>
      <c r="AN10" s="393"/>
      <c r="AO10" s="380"/>
      <c r="AP10" s="376"/>
      <c r="AQ10" s="394"/>
      <c r="AR10" s="394"/>
      <c r="AS10" s="394"/>
    </row>
    <row r="11" spans="1:45" s="372" customFormat="1" ht="18" customHeight="1">
      <c r="A11" s="379"/>
      <c r="B11" s="379" t="s">
        <v>812</v>
      </c>
      <c r="C11" s="379"/>
      <c r="D11" s="388"/>
      <c r="E11" s="389"/>
      <c r="F11" s="390"/>
      <c r="G11" s="380"/>
      <c r="H11" s="380"/>
      <c r="I11" s="380"/>
      <c r="J11" s="380"/>
      <c r="K11" s="391"/>
      <c r="L11" s="380"/>
      <c r="M11" s="380"/>
      <c r="N11" s="380"/>
      <c r="O11" s="380"/>
      <c r="P11" s="380"/>
      <c r="Q11" s="380"/>
      <c r="R11" s="380"/>
      <c r="S11" s="380"/>
      <c r="T11" s="380"/>
      <c r="U11" s="380"/>
      <c r="V11" s="379"/>
      <c r="W11" s="379" t="s">
        <v>812</v>
      </c>
      <c r="X11" s="379"/>
      <c r="Y11" s="388"/>
      <c r="Z11" s="392"/>
      <c r="AA11" s="380"/>
      <c r="AB11" s="380"/>
      <c r="AC11" s="380"/>
      <c r="AD11" s="380"/>
      <c r="AE11" s="380"/>
      <c r="AF11" s="380"/>
      <c r="AG11" s="380"/>
      <c r="AH11" s="380"/>
      <c r="AI11" s="380"/>
      <c r="AJ11" s="380"/>
      <c r="AK11" s="380"/>
      <c r="AL11" s="391"/>
      <c r="AM11" s="390"/>
      <c r="AN11" s="393"/>
      <c r="AO11" s="380"/>
      <c r="AP11" s="376"/>
      <c r="AQ11" s="394"/>
      <c r="AR11" s="394"/>
      <c r="AS11" s="394"/>
    </row>
    <row r="12" spans="1:45" s="372" customFormat="1" ht="18" customHeight="1">
      <c r="A12" s="379"/>
      <c r="B12" s="379"/>
      <c r="C12" s="379" t="s">
        <v>222</v>
      </c>
      <c r="D12" s="388"/>
      <c r="E12" s="389">
        <v>61812</v>
      </c>
      <c r="F12" s="390">
        <v>46759</v>
      </c>
      <c r="G12" s="380">
        <v>30808</v>
      </c>
      <c r="H12" s="380">
        <v>17621</v>
      </c>
      <c r="I12" s="380">
        <v>7436</v>
      </c>
      <c r="J12" s="380">
        <v>852</v>
      </c>
      <c r="K12" s="391">
        <v>4899</v>
      </c>
      <c r="L12" s="380">
        <v>15951</v>
      </c>
      <c r="M12" s="380">
        <v>628</v>
      </c>
      <c r="N12" s="380">
        <v>524</v>
      </c>
      <c r="O12" s="380">
        <v>104</v>
      </c>
      <c r="P12" s="380">
        <v>2734</v>
      </c>
      <c r="Q12" s="380">
        <v>2104</v>
      </c>
      <c r="R12" s="380">
        <v>630</v>
      </c>
      <c r="S12" s="380">
        <v>2980</v>
      </c>
      <c r="T12" s="380">
        <v>2637</v>
      </c>
      <c r="U12" s="380">
        <v>343</v>
      </c>
      <c r="V12" s="379"/>
      <c r="W12" s="379"/>
      <c r="X12" s="379" t="s">
        <v>222</v>
      </c>
      <c r="Y12" s="388"/>
      <c r="Z12" s="392">
        <v>5487</v>
      </c>
      <c r="AA12" s="380">
        <v>4463</v>
      </c>
      <c r="AB12" s="380">
        <v>1018</v>
      </c>
      <c r="AC12" s="380">
        <v>256</v>
      </c>
      <c r="AD12" s="380">
        <v>963</v>
      </c>
      <c r="AE12" s="380">
        <v>246</v>
      </c>
      <c r="AF12" s="380">
        <v>135</v>
      </c>
      <c r="AG12" s="380">
        <v>22</v>
      </c>
      <c r="AH12" s="380">
        <v>761</v>
      </c>
      <c r="AI12" s="380">
        <v>627</v>
      </c>
      <c r="AJ12" s="380">
        <v>122</v>
      </c>
      <c r="AK12" s="380">
        <v>237</v>
      </c>
      <c r="AL12" s="391">
        <v>1659</v>
      </c>
      <c r="AM12" s="390">
        <v>240</v>
      </c>
      <c r="AN12" s="393">
        <v>14813</v>
      </c>
      <c r="AO12" s="380">
        <v>11638</v>
      </c>
      <c r="AP12" s="376"/>
      <c r="AQ12" s="394"/>
      <c r="AR12" s="394"/>
      <c r="AS12" s="394"/>
    </row>
    <row r="13" spans="1:45" s="372" customFormat="1" ht="18" customHeight="1">
      <c r="A13" s="379"/>
      <c r="B13" s="379"/>
      <c r="C13" s="379" t="s">
        <v>223</v>
      </c>
      <c r="D13" s="388"/>
      <c r="E13" s="389">
        <v>158046</v>
      </c>
      <c r="F13" s="390">
        <v>142525</v>
      </c>
      <c r="G13" s="380">
        <v>71013</v>
      </c>
      <c r="H13" s="380">
        <v>35242</v>
      </c>
      <c r="I13" s="380">
        <v>23573</v>
      </c>
      <c r="J13" s="380">
        <v>1821</v>
      </c>
      <c r="K13" s="391">
        <v>10377</v>
      </c>
      <c r="L13" s="380">
        <v>71512</v>
      </c>
      <c r="M13" s="380">
        <v>2512</v>
      </c>
      <c r="N13" s="380">
        <v>2096</v>
      </c>
      <c r="O13" s="380">
        <v>416</v>
      </c>
      <c r="P13" s="380">
        <v>8202</v>
      </c>
      <c r="Q13" s="380">
        <v>6312</v>
      </c>
      <c r="R13" s="380">
        <v>1890</v>
      </c>
      <c r="S13" s="380">
        <v>17592</v>
      </c>
      <c r="T13" s="380">
        <v>15569</v>
      </c>
      <c r="U13" s="380">
        <v>2023</v>
      </c>
      <c r="V13" s="379"/>
      <c r="W13" s="379"/>
      <c r="X13" s="379" t="s">
        <v>223</v>
      </c>
      <c r="Y13" s="388"/>
      <c r="Z13" s="392">
        <v>25489</v>
      </c>
      <c r="AA13" s="380">
        <v>20766</v>
      </c>
      <c r="AB13" s="380">
        <v>4696</v>
      </c>
      <c r="AC13" s="380">
        <v>826</v>
      </c>
      <c r="AD13" s="380">
        <v>4410</v>
      </c>
      <c r="AE13" s="380">
        <v>1356</v>
      </c>
      <c r="AF13" s="380">
        <v>665</v>
      </c>
      <c r="AG13" s="380">
        <v>104</v>
      </c>
      <c r="AH13" s="380">
        <v>5110</v>
      </c>
      <c r="AI13" s="380">
        <v>4237</v>
      </c>
      <c r="AJ13" s="380">
        <v>799</v>
      </c>
      <c r="AK13" s="380">
        <v>486</v>
      </c>
      <c r="AL13" s="391">
        <v>5529</v>
      </c>
      <c r="AM13" s="390">
        <v>708</v>
      </c>
      <c r="AN13" s="393">
        <v>14813</v>
      </c>
      <c r="AO13" s="380">
        <v>58160</v>
      </c>
      <c r="AP13" s="376"/>
      <c r="AQ13" s="394"/>
      <c r="AR13" s="394"/>
      <c r="AS13" s="394"/>
    </row>
    <row r="14" spans="1:45" s="372" customFormat="1" ht="18" customHeight="1">
      <c r="A14" s="379"/>
      <c r="B14" s="379"/>
      <c r="C14" s="379" t="s">
        <v>802</v>
      </c>
      <c r="D14" s="388"/>
      <c r="E14" s="389">
        <v>87258</v>
      </c>
      <c r="F14" s="390">
        <v>72090</v>
      </c>
      <c r="G14" s="380">
        <v>49331</v>
      </c>
      <c r="H14" s="380">
        <v>31073</v>
      </c>
      <c r="I14" s="380">
        <v>12197</v>
      </c>
      <c r="J14" s="380">
        <v>874</v>
      </c>
      <c r="K14" s="391">
        <v>5187</v>
      </c>
      <c r="L14" s="380">
        <v>22759</v>
      </c>
      <c r="M14" s="380">
        <v>1223</v>
      </c>
      <c r="N14" s="380">
        <v>1017</v>
      </c>
      <c r="O14" s="380">
        <v>206</v>
      </c>
      <c r="P14" s="380">
        <v>3910</v>
      </c>
      <c r="Q14" s="380">
        <v>2956</v>
      </c>
      <c r="R14" s="380">
        <v>954</v>
      </c>
      <c r="S14" s="380">
        <v>5586</v>
      </c>
      <c r="T14" s="380">
        <v>4940</v>
      </c>
      <c r="U14" s="380">
        <v>646</v>
      </c>
      <c r="V14" s="379"/>
      <c r="W14" s="379"/>
      <c r="X14" s="379" t="s">
        <v>802</v>
      </c>
      <c r="Y14" s="388"/>
      <c r="Z14" s="392">
        <v>6103</v>
      </c>
      <c r="AA14" s="380">
        <v>4907</v>
      </c>
      <c r="AB14" s="380">
        <v>1188</v>
      </c>
      <c r="AC14" s="380">
        <v>487</v>
      </c>
      <c r="AD14" s="380">
        <v>1694</v>
      </c>
      <c r="AE14" s="380">
        <v>399</v>
      </c>
      <c r="AF14" s="380">
        <v>207</v>
      </c>
      <c r="AG14" s="380">
        <v>32</v>
      </c>
      <c r="AH14" s="380">
        <v>1193</v>
      </c>
      <c r="AI14" s="380">
        <v>982</v>
      </c>
      <c r="AJ14" s="380">
        <v>183</v>
      </c>
      <c r="AK14" s="380">
        <v>381</v>
      </c>
      <c r="AL14" s="391">
        <v>1783</v>
      </c>
      <c r="AM14" s="390">
        <v>355</v>
      </c>
      <c r="AN14" s="393">
        <v>14813</v>
      </c>
      <c r="AO14" s="380">
        <v>16174</v>
      </c>
      <c r="AP14" s="376"/>
      <c r="AQ14" s="394"/>
      <c r="AR14" s="394"/>
      <c r="AS14" s="394"/>
    </row>
    <row r="15" spans="1:45" s="372" customFormat="1" ht="9.75" customHeight="1">
      <c r="A15" s="379"/>
      <c r="B15" s="379"/>
      <c r="C15" s="379"/>
      <c r="D15" s="388"/>
      <c r="E15" s="389"/>
      <c r="F15" s="390"/>
      <c r="G15" s="380"/>
      <c r="H15" s="380"/>
      <c r="I15" s="380"/>
      <c r="J15" s="380"/>
      <c r="K15" s="391"/>
      <c r="L15" s="380"/>
      <c r="M15" s="380"/>
      <c r="N15" s="380"/>
      <c r="O15" s="380"/>
      <c r="P15" s="380"/>
      <c r="Q15" s="380"/>
      <c r="R15" s="380"/>
      <c r="S15" s="380"/>
      <c r="T15" s="380"/>
      <c r="U15" s="380"/>
      <c r="V15" s="379"/>
      <c r="W15" s="379"/>
      <c r="X15" s="379"/>
      <c r="Y15" s="388"/>
      <c r="Z15" s="392"/>
      <c r="AA15" s="380"/>
      <c r="AB15" s="380"/>
      <c r="AC15" s="380"/>
      <c r="AD15" s="380"/>
      <c r="AE15" s="380"/>
      <c r="AF15" s="380"/>
      <c r="AG15" s="380"/>
      <c r="AH15" s="380"/>
      <c r="AI15" s="380"/>
      <c r="AJ15" s="380"/>
      <c r="AK15" s="380"/>
      <c r="AL15" s="391"/>
      <c r="AM15" s="390"/>
      <c r="AN15" s="393"/>
      <c r="AO15" s="380"/>
      <c r="AP15" s="376"/>
      <c r="AQ15" s="394"/>
      <c r="AR15" s="394"/>
      <c r="AS15" s="394"/>
    </row>
    <row r="16" spans="1:45" s="372" customFormat="1" ht="9.75" customHeight="1">
      <c r="A16" s="379"/>
      <c r="B16" s="379"/>
      <c r="C16" s="379"/>
      <c r="D16" s="388"/>
      <c r="E16" s="389"/>
      <c r="F16" s="390"/>
      <c r="G16" s="380"/>
      <c r="H16" s="380"/>
      <c r="I16" s="380"/>
      <c r="J16" s="380"/>
      <c r="K16" s="391"/>
      <c r="L16" s="380"/>
      <c r="M16" s="380"/>
      <c r="N16" s="380"/>
      <c r="O16" s="380"/>
      <c r="P16" s="380"/>
      <c r="Q16" s="380"/>
      <c r="R16" s="380"/>
      <c r="S16" s="380"/>
      <c r="T16" s="380"/>
      <c r="U16" s="380"/>
      <c r="V16" s="379"/>
      <c r="W16" s="379"/>
      <c r="X16" s="379"/>
      <c r="Y16" s="388"/>
      <c r="Z16" s="392"/>
      <c r="AA16" s="380"/>
      <c r="AB16" s="380"/>
      <c r="AC16" s="380"/>
      <c r="AD16" s="380"/>
      <c r="AE16" s="380"/>
      <c r="AF16" s="380"/>
      <c r="AG16" s="380"/>
      <c r="AH16" s="380"/>
      <c r="AI16" s="380"/>
      <c r="AJ16" s="380"/>
      <c r="AK16" s="380"/>
      <c r="AL16" s="391"/>
      <c r="AM16" s="390"/>
      <c r="AN16" s="393"/>
      <c r="AO16" s="380"/>
      <c r="AP16" s="376"/>
      <c r="AQ16" s="394"/>
      <c r="AR16" s="394"/>
      <c r="AS16" s="394"/>
    </row>
    <row r="17" spans="1:45" s="372" customFormat="1" ht="18" customHeight="1">
      <c r="A17" s="379"/>
      <c r="B17" s="379" t="s">
        <v>220</v>
      </c>
      <c r="C17" s="379"/>
      <c r="D17" s="388"/>
      <c r="E17" s="389"/>
      <c r="F17" s="390"/>
      <c r="G17" s="380"/>
      <c r="H17" s="380"/>
      <c r="I17" s="380"/>
      <c r="J17" s="380"/>
      <c r="K17" s="391"/>
      <c r="L17" s="380"/>
      <c r="M17" s="380"/>
      <c r="N17" s="380"/>
      <c r="O17" s="380"/>
      <c r="P17" s="380"/>
      <c r="Q17" s="380"/>
      <c r="R17" s="380"/>
      <c r="S17" s="380"/>
      <c r="T17" s="380"/>
      <c r="U17" s="380"/>
      <c r="V17" s="379"/>
      <c r="W17" s="379" t="s">
        <v>220</v>
      </c>
      <c r="X17" s="379"/>
      <c r="Y17" s="388"/>
      <c r="Z17" s="392"/>
      <c r="AA17" s="380"/>
      <c r="AB17" s="380"/>
      <c r="AC17" s="380"/>
      <c r="AD17" s="380"/>
      <c r="AE17" s="380"/>
      <c r="AF17" s="380"/>
      <c r="AG17" s="380"/>
      <c r="AH17" s="380"/>
      <c r="AI17" s="380"/>
      <c r="AJ17" s="380"/>
      <c r="AK17" s="380"/>
      <c r="AL17" s="391"/>
      <c r="AM17" s="390"/>
      <c r="AN17" s="393"/>
      <c r="AO17" s="380"/>
      <c r="AP17" s="376"/>
      <c r="AQ17" s="394"/>
      <c r="AR17" s="394"/>
      <c r="AS17" s="394"/>
    </row>
    <row r="18" spans="1:45" s="372" customFormat="1" ht="18" customHeight="1">
      <c r="A18" s="379"/>
      <c r="B18" s="379" t="s">
        <v>813</v>
      </c>
      <c r="C18" s="379"/>
      <c r="D18" s="388"/>
      <c r="E18" s="389"/>
      <c r="F18" s="390"/>
      <c r="G18" s="380"/>
      <c r="H18" s="380"/>
      <c r="I18" s="380"/>
      <c r="J18" s="380"/>
      <c r="K18" s="391"/>
      <c r="L18" s="380"/>
      <c r="M18" s="380"/>
      <c r="N18" s="380"/>
      <c r="O18" s="380"/>
      <c r="P18" s="380"/>
      <c r="Q18" s="380"/>
      <c r="R18" s="380"/>
      <c r="S18" s="380"/>
      <c r="T18" s="380"/>
      <c r="U18" s="380"/>
      <c r="V18" s="379"/>
      <c r="W18" s="379" t="s">
        <v>813</v>
      </c>
      <c r="X18" s="379"/>
      <c r="Y18" s="388"/>
      <c r="Z18" s="392"/>
      <c r="AA18" s="380"/>
      <c r="AB18" s="380"/>
      <c r="AC18" s="380"/>
      <c r="AD18" s="380"/>
      <c r="AE18" s="380"/>
      <c r="AF18" s="380"/>
      <c r="AG18" s="380"/>
      <c r="AH18" s="380"/>
      <c r="AI18" s="380"/>
      <c r="AJ18" s="380"/>
      <c r="AK18" s="380"/>
      <c r="AL18" s="391"/>
      <c r="AM18" s="390"/>
      <c r="AN18" s="393"/>
      <c r="AO18" s="380"/>
      <c r="AP18" s="376"/>
      <c r="AQ18" s="394"/>
      <c r="AR18" s="394"/>
      <c r="AS18" s="394"/>
    </row>
    <row r="19" spans="1:45" s="372" customFormat="1" ht="18" customHeight="1">
      <c r="A19" s="379"/>
      <c r="B19" s="379"/>
      <c r="C19" s="379" t="s">
        <v>222</v>
      </c>
      <c r="D19" s="388"/>
      <c r="E19" s="389">
        <v>32814</v>
      </c>
      <c r="F19" s="390">
        <v>24603</v>
      </c>
      <c r="G19" s="380">
        <v>13081</v>
      </c>
      <c r="H19" s="380">
        <v>7575</v>
      </c>
      <c r="I19" s="380">
        <v>2176</v>
      </c>
      <c r="J19" s="380">
        <v>461</v>
      </c>
      <c r="K19" s="391">
        <v>2869</v>
      </c>
      <c r="L19" s="380">
        <v>11522</v>
      </c>
      <c r="M19" s="380">
        <v>471</v>
      </c>
      <c r="N19" s="380">
        <v>394</v>
      </c>
      <c r="O19" s="380">
        <v>77</v>
      </c>
      <c r="P19" s="380">
        <v>2540</v>
      </c>
      <c r="Q19" s="380">
        <v>1965</v>
      </c>
      <c r="R19" s="380">
        <v>575</v>
      </c>
      <c r="S19" s="380">
        <v>1742</v>
      </c>
      <c r="T19" s="380">
        <v>1537</v>
      </c>
      <c r="U19" s="380">
        <v>205</v>
      </c>
      <c r="V19" s="379"/>
      <c r="W19" s="379"/>
      <c r="X19" s="379" t="s">
        <v>222</v>
      </c>
      <c r="Y19" s="388"/>
      <c r="Z19" s="392">
        <v>4126</v>
      </c>
      <c r="AA19" s="380">
        <v>3391</v>
      </c>
      <c r="AB19" s="380">
        <v>729</v>
      </c>
      <c r="AC19" s="380">
        <v>158</v>
      </c>
      <c r="AD19" s="380">
        <v>448</v>
      </c>
      <c r="AE19" s="380">
        <v>215</v>
      </c>
      <c r="AF19" s="380">
        <v>111</v>
      </c>
      <c r="AG19" s="380">
        <v>20</v>
      </c>
      <c r="AH19" s="380">
        <v>583</v>
      </c>
      <c r="AI19" s="380">
        <v>481</v>
      </c>
      <c r="AJ19" s="380">
        <v>93</v>
      </c>
      <c r="AK19" s="380">
        <v>106</v>
      </c>
      <c r="AL19" s="391">
        <v>1133</v>
      </c>
      <c r="AM19" s="390">
        <v>121</v>
      </c>
      <c r="AN19" s="393">
        <v>8090</v>
      </c>
      <c r="AO19" s="380">
        <v>7956</v>
      </c>
      <c r="AP19" s="376"/>
      <c r="AQ19" s="394"/>
      <c r="AR19" s="394"/>
      <c r="AS19" s="394"/>
    </row>
    <row r="20" spans="1:45" s="372" customFormat="1" ht="18" customHeight="1">
      <c r="A20" s="379"/>
      <c r="B20" s="379"/>
      <c r="C20" s="379" t="s">
        <v>223</v>
      </c>
      <c r="D20" s="388"/>
      <c r="E20" s="389">
        <v>87331</v>
      </c>
      <c r="F20" s="390">
        <v>78849</v>
      </c>
      <c r="G20" s="380">
        <v>28920</v>
      </c>
      <c r="H20" s="380">
        <v>15150</v>
      </c>
      <c r="I20" s="380">
        <v>6786</v>
      </c>
      <c r="J20" s="380">
        <v>976</v>
      </c>
      <c r="K20" s="391">
        <v>6008</v>
      </c>
      <c r="L20" s="380">
        <v>49929</v>
      </c>
      <c r="M20" s="380">
        <v>1884</v>
      </c>
      <c r="N20" s="380">
        <v>1576</v>
      </c>
      <c r="O20" s="380">
        <v>308</v>
      </c>
      <c r="P20" s="380">
        <v>7620</v>
      </c>
      <c r="Q20" s="380">
        <v>5895</v>
      </c>
      <c r="R20" s="380">
        <v>1725</v>
      </c>
      <c r="S20" s="380">
        <v>10035</v>
      </c>
      <c r="T20" s="380">
        <v>8874</v>
      </c>
      <c r="U20" s="380">
        <v>1161</v>
      </c>
      <c r="V20" s="379"/>
      <c r="W20" s="379"/>
      <c r="X20" s="379" t="s">
        <v>223</v>
      </c>
      <c r="Y20" s="388"/>
      <c r="Z20" s="392">
        <v>18791</v>
      </c>
      <c r="AA20" s="380">
        <v>15454</v>
      </c>
      <c r="AB20" s="380">
        <v>3310</v>
      </c>
      <c r="AC20" s="380">
        <v>517</v>
      </c>
      <c r="AD20" s="380">
        <v>2025</v>
      </c>
      <c r="AE20" s="380">
        <v>1192</v>
      </c>
      <c r="AF20" s="380">
        <v>545</v>
      </c>
      <c r="AG20" s="380">
        <v>93</v>
      </c>
      <c r="AH20" s="380">
        <v>3920</v>
      </c>
      <c r="AI20" s="380">
        <v>3259</v>
      </c>
      <c r="AJ20" s="380">
        <v>606</v>
      </c>
      <c r="AK20" s="380">
        <v>218</v>
      </c>
      <c r="AL20" s="391">
        <v>3727</v>
      </c>
      <c r="AM20" s="390">
        <v>392</v>
      </c>
      <c r="AN20" s="393">
        <v>8090</v>
      </c>
      <c r="AO20" s="380">
        <v>38884</v>
      </c>
      <c r="AP20" s="376"/>
      <c r="AQ20" s="394"/>
      <c r="AR20" s="394"/>
      <c r="AS20" s="394"/>
    </row>
    <row r="21" spans="1:45" s="372" customFormat="1" ht="18" customHeight="1">
      <c r="A21" s="379"/>
      <c r="B21" s="379"/>
      <c r="C21" s="379" t="s">
        <v>814</v>
      </c>
      <c r="D21" s="388"/>
      <c r="E21" s="389">
        <v>40164</v>
      </c>
      <c r="F21" s="390">
        <v>31925</v>
      </c>
      <c r="G21" s="380">
        <v>18303</v>
      </c>
      <c r="H21" s="380">
        <v>11749</v>
      </c>
      <c r="I21" s="380">
        <v>3209</v>
      </c>
      <c r="J21" s="380">
        <v>463</v>
      </c>
      <c r="K21" s="391">
        <v>2882</v>
      </c>
      <c r="L21" s="380">
        <v>13622</v>
      </c>
      <c r="M21" s="380">
        <v>856</v>
      </c>
      <c r="N21" s="380">
        <v>712</v>
      </c>
      <c r="O21" s="380">
        <v>144</v>
      </c>
      <c r="P21" s="380">
        <v>2594</v>
      </c>
      <c r="Q21" s="380">
        <v>1990</v>
      </c>
      <c r="R21" s="380">
        <v>604</v>
      </c>
      <c r="S21" s="380">
        <v>2851</v>
      </c>
      <c r="T21" s="380">
        <v>2526</v>
      </c>
      <c r="U21" s="380">
        <v>325</v>
      </c>
      <c r="V21" s="379"/>
      <c r="W21" s="379"/>
      <c r="X21" s="379" t="s">
        <v>814</v>
      </c>
      <c r="Y21" s="388"/>
      <c r="Z21" s="392">
        <v>4148</v>
      </c>
      <c r="AA21" s="380">
        <v>3402</v>
      </c>
      <c r="AB21" s="380">
        <v>740</v>
      </c>
      <c r="AC21" s="380">
        <v>249</v>
      </c>
      <c r="AD21" s="380">
        <v>678</v>
      </c>
      <c r="AE21" s="380">
        <v>280</v>
      </c>
      <c r="AF21" s="380">
        <v>133</v>
      </c>
      <c r="AG21" s="380">
        <v>22</v>
      </c>
      <c r="AH21" s="380">
        <v>672</v>
      </c>
      <c r="AI21" s="380">
        <v>550</v>
      </c>
      <c r="AJ21" s="380">
        <v>108</v>
      </c>
      <c r="AK21" s="380">
        <v>151</v>
      </c>
      <c r="AL21" s="391">
        <v>1143</v>
      </c>
      <c r="AM21" s="390">
        <v>149</v>
      </c>
      <c r="AN21" s="393">
        <v>8090</v>
      </c>
      <c r="AO21" s="380">
        <v>9442</v>
      </c>
      <c r="AP21" s="376"/>
      <c r="AQ21" s="394"/>
      <c r="AR21" s="394"/>
      <c r="AS21" s="394"/>
    </row>
    <row r="22" spans="1:45" s="372" customFormat="1" ht="9.75" customHeight="1">
      <c r="A22" s="379"/>
      <c r="B22" s="379"/>
      <c r="C22" s="379"/>
      <c r="D22" s="388"/>
      <c r="E22" s="389"/>
      <c r="F22" s="390"/>
      <c r="G22" s="380"/>
      <c r="H22" s="380"/>
      <c r="I22" s="380"/>
      <c r="J22" s="380"/>
      <c r="K22" s="391"/>
      <c r="L22" s="380"/>
      <c r="M22" s="380"/>
      <c r="N22" s="380"/>
      <c r="O22" s="380"/>
      <c r="P22" s="380"/>
      <c r="Q22" s="380"/>
      <c r="R22" s="380"/>
      <c r="S22" s="380"/>
      <c r="T22" s="380"/>
      <c r="U22" s="380"/>
      <c r="V22" s="379"/>
      <c r="W22" s="379"/>
      <c r="X22" s="379"/>
      <c r="Y22" s="388"/>
      <c r="Z22" s="392"/>
      <c r="AA22" s="380"/>
      <c r="AB22" s="380"/>
      <c r="AC22" s="380"/>
      <c r="AD22" s="380"/>
      <c r="AE22" s="380"/>
      <c r="AF22" s="380"/>
      <c r="AG22" s="380"/>
      <c r="AH22" s="380"/>
      <c r="AI22" s="380"/>
      <c r="AJ22" s="380"/>
      <c r="AK22" s="380"/>
      <c r="AL22" s="391"/>
      <c r="AM22" s="390"/>
      <c r="AN22" s="393"/>
      <c r="AO22" s="380"/>
      <c r="AP22" s="376"/>
      <c r="AQ22" s="394"/>
      <c r="AR22" s="394"/>
      <c r="AS22" s="394"/>
    </row>
    <row r="23" spans="1:45" s="372" customFormat="1" ht="18" customHeight="1">
      <c r="A23" s="379"/>
      <c r="B23" s="379" t="s">
        <v>815</v>
      </c>
      <c r="C23" s="379"/>
      <c r="D23" s="388"/>
      <c r="E23" s="389"/>
      <c r="F23" s="390"/>
      <c r="G23" s="380"/>
      <c r="H23" s="380"/>
      <c r="I23" s="380"/>
      <c r="J23" s="380"/>
      <c r="K23" s="391"/>
      <c r="L23" s="380"/>
      <c r="M23" s="380"/>
      <c r="N23" s="380"/>
      <c r="O23" s="380"/>
      <c r="P23" s="380"/>
      <c r="Q23" s="380"/>
      <c r="R23" s="380"/>
      <c r="S23" s="380"/>
      <c r="T23" s="380"/>
      <c r="U23" s="380"/>
      <c r="V23" s="379"/>
      <c r="W23" s="379" t="s">
        <v>815</v>
      </c>
      <c r="X23" s="379"/>
      <c r="Y23" s="388"/>
      <c r="Z23" s="392"/>
      <c r="AA23" s="380"/>
      <c r="AB23" s="380"/>
      <c r="AC23" s="380"/>
      <c r="AD23" s="380"/>
      <c r="AE23" s="380"/>
      <c r="AF23" s="380"/>
      <c r="AG23" s="380"/>
      <c r="AH23" s="380"/>
      <c r="AI23" s="380"/>
      <c r="AJ23" s="380"/>
      <c r="AK23" s="380"/>
      <c r="AL23" s="391"/>
      <c r="AM23" s="390"/>
      <c r="AN23" s="393"/>
      <c r="AO23" s="380"/>
      <c r="AP23" s="376"/>
      <c r="AQ23" s="394"/>
      <c r="AR23" s="394"/>
      <c r="AS23" s="394"/>
    </row>
    <row r="24" spans="1:45" s="372" customFormat="1" ht="18" customHeight="1">
      <c r="A24" s="379"/>
      <c r="B24" s="379"/>
      <c r="C24" s="379" t="s">
        <v>222</v>
      </c>
      <c r="D24" s="388"/>
      <c r="E24" s="389">
        <v>9114</v>
      </c>
      <c r="F24" s="390">
        <v>7157</v>
      </c>
      <c r="G24" s="380">
        <v>2570</v>
      </c>
      <c r="H24" s="380">
        <v>1144</v>
      </c>
      <c r="I24" s="380">
        <v>283</v>
      </c>
      <c r="J24" s="380">
        <v>146</v>
      </c>
      <c r="K24" s="391">
        <v>997</v>
      </c>
      <c r="L24" s="380">
        <v>4587</v>
      </c>
      <c r="M24" s="380">
        <v>188</v>
      </c>
      <c r="N24" s="380">
        <v>157</v>
      </c>
      <c r="O24" s="380">
        <v>31</v>
      </c>
      <c r="P24" s="380">
        <v>1525</v>
      </c>
      <c r="Q24" s="380">
        <v>1208</v>
      </c>
      <c r="R24" s="380">
        <v>317</v>
      </c>
      <c r="S24" s="380">
        <v>334</v>
      </c>
      <c r="T24" s="380">
        <v>299</v>
      </c>
      <c r="U24" s="380">
        <v>35</v>
      </c>
      <c r="V24" s="379"/>
      <c r="W24" s="379"/>
      <c r="X24" s="379" t="s">
        <v>222</v>
      </c>
      <c r="Y24" s="388"/>
      <c r="Z24" s="392">
        <v>1523</v>
      </c>
      <c r="AA24" s="380">
        <v>1275</v>
      </c>
      <c r="AB24" s="380">
        <v>246</v>
      </c>
      <c r="AC24" s="380">
        <v>30</v>
      </c>
      <c r="AD24" s="380">
        <v>91</v>
      </c>
      <c r="AE24" s="380">
        <v>121</v>
      </c>
      <c r="AF24" s="380">
        <v>63</v>
      </c>
      <c r="AG24" s="380">
        <v>12</v>
      </c>
      <c r="AH24" s="380">
        <v>341</v>
      </c>
      <c r="AI24" s="380">
        <v>283</v>
      </c>
      <c r="AJ24" s="380">
        <v>53</v>
      </c>
      <c r="AK24" s="380">
        <v>22</v>
      </c>
      <c r="AL24" s="391">
        <v>412</v>
      </c>
      <c r="AM24" s="390">
        <v>37</v>
      </c>
      <c r="AN24" s="393">
        <v>1920</v>
      </c>
      <c r="AO24" s="380">
        <v>2733</v>
      </c>
      <c r="AP24" s="376"/>
      <c r="AQ24" s="394"/>
      <c r="AR24" s="394"/>
      <c r="AS24" s="394"/>
    </row>
    <row r="25" spans="1:45" s="372" customFormat="1" ht="18" customHeight="1">
      <c r="A25" s="379"/>
      <c r="B25" s="379"/>
      <c r="C25" s="379" t="s">
        <v>223</v>
      </c>
      <c r="D25" s="388"/>
      <c r="E25" s="389">
        <v>26269</v>
      </c>
      <c r="F25" s="390">
        <v>24217</v>
      </c>
      <c r="G25" s="380">
        <v>5557</v>
      </c>
      <c r="H25" s="380">
        <v>2288</v>
      </c>
      <c r="I25" s="380">
        <v>881</v>
      </c>
      <c r="J25" s="380">
        <v>314</v>
      </c>
      <c r="K25" s="391">
        <v>2074</v>
      </c>
      <c r="L25" s="380">
        <v>18660</v>
      </c>
      <c r="M25" s="380">
        <v>752</v>
      </c>
      <c r="N25" s="380">
        <v>628</v>
      </c>
      <c r="O25" s="380">
        <v>124</v>
      </c>
      <c r="P25" s="380">
        <v>4575</v>
      </c>
      <c r="Q25" s="380">
        <v>3624</v>
      </c>
      <c r="R25" s="380">
        <v>951</v>
      </c>
      <c r="S25" s="380">
        <v>1842</v>
      </c>
      <c r="T25" s="380">
        <v>1654</v>
      </c>
      <c r="U25" s="380">
        <v>188</v>
      </c>
      <c r="V25" s="379"/>
      <c r="W25" s="379"/>
      <c r="X25" s="379" t="s">
        <v>223</v>
      </c>
      <c r="Y25" s="388"/>
      <c r="Z25" s="392">
        <v>6651</v>
      </c>
      <c r="AA25" s="380">
        <v>5564</v>
      </c>
      <c r="AB25" s="380">
        <v>1079</v>
      </c>
      <c r="AC25" s="380">
        <v>97</v>
      </c>
      <c r="AD25" s="380">
        <v>403</v>
      </c>
      <c r="AE25" s="380">
        <v>646</v>
      </c>
      <c r="AF25" s="380">
        <v>295</v>
      </c>
      <c r="AG25" s="380">
        <v>54</v>
      </c>
      <c r="AH25" s="380">
        <v>2292</v>
      </c>
      <c r="AI25" s="380">
        <v>1919</v>
      </c>
      <c r="AJ25" s="380">
        <v>343</v>
      </c>
      <c r="AK25" s="380">
        <v>45</v>
      </c>
      <c r="AL25" s="391">
        <v>1357</v>
      </c>
      <c r="AM25" s="390">
        <v>132</v>
      </c>
      <c r="AN25" s="393">
        <v>1920</v>
      </c>
      <c r="AO25" s="380">
        <v>12943</v>
      </c>
      <c r="AP25" s="376"/>
      <c r="AQ25" s="394"/>
      <c r="AR25" s="394"/>
      <c r="AS25" s="394"/>
    </row>
    <row r="26" spans="1:45" s="372" customFormat="1" ht="18" customHeight="1">
      <c r="A26" s="379"/>
      <c r="B26" s="379"/>
      <c r="C26" s="379" t="s">
        <v>816</v>
      </c>
      <c r="D26" s="388"/>
      <c r="E26" s="389">
        <v>9623</v>
      </c>
      <c r="F26" s="390">
        <v>7663</v>
      </c>
      <c r="G26" s="380">
        <v>2898</v>
      </c>
      <c r="H26" s="380">
        <v>1408</v>
      </c>
      <c r="I26" s="380">
        <v>347</v>
      </c>
      <c r="J26" s="380">
        <v>146</v>
      </c>
      <c r="K26" s="391">
        <v>997</v>
      </c>
      <c r="L26" s="380">
        <v>4765</v>
      </c>
      <c r="M26" s="380">
        <v>251</v>
      </c>
      <c r="N26" s="380">
        <v>209</v>
      </c>
      <c r="O26" s="380">
        <v>42</v>
      </c>
      <c r="P26" s="380">
        <v>1525</v>
      </c>
      <c r="Q26" s="380">
        <v>1208</v>
      </c>
      <c r="R26" s="380">
        <v>317</v>
      </c>
      <c r="S26" s="380">
        <v>406</v>
      </c>
      <c r="T26" s="380">
        <v>366</v>
      </c>
      <c r="U26" s="380">
        <v>40</v>
      </c>
      <c r="V26" s="379"/>
      <c r="W26" s="379"/>
      <c r="X26" s="379" t="s">
        <v>816</v>
      </c>
      <c r="Y26" s="388"/>
      <c r="Z26" s="392">
        <v>1523</v>
      </c>
      <c r="AA26" s="380">
        <v>1275</v>
      </c>
      <c r="AB26" s="380">
        <v>246</v>
      </c>
      <c r="AC26" s="380">
        <v>36</v>
      </c>
      <c r="AD26" s="380">
        <v>104</v>
      </c>
      <c r="AE26" s="380">
        <v>135</v>
      </c>
      <c r="AF26" s="380">
        <v>64</v>
      </c>
      <c r="AG26" s="380">
        <v>13</v>
      </c>
      <c r="AH26" s="380">
        <v>349</v>
      </c>
      <c r="AI26" s="380">
        <v>288</v>
      </c>
      <c r="AJ26" s="380">
        <v>54</v>
      </c>
      <c r="AK26" s="380">
        <v>23</v>
      </c>
      <c r="AL26" s="391">
        <v>413</v>
      </c>
      <c r="AM26" s="390">
        <v>40</v>
      </c>
      <c r="AN26" s="393">
        <v>1920</v>
      </c>
      <c r="AO26" s="380">
        <v>2836</v>
      </c>
      <c r="AP26" s="376"/>
      <c r="AQ26" s="394"/>
      <c r="AR26" s="394"/>
      <c r="AS26" s="394"/>
    </row>
    <row r="27" spans="1:45" s="372" customFormat="1" ht="9.75" customHeight="1">
      <c r="A27" s="395"/>
      <c r="B27" s="395"/>
      <c r="C27" s="395"/>
      <c r="D27" s="396"/>
      <c r="E27" s="397"/>
      <c r="F27" s="398"/>
      <c r="G27" s="399"/>
      <c r="H27" s="399"/>
      <c r="I27" s="399"/>
      <c r="J27" s="399"/>
      <c r="K27" s="400"/>
      <c r="L27" s="399"/>
      <c r="M27" s="399"/>
      <c r="N27" s="399"/>
      <c r="O27" s="399"/>
      <c r="P27" s="399"/>
      <c r="Q27" s="399"/>
      <c r="R27" s="399"/>
      <c r="S27" s="399"/>
      <c r="T27" s="399"/>
      <c r="U27" s="399"/>
      <c r="V27" s="395"/>
      <c r="W27" s="395"/>
      <c r="X27" s="395"/>
      <c r="Y27" s="396"/>
      <c r="Z27" s="401"/>
      <c r="AA27" s="399"/>
      <c r="AB27" s="399"/>
      <c r="AC27" s="399"/>
      <c r="AD27" s="399"/>
      <c r="AE27" s="399"/>
      <c r="AF27" s="399"/>
      <c r="AG27" s="399"/>
      <c r="AH27" s="399"/>
      <c r="AI27" s="399"/>
      <c r="AJ27" s="399"/>
      <c r="AK27" s="399"/>
      <c r="AL27" s="400"/>
      <c r="AM27" s="398"/>
      <c r="AN27" s="402"/>
      <c r="AO27" s="399"/>
      <c r="AP27" s="376"/>
      <c r="AQ27" s="394"/>
      <c r="AR27" s="394"/>
      <c r="AS27" s="394"/>
    </row>
    <row r="28" spans="1:45" s="372" customFormat="1" ht="18" customHeight="1">
      <c r="A28" s="379" t="s">
        <v>780</v>
      </c>
      <c r="B28" s="379"/>
      <c r="C28" s="379"/>
      <c r="D28" s="403"/>
      <c r="E28" s="380"/>
      <c r="F28" s="380"/>
      <c r="G28" s="394"/>
      <c r="H28" s="380"/>
      <c r="I28" s="380"/>
      <c r="J28" s="380"/>
      <c r="K28" s="380"/>
      <c r="L28" s="380"/>
      <c r="M28" s="380"/>
      <c r="N28" s="380"/>
      <c r="O28" s="380"/>
      <c r="P28" s="380"/>
      <c r="Q28" s="380"/>
      <c r="R28" s="380"/>
      <c r="S28" s="380"/>
      <c r="T28" s="380"/>
      <c r="U28" s="380"/>
      <c r="V28" s="379" t="s">
        <v>780</v>
      </c>
      <c r="W28" s="379"/>
      <c r="X28" s="379"/>
      <c r="Y28" s="403"/>
      <c r="Z28" s="380"/>
      <c r="AA28" s="380"/>
      <c r="AB28" s="394"/>
      <c r="AC28" s="380"/>
      <c r="AD28" s="380"/>
      <c r="AE28" s="380"/>
      <c r="AF28" s="380"/>
      <c r="AG28" s="380"/>
      <c r="AH28" s="380"/>
      <c r="AI28" s="380"/>
      <c r="AJ28" s="380"/>
      <c r="AK28" s="380"/>
      <c r="AL28" s="380"/>
      <c r="AM28" s="380"/>
      <c r="AN28" s="380"/>
      <c r="AO28" s="380"/>
      <c r="AP28" s="376"/>
      <c r="AQ28" s="394"/>
      <c r="AR28" s="394"/>
      <c r="AS28" s="394"/>
    </row>
    <row r="29" spans="1:22" ht="18" customHeight="1">
      <c r="A29" s="370" t="s">
        <v>820</v>
      </c>
      <c r="V29" s="370" t="s">
        <v>820</v>
      </c>
    </row>
  </sheetData>
  <sheetProtection/>
  <mergeCells count="44">
    <mergeCell ref="E4:E9"/>
    <mergeCell ref="F4:U4"/>
    <mergeCell ref="Z4:AL4"/>
    <mergeCell ref="AM4:AM9"/>
    <mergeCell ref="AK6:AK9"/>
    <mergeCell ref="AL6:AL9"/>
    <mergeCell ref="M7:M9"/>
    <mergeCell ref="N7:N9"/>
    <mergeCell ref="O7:O9"/>
    <mergeCell ref="P7:P9"/>
    <mergeCell ref="AN4:AN9"/>
    <mergeCell ref="F5:F9"/>
    <mergeCell ref="G5:K5"/>
    <mergeCell ref="L5:U5"/>
    <mergeCell ref="Z5:AL5"/>
    <mergeCell ref="Z6:AB6"/>
    <mergeCell ref="AC6:AC9"/>
    <mergeCell ref="AD6:AD9"/>
    <mergeCell ref="AE6:AG6"/>
    <mergeCell ref="AH6:AJ6"/>
    <mergeCell ref="AO5:AO9"/>
    <mergeCell ref="G6:G9"/>
    <mergeCell ref="H6:H9"/>
    <mergeCell ref="I6:I9"/>
    <mergeCell ref="J6:J9"/>
    <mergeCell ref="K6:K9"/>
    <mergeCell ref="L6:L9"/>
    <mergeCell ref="M6:O6"/>
    <mergeCell ref="P6:R6"/>
    <mergeCell ref="S6:U6"/>
    <mergeCell ref="Q7:Q9"/>
    <mergeCell ref="R7:R9"/>
    <mergeCell ref="S7:S9"/>
    <mergeCell ref="T7:T9"/>
    <mergeCell ref="U7:U9"/>
    <mergeCell ref="Z7:Z9"/>
    <mergeCell ref="AA7:AA9"/>
    <mergeCell ref="AB7:AB9"/>
    <mergeCell ref="AI7:AI9"/>
    <mergeCell ref="AJ7:AJ9"/>
    <mergeCell ref="AE7:AE9"/>
    <mergeCell ref="AF7:AF9"/>
    <mergeCell ref="AG7:AG9"/>
    <mergeCell ref="AH7:AH9"/>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13"/>
  <sheetViews>
    <sheetView zoomScalePageLayoutView="0" workbookViewId="0" topLeftCell="A1">
      <selection activeCell="C2" sqref="C2"/>
    </sheetView>
  </sheetViews>
  <sheetFormatPr defaultColWidth="9.00390625" defaultRowHeight="21" customHeight="1"/>
  <cols>
    <col min="1" max="1" width="36.25390625" style="555" customWidth="1"/>
    <col min="2" max="2" width="3.25390625" style="555" customWidth="1"/>
    <col min="3" max="8" width="16.75390625" style="722" customWidth="1"/>
    <col min="9" max="16384" width="9.125" style="555" customWidth="1"/>
  </cols>
  <sheetData>
    <row r="1" ht="21" customHeight="1">
      <c r="C1" s="17" t="s">
        <v>1039</v>
      </c>
    </row>
    <row r="2" ht="12" customHeight="1"/>
    <row r="3" spans="1:8" ht="36" customHeight="1">
      <c r="A3" s="723"/>
      <c r="B3" s="724"/>
      <c r="C3" s="725" t="s">
        <v>34</v>
      </c>
      <c r="D3" s="725" t="s">
        <v>359</v>
      </c>
      <c r="E3" s="725" t="s">
        <v>260</v>
      </c>
      <c r="F3" s="725" t="s">
        <v>261</v>
      </c>
      <c r="G3" s="725" t="s">
        <v>262</v>
      </c>
      <c r="H3" s="725" t="s">
        <v>183</v>
      </c>
    </row>
    <row r="4" spans="1:8" ht="25.5" customHeight="1">
      <c r="A4" s="404" t="s">
        <v>486</v>
      </c>
      <c r="B4" s="567"/>
      <c r="C4" s="726"/>
      <c r="D4" s="726"/>
      <c r="E4" s="726"/>
      <c r="F4" s="726"/>
      <c r="G4" s="726"/>
      <c r="H4" s="726"/>
    </row>
    <row r="5" spans="1:8" s="51" customFormat="1" ht="19.5" customHeight="1">
      <c r="A5" s="405" t="s">
        <v>821</v>
      </c>
      <c r="B5" s="50"/>
      <c r="C5" s="727">
        <v>12340</v>
      </c>
      <c r="D5" s="727">
        <v>2843</v>
      </c>
      <c r="E5" s="727">
        <v>3080</v>
      </c>
      <c r="F5" s="727">
        <v>3072</v>
      </c>
      <c r="G5" s="727">
        <v>2044</v>
      </c>
      <c r="H5" s="727">
        <v>1301</v>
      </c>
    </row>
    <row r="6" spans="1:8" ht="19.5" customHeight="1">
      <c r="A6" s="630" t="s">
        <v>22</v>
      </c>
      <c r="B6" s="567"/>
      <c r="C6" s="728">
        <v>3018</v>
      </c>
      <c r="D6" s="722">
        <v>912</v>
      </c>
      <c r="E6" s="722">
        <v>757</v>
      </c>
      <c r="F6" s="722">
        <v>645</v>
      </c>
      <c r="G6" s="722">
        <v>383</v>
      </c>
      <c r="H6" s="722">
        <v>321</v>
      </c>
    </row>
    <row r="7" spans="1:8" ht="19.5" customHeight="1">
      <c r="A7" s="630" t="s">
        <v>23</v>
      </c>
      <c r="B7" s="567"/>
      <c r="C7" s="728">
        <v>9322</v>
      </c>
      <c r="D7" s="722">
        <v>1931</v>
      </c>
      <c r="E7" s="722">
        <v>2323</v>
      </c>
      <c r="F7" s="722">
        <v>2427</v>
      </c>
      <c r="G7" s="722">
        <v>1661</v>
      </c>
      <c r="H7" s="722">
        <v>980</v>
      </c>
    </row>
    <row r="8" spans="1:8" ht="19.5" customHeight="1">
      <c r="A8" s="730"/>
      <c r="B8" s="589"/>
      <c r="C8" s="731"/>
      <c r="D8" s="729"/>
      <c r="E8" s="729"/>
      <c r="F8" s="729"/>
      <c r="G8" s="729"/>
      <c r="H8" s="729"/>
    </row>
    <row r="9" spans="1:8" ht="25.5" customHeight="1">
      <c r="A9" s="404" t="s">
        <v>738</v>
      </c>
      <c r="B9" s="567"/>
      <c r="C9" s="726"/>
      <c r="D9" s="726"/>
      <c r="E9" s="726"/>
      <c r="F9" s="726"/>
      <c r="G9" s="726"/>
      <c r="H9" s="726"/>
    </row>
    <row r="10" spans="1:8" s="51" customFormat="1" ht="19.5" customHeight="1">
      <c r="A10" s="405" t="s">
        <v>821</v>
      </c>
      <c r="B10" s="50"/>
      <c r="C10" s="727">
        <v>14813</v>
      </c>
      <c r="D10" s="727">
        <v>3534</v>
      </c>
      <c r="E10" s="727">
        <v>3189</v>
      </c>
      <c r="F10" s="727">
        <v>3330</v>
      </c>
      <c r="G10" s="727">
        <v>2840</v>
      </c>
      <c r="H10" s="727">
        <v>1920</v>
      </c>
    </row>
    <row r="11" spans="1:9" ht="19.5" customHeight="1">
      <c r="A11" s="630" t="s">
        <v>22</v>
      </c>
      <c r="B11" s="567"/>
      <c r="C11" s="728">
        <v>3818</v>
      </c>
      <c r="D11" s="722">
        <v>1320</v>
      </c>
      <c r="E11" s="722">
        <v>878</v>
      </c>
      <c r="F11" s="722">
        <v>693</v>
      </c>
      <c r="G11" s="722">
        <v>559</v>
      </c>
      <c r="H11" s="722">
        <v>368</v>
      </c>
      <c r="I11" s="722"/>
    </row>
    <row r="12" spans="1:9" ht="19.5" customHeight="1">
      <c r="A12" s="630" t="s">
        <v>23</v>
      </c>
      <c r="B12" s="567"/>
      <c r="C12" s="728">
        <v>10995</v>
      </c>
      <c r="D12" s="722">
        <v>2214</v>
      </c>
      <c r="E12" s="722">
        <v>2311</v>
      </c>
      <c r="F12" s="722">
        <v>2637</v>
      </c>
      <c r="G12" s="722">
        <v>2281</v>
      </c>
      <c r="H12" s="722">
        <v>1552</v>
      </c>
      <c r="I12" s="722"/>
    </row>
    <row r="13" spans="1:8" ht="19.5" customHeight="1">
      <c r="A13" s="730"/>
      <c r="B13" s="589"/>
      <c r="C13" s="731"/>
      <c r="D13" s="729"/>
      <c r="E13" s="729"/>
      <c r="F13" s="729"/>
      <c r="G13" s="729"/>
      <c r="H13" s="729"/>
    </row>
  </sheetData>
  <sheetProtection/>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N25"/>
  <sheetViews>
    <sheetView zoomScalePageLayoutView="0" workbookViewId="0" topLeftCell="A1">
      <selection activeCell="D2" sqref="D2"/>
    </sheetView>
  </sheetViews>
  <sheetFormatPr defaultColWidth="9.00390625" defaultRowHeight="15.75" customHeight="1"/>
  <cols>
    <col min="1" max="1" width="9.125" style="555" customWidth="1"/>
    <col min="2" max="2" width="19.00390625" style="630" bestFit="1" customWidth="1"/>
    <col min="3" max="3" width="0.875" style="555" customWidth="1"/>
    <col min="4" max="10" width="14.75390625" style="732" customWidth="1"/>
    <col min="11" max="11" width="14.75390625" style="733" customWidth="1"/>
    <col min="12" max="16384" width="9.125" style="555" customWidth="1"/>
  </cols>
  <sheetData>
    <row r="1" ht="15.75" customHeight="1">
      <c r="D1" s="17" t="s">
        <v>1040</v>
      </c>
    </row>
    <row r="2" spans="1:4" ht="7.5" customHeight="1">
      <c r="A2" s="4"/>
      <c r="D2" s="17" t="s">
        <v>822</v>
      </c>
    </row>
    <row r="3" ht="15.75" customHeight="1">
      <c r="A3" s="123" t="s">
        <v>484</v>
      </c>
    </row>
    <row r="4" spans="1:11" ht="15.75" customHeight="1">
      <c r="A4" s="983" t="s">
        <v>360</v>
      </c>
      <c r="B4" s="983"/>
      <c r="C4" s="1173"/>
      <c r="D4" s="1456" t="s">
        <v>823</v>
      </c>
      <c r="E4" s="1457"/>
      <c r="F4" s="1457"/>
      <c r="G4" s="1457"/>
      <c r="H4" s="1457"/>
      <c r="I4" s="1457"/>
      <c r="J4" s="1458"/>
      <c r="K4" s="734" t="s">
        <v>672</v>
      </c>
    </row>
    <row r="5" spans="1:11" ht="24">
      <c r="A5" s="972"/>
      <c r="B5" s="972"/>
      <c r="C5" s="1174"/>
      <c r="D5" s="735" t="s">
        <v>34</v>
      </c>
      <c r="E5" s="736" t="s">
        <v>361</v>
      </c>
      <c r="F5" s="737" t="s">
        <v>152</v>
      </c>
      <c r="G5" s="737" t="s">
        <v>260</v>
      </c>
      <c r="H5" s="737" t="s">
        <v>261</v>
      </c>
      <c r="I5" s="737" t="s">
        <v>262</v>
      </c>
      <c r="J5" s="737" t="s">
        <v>183</v>
      </c>
      <c r="K5" s="738" t="s">
        <v>671</v>
      </c>
    </row>
    <row r="6" spans="1:11" ht="7.5" customHeight="1">
      <c r="A6" s="605"/>
      <c r="B6" s="605"/>
      <c r="C6" s="606"/>
      <c r="D6" s="739"/>
      <c r="E6" s="739"/>
      <c r="F6" s="739"/>
      <c r="G6" s="739"/>
      <c r="H6" s="739"/>
      <c r="I6" s="739"/>
      <c r="J6" s="739"/>
      <c r="K6" s="739"/>
    </row>
    <row r="7" spans="1:11" s="51" customFormat="1" ht="15.75" customHeight="1">
      <c r="A7" s="49" t="s">
        <v>362</v>
      </c>
      <c r="B7" s="620"/>
      <c r="C7" s="50"/>
      <c r="D7" s="740">
        <v>14218</v>
      </c>
      <c r="E7" s="740">
        <v>3170</v>
      </c>
      <c r="F7" s="740">
        <v>4277</v>
      </c>
      <c r="G7" s="740">
        <v>3750</v>
      </c>
      <c r="H7" s="740">
        <v>2142</v>
      </c>
      <c r="I7" s="740">
        <v>704</v>
      </c>
      <c r="J7" s="740">
        <v>175</v>
      </c>
      <c r="K7" s="740">
        <v>475</v>
      </c>
    </row>
    <row r="8" spans="1:11" ht="15.75" customHeight="1">
      <c r="A8" s="741" t="s">
        <v>363</v>
      </c>
      <c r="B8" s="630" t="s">
        <v>364</v>
      </c>
      <c r="C8" s="567"/>
      <c r="D8" s="742">
        <v>3980</v>
      </c>
      <c r="E8" s="732">
        <v>2501</v>
      </c>
      <c r="F8" s="732">
        <v>1318</v>
      </c>
      <c r="G8" s="732">
        <v>135</v>
      </c>
      <c r="H8" s="732">
        <v>24</v>
      </c>
      <c r="I8" s="732">
        <v>1</v>
      </c>
      <c r="J8" s="732">
        <v>1</v>
      </c>
      <c r="K8" s="733">
        <v>400</v>
      </c>
    </row>
    <row r="9" spans="1:11" ht="15.75" customHeight="1">
      <c r="A9" s="566"/>
      <c r="B9" s="630" t="s">
        <v>365</v>
      </c>
      <c r="C9" s="567"/>
      <c r="D9" s="742">
        <v>4478</v>
      </c>
      <c r="E9" s="732">
        <v>600</v>
      </c>
      <c r="F9" s="732">
        <v>2450</v>
      </c>
      <c r="G9" s="732">
        <v>1300</v>
      </c>
      <c r="H9" s="732">
        <v>108</v>
      </c>
      <c r="I9" s="732">
        <v>19</v>
      </c>
      <c r="J9" s="732">
        <v>1</v>
      </c>
      <c r="K9" s="733">
        <v>64</v>
      </c>
    </row>
    <row r="10" spans="1:11" ht="15.75" customHeight="1">
      <c r="A10" s="566"/>
      <c r="B10" s="630" t="s">
        <v>366</v>
      </c>
      <c r="C10" s="567"/>
      <c r="D10" s="742">
        <v>3393</v>
      </c>
      <c r="E10" s="732">
        <v>54</v>
      </c>
      <c r="F10" s="732">
        <v>468</v>
      </c>
      <c r="G10" s="732">
        <v>1963</v>
      </c>
      <c r="H10" s="732">
        <v>837</v>
      </c>
      <c r="I10" s="732">
        <v>62</v>
      </c>
      <c r="J10" s="732">
        <v>9</v>
      </c>
      <c r="K10" s="733">
        <v>8</v>
      </c>
    </row>
    <row r="11" spans="1:11" ht="15.75" customHeight="1">
      <c r="A11" s="566"/>
      <c r="B11" s="630" t="s">
        <v>367</v>
      </c>
      <c r="C11" s="567"/>
      <c r="D11" s="742">
        <v>1602</v>
      </c>
      <c r="E11" s="732">
        <v>11</v>
      </c>
      <c r="F11" s="732">
        <v>34</v>
      </c>
      <c r="G11" s="732">
        <v>325</v>
      </c>
      <c r="H11" s="732">
        <v>957</v>
      </c>
      <c r="I11" s="732">
        <v>263</v>
      </c>
      <c r="J11" s="732">
        <v>12</v>
      </c>
      <c r="K11" s="733">
        <v>2</v>
      </c>
    </row>
    <row r="12" spans="1:11" ht="15.75" customHeight="1">
      <c r="A12" s="566"/>
      <c r="B12" s="630" t="s">
        <v>368</v>
      </c>
      <c r="C12" s="567"/>
      <c r="D12" s="742">
        <v>765</v>
      </c>
      <c r="E12" s="732">
        <v>4</v>
      </c>
      <c r="F12" s="732">
        <v>7</v>
      </c>
      <c r="G12" s="732">
        <v>27</v>
      </c>
      <c r="H12" s="732">
        <v>216</v>
      </c>
      <c r="I12" s="732">
        <v>359</v>
      </c>
      <c r="J12" s="732">
        <v>152</v>
      </c>
      <c r="K12" s="733">
        <v>1</v>
      </c>
    </row>
    <row r="13" spans="1:11" ht="15.75" customHeight="1">
      <c r="A13" s="588"/>
      <c r="B13" s="730"/>
      <c r="C13" s="589"/>
      <c r="D13" s="743"/>
      <c r="E13" s="743"/>
      <c r="F13" s="743"/>
      <c r="G13" s="743"/>
      <c r="H13" s="743"/>
      <c r="I13" s="743"/>
      <c r="J13" s="743"/>
      <c r="K13" s="743"/>
    </row>
    <row r="15" ht="15.75" customHeight="1">
      <c r="A15" s="123" t="s">
        <v>738</v>
      </c>
    </row>
    <row r="16" spans="1:11" ht="15.75" customHeight="1">
      <c r="A16" s="983" t="s">
        <v>360</v>
      </c>
      <c r="B16" s="983"/>
      <c r="C16" s="1173"/>
      <c r="D16" s="1456" t="s">
        <v>823</v>
      </c>
      <c r="E16" s="1457"/>
      <c r="F16" s="1457"/>
      <c r="G16" s="1457"/>
      <c r="H16" s="1457"/>
      <c r="I16" s="1457"/>
      <c r="J16" s="1458"/>
      <c r="K16" s="734" t="s">
        <v>672</v>
      </c>
    </row>
    <row r="17" spans="1:11" ht="24">
      <c r="A17" s="972"/>
      <c r="B17" s="972"/>
      <c r="C17" s="1174"/>
      <c r="D17" s="735" t="s">
        <v>34</v>
      </c>
      <c r="E17" s="736" t="s">
        <v>361</v>
      </c>
      <c r="F17" s="737" t="s">
        <v>670</v>
      </c>
      <c r="G17" s="737" t="s">
        <v>260</v>
      </c>
      <c r="H17" s="737" t="s">
        <v>261</v>
      </c>
      <c r="I17" s="737" t="s">
        <v>262</v>
      </c>
      <c r="J17" s="737" t="s">
        <v>183</v>
      </c>
      <c r="K17" s="738" t="s">
        <v>671</v>
      </c>
    </row>
    <row r="18" spans="1:13" ht="7.5" customHeight="1">
      <c r="A18" s="605"/>
      <c r="B18" s="605"/>
      <c r="C18" s="606"/>
      <c r="D18" s="739"/>
      <c r="E18" s="739"/>
      <c r="F18" s="739"/>
      <c r="G18" s="739"/>
      <c r="H18" s="739"/>
      <c r="I18" s="739"/>
      <c r="J18" s="739"/>
      <c r="K18" s="739"/>
      <c r="M18" s="732"/>
    </row>
    <row r="19" spans="1:11" s="51" customFormat="1" ht="15.75" customHeight="1">
      <c r="A19" s="49" t="s">
        <v>362</v>
      </c>
      <c r="B19" s="620"/>
      <c r="C19" s="50"/>
      <c r="D19" s="740">
        <v>16834</v>
      </c>
      <c r="E19" s="740">
        <v>3382</v>
      </c>
      <c r="F19" s="740">
        <v>5197</v>
      </c>
      <c r="G19" s="740">
        <v>3892</v>
      </c>
      <c r="H19" s="740">
        <v>2839</v>
      </c>
      <c r="I19" s="740">
        <v>1204</v>
      </c>
      <c r="J19" s="740">
        <v>320</v>
      </c>
      <c r="K19" s="740">
        <v>395</v>
      </c>
    </row>
    <row r="20" spans="1:14" ht="15.75" customHeight="1">
      <c r="A20" s="741" t="s">
        <v>363</v>
      </c>
      <c r="B20" s="630" t="s">
        <v>364</v>
      </c>
      <c r="C20" s="567"/>
      <c r="D20" s="742">
        <v>5157</v>
      </c>
      <c r="E20" s="732">
        <v>2907</v>
      </c>
      <c r="F20" s="732">
        <v>2027</v>
      </c>
      <c r="G20" s="732">
        <v>176</v>
      </c>
      <c r="H20" s="732">
        <v>43</v>
      </c>
      <c r="I20" s="732">
        <v>3</v>
      </c>
      <c r="J20" s="732">
        <v>1</v>
      </c>
      <c r="K20" s="733">
        <v>317</v>
      </c>
      <c r="N20" s="732"/>
    </row>
    <row r="21" spans="1:14" ht="15.75" customHeight="1">
      <c r="A21" s="566"/>
      <c r="B21" s="630" t="s">
        <v>365</v>
      </c>
      <c r="C21" s="567"/>
      <c r="D21" s="742">
        <v>4338</v>
      </c>
      <c r="E21" s="732">
        <v>403</v>
      </c>
      <c r="F21" s="732">
        <v>2557</v>
      </c>
      <c r="G21" s="732">
        <v>1236</v>
      </c>
      <c r="H21" s="732">
        <v>113</v>
      </c>
      <c r="I21" s="732">
        <v>28</v>
      </c>
      <c r="J21" s="732">
        <v>1</v>
      </c>
      <c r="K21" s="733">
        <v>54</v>
      </c>
      <c r="N21" s="732"/>
    </row>
    <row r="22" spans="1:14" ht="15.75" customHeight="1">
      <c r="A22" s="566"/>
      <c r="B22" s="630" t="s">
        <v>366</v>
      </c>
      <c r="C22" s="567"/>
      <c r="D22" s="742">
        <v>3866</v>
      </c>
      <c r="E22" s="732">
        <v>59</v>
      </c>
      <c r="F22" s="732">
        <v>552</v>
      </c>
      <c r="G22" s="732">
        <v>2094</v>
      </c>
      <c r="H22" s="732">
        <v>1078</v>
      </c>
      <c r="I22" s="732">
        <v>72</v>
      </c>
      <c r="J22" s="732">
        <v>11</v>
      </c>
      <c r="K22" s="733">
        <v>23</v>
      </c>
      <c r="N22" s="732"/>
    </row>
    <row r="23" spans="1:14" ht="15.75" customHeight="1">
      <c r="A23" s="566"/>
      <c r="B23" s="630" t="s">
        <v>367</v>
      </c>
      <c r="C23" s="567"/>
      <c r="D23" s="742">
        <v>2386</v>
      </c>
      <c r="E23" s="732">
        <v>10</v>
      </c>
      <c r="F23" s="732">
        <v>51</v>
      </c>
      <c r="G23" s="732">
        <v>364</v>
      </c>
      <c r="H23" s="732">
        <v>1391</v>
      </c>
      <c r="I23" s="732">
        <v>527</v>
      </c>
      <c r="J23" s="732">
        <v>43</v>
      </c>
      <c r="K23" s="733">
        <v>1</v>
      </c>
      <c r="M23" s="732"/>
      <c r="N23" s="732"/>
    </row>
    <row r="24" spans="1:14" ht="15.75" customHeight="1">
      <c r="A24" s="566"/>
      <c r="B24" s="630" t="s">
        <v>368</v>
      </c>
      <c r="C24" s="567"/>
      <c r="D24" s="742">
        <v>1087</v>
      </c>
      <c r="E24" s="732">
        <v>3</v>
      </c>
      <c r="F24" s="732">
        <v>10</v>
      </c>
      <c r="G24" s="732">
        <v>22</v>
      </c>
      <c r="H24" s="732">
        <v>214</v>
      </c>
      <c r="I24" s="732">
        <v>574</v>
      </c>
      <c r="J24" s="732">
        <v>264</v>
      </c>
      <c r="K24" s="733">
        <v>0</v>
      </c>
      <c r="N24" s="732"/>
    </row>
    <row r="25" spans="1:11" ht="15.75" customHeight="1">
      <c r="A25" s="588"/>
      <c r="B25" s="730"/>
      <c r="C25" s="589"/>
      <c r="D25" s="743"/>
      <c r="E25" s="743"/>
      <c r="F25" s="743"/>
      <c r="G25" s="743"/>
      <c r="H25" s="743"/>
      <c r="I25" s="743"/>
      <c r="J25" s="743"/>
      <c r="K25" s="743"/>
    </row>
  </sheetData>
  <sheetProtection/>
  <mergeCells count="4">
    <mergeCell ref="D4:J4"/>
    <mergeCell ref="D16:J16"/>
    <mergeCell ref="A4:C5"/>
    <mergeCell ref="A16:C17"/>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5"/>
  <sheetViews>
    <sheetView zoomScalePageLayoutView="0" workbookViewId="0" topLeftCell="A1">
      <selection activeCell="C2" sqref="C2"/>
    </sheetView>
  </sheetViews>
  <sheetFormatPr defaultColWidth="9.00390625" defaultRowHeight="15" customHeight="1"/>
  <cols>
    <col min="1" max="2" width="3.75390625" style="555" customWidth="1"/>
    <col min="3" max="3" width="32.75390625" style="555" customWidth="1"/>
    <col min="4" max="6" width="15.75390625" style="719" customWidth="1"/>
    <col min="7" max="7" width="15.75390625" style="744" customWidth="1"/>
    <col min="8" max="9" width="15.75390625" style="555" customWidth="1"/>
    <col min="10" max="16384" width="9.125" style="555" customWidth="1"/>
  </cols>
  <sheetData>
    <row r="1" ht="15" customHeight="1">
      <c r="C1" s="17" t="s">
        <v>1041</v>
      </c>
    </row>
    <row r="2" ht="15" customHeight="1">
      <c r="C2" s="17" t="s">
        <v>878</v>
      </c>
    </row>
    <row r="4" ht="15" customHeight="1">
      <c r="A4" s="123" t="s">
        <v>484</v>
      </c>
    </row>
    <row r="5" spans="1:9" s="55" customFormat="1" ht="15" customHeight="1">
      <c r="A5" s="1462" t="s">
        <v>369</v>
      </c>
      <c r="B5" s="1462"/>
      <c r="C5" s="1463"/>
      <c r="D5" s="1384" t="s">
        <v>222</v>
      </c>
      <c r="E5" s="1385" t="s">
        <v>223</v>
      </c>
      <c r="F5" s="1339" t="s">
        <v>370</v>
      </c>
      <c r="G5" s="1459" t="s">
        <v>285</v>
      </c>
      <c r="H5" s="1459" t="s">
        <v>914</v>
      </c>
      <c r="I5" s="1459" t="s">
        <v>912</v>
      </c>
    </row>
    <row r="6" spans="1:9" s="55" customFormat="1" ht="15" customHeight="1">
      <c r="A6" s="1464"/>
      <c r="B6" s="1464"/>
      <c r="C6" s="1465"/>
      <c r="D6" s="1324"/>
      <c r="E6" s="1371"/>
      <c r="F6" s="1461"/>
      <c r="G6" s="1460"/>
      <c r="H6" s="1460"/>
      <c r="I6" s="1460"/>
    </row>
    <row r="7" spans="1:9" s="55" customFormat="1" ht="9" customHeight="1">
      <c r="A7" s="107"/>
      <c r="B7" s="107"/>
      <c r="C7" s="77"/>
      <c r="D7" s="275"/>
      <c r="E7" s="275"/>
      <c r="F7" s="275"/>
      <c r="G7" s="406"/>
      <c r="H7" s="406"/>
      <c r="I7" s="406"/>
    </row>
    <row r="8" spans="1:9" s="72" customFormat="1" ht="15" customHeight="1">
      <c r="A8" s="105" t="s">
        <v>906</v>
      </c>
      <c r="B8" s="105"/>
      <c r="C8" s="71"/>
      <c r="D8" s="283">
        <v>54582</v>
      </c>
      <c r="E8" s="283">
        <v>148760</v>
      </c>
      <c r="F8" s="283">
        <v>75761</v>
      </c>
      <c r="G8" s="745">
        <v>2.725440621450295</v>
      </c>
      <c r="H8" s="844" t="s">
        <v>909</v>
      </c>
      <c r="I8" s="844" t="s">
        <v>909</v>
      </c>
    </row>
    <row r="9" spans="1:9" s="55" customFormat="1" ht="15" customHeight="1">
      <c r="A9" s="107" t="s">
        <v>372</v>
      </c>
      <c r="B9" s="107"/>
      <c r="C9" s="77"/>
      <c r="D9" s="746">
        <v>54419</v>
      </c>
      <c r="E9" s="746">
        <v>148466</v>
      </c>
      <c r="F9" s="746">
        <v>75523</v>
      </c>
      <c r="G9" s="747">
        <v>2.7282015472537164</v>
      </c>
      <c r="H9" s="843">
        <v>138.2</v>
      </c>
      <c r="I9" s="843">
        <v>50.6</v>
      </c>
    </row>
    <row r="10" spans="1:9" s="55" customFormat="1" ht="15" customHeight="1">
      <c r="A10" s="107"/>
      <c r="B10" s="107" t="s">
        <v>288</v>
      </c>
      <c r="C10" s="77"/>
      <c r="D10" s="746">
        <v>54106</v>
      </c>
      <c r="E10" s="746">
        <v>148005</v>
      </c>
      <c r="F10" s="746">
        <v>75133</v>
      </c>
      <c r="G10" s="747">
        <v>2.7354637193656894</v>
      </c>
      <c r="H10" s="843">
        <v>138.7</v>
      </c>
      <c r="I10" s="843">
        <v>50.7</v>
      </c>
    </row>
    <row r="11" spans="1:9" s="55" customFormat="1" ht="15" customHeight="1">
      <c r="A11" s="107"/>
      <c r="B11" s="107"/>
      <c r="C11" s="319" t="s">
        <v>289</v>
      </c>
      <c r="D11" s="260">
        <v>46939</v>
      </c>
      <c r="E11" s="260">
        <v>135198</v>
      </c>
      <c r="F11" s="260">
        <v>66504</v>
      </c>
      <c r="G11" s="747">
        <v>2.8802914420844075</v>
      </c>
      <c r="H11" s="843">
        <v>151.1</v>
      </c>
      <c r="I11" s="843">
        <v>52.5</v>
      </c>
    </row>
    <row r="12" spans="1:9" s="55" customFormat="1" ht="15" customHeight="1">
      <c r="A12" s="107"/>
      <c r="B12" s="107"/>
      <c r="C12" s="700" t="s">
        <v>790</v>
      </c>
      <c r="D12" s="260">
        <v>1994</v>
      </c>
      <c r="E12" s="260">
        <v>3290</v>
      </c>
      <c r="F12" s="260">
        <v>2442</v>
      </c>
      <c r="G12" s="747">
        <v>1.649949849548646</v>
      </c>
      <c r="H12" s="843">
        <v>51.9</v>
      </c>
      <c r="I12" s="843">
        <v>31.5</v>
      </c>
    </row>
    <row r="13" spans="1:9" s="55" customFormat="1" ht="15" customHeight="1">
      <c r="A13" s="107"/>
      <c r="B13" s="107"/>
      <c r="C13" s="319" t="s">
        <v>290</v>
      </c>
      <c r="D13" s="260">
        <v>4980</v>
      </c>
      <c r="E13" s="260">
        <v>8960</v>
      </c>
      <c r="F13" s="260">
        <v>5930</v>
      </c>
      <c r="G13" s="747">
        <v>1.7991967871485943</v>
      </c>
      <c r="H13" s="843">
        <v>57.3</v>
      </c>
      <c r="I13" s="843">
        <v>31.9</v>
      </c>
    </row>
    <row r="14" spans="1:9" s="55" customFormat="1" ht="15" customHeight="1">
      <c r="A14" s="107"/>
      <c r="B14" s="107"/>
      <c r="C14" s="319" t="s">
        <v>291</v>
      </c>
      <c r="D14" s="260">
        <v>193</v>
      </c>
      <c r="E14" s="260">
        <v>557</v>
      </c>
      <c r="F14" s="260">
        <v>257</v>
      </c>
      <c r="G14" s="747">
        <v>2.8860103626943006</v>
      </c>
      <c r="H14" s="843">
        <v>117.6</v>
      </c>
      <c r="I14" s="843">
        <v>40.7</v>
      </c>
    </row>
    <row r="15" spans="1:9" s="55" customFormat="1" ht="15" customHeight="1">
      <c r="A15" s="107"/>
      <c r="B15" s="107" t="s">
        <v>292</v>
      </c>
      <c r="C15" s="77"/>
      <c r="D15" s="260">
        <v>313</v>
      </c>
      <c r="E15" s="260">
        <v>461</v>
      </c>
      <c r="F15" s="260">
        <v>390</v>
      </c>
      <c r="G15" s="747">
        <v>1.4728434504792332</v>
      </c>
      <c r="H15" s="843">
        <v>51</v>
      </c>
      <c r="I15" s="843">
        <v>34.7</v>
      </c>
    </row>
    <row r="16" spans="1:9" s="55" customFormat="1" ht="15" customHeight="1">
      <c r="A16" s="107" t="s">
        <v>293</v>
      </c>
      <c r="B16" s="107"/>
      <c r="C16" s="77"/>
      <c r="D16" s="260">
        <v>163</v>
      </c>
      <c r="E16" s="260">
        <v>294</v>
      </c>
      <c r="F16" s="260">
        <v>238</v>
      </c>
      <c r="G16" s="747">
        <v>1.803680981595092</v>
      </c>
      <c r="H16" s="844" t="s">
        <v>909</v>
      </c>
      <c r="I16" s="844" t="s">
        <v>909</v>
      </c>
    </row>
    <row r="17" spans="1:9" s="55" customFormat="1" ht="9" customHeight="1">
      <c r="A17" s="109"/>
      <c r="B17" s="109"/>
      <c r="C17" s="80"/>
      <c r="D17" s="292"/>
      <c r="E17" s="292"/>
      <c r="F17" s="292"/>
      <c r="G17" s="407"/>
      <c r="H17" s="407"/>
      <c r="I17" s="407"/>
    </row>
    <row r="19" ht="15" customHeight="1">
      <c r="A19" s="123" t="s">
        <v>738</v>
      </c>
    </row>
    <row r="20" spans="1:7" s="55" customFormat="1" ht="15" customHeight="1">
      <c r="A20" s="1462" t="s">
        <v>369</v>
      </c>
      <c r="B20" s="1462"/>
      <c r="C20" s="1463"/>
      <c r="D20" s="1384" t="s">
        <v>222</v>
      </c>
      <c r="E20" s="1385" t="s">
        <v>223</v>
      </c>
      <c r="F20" s="1339" t="s">
        <v>825</v>
      </c>
      <c r="G20" s="1459" t="s">
        <v>371</v>
      </c>
    </row>
    <row r="21" spans="1:7" s="55" customFormat="1" ht="15" customHeight="1">
      <c r="A21" s="1464"/>
      <c r="B21" s="1464"/>
      <c r="C21" s="1465"/>
      <c r="D21" s="1324"/>
      <c r="E21" s="1371"/>
      <c r="F21" s="1461"/>
      <c r="G21" s="1460"/>
    </row>
    <row r="22" spans="1:7" s="55" customFormat="1" ht="9" customHeight="1">
      <c r="A22" s="107"/>
      <c r="B22" s="107"/>
      <c r="C22" s="77"/>
      <c r="D22" s="275"/>
      <c r="E22" s="275"/>
      <c r="F22" s="275"/>
      <c r="G22" s="406"/>
    </row>
    <row r="23" spans="1:7" s="72" customFormat="1" ht="15" customHeight="1">
      <c r="A23" s="105" t="s">
        <v>824</v>
      </c>
      <c r="B23" s="105"/>
      <c r="C23" s="71"/>
      <c r="D23" s="283">
        <v>61812</v>
      </c>
      <c r="E23" s="283">
        <v>158046</v>
      </c>
      <c r="F23" s="283">
        <v>87258</v>
      </c>
      <c r="G23" s="745">
        <v>2.5568821588041155</v>
      </c>
    </row>
    <row r="24" spans="1:7" s="55" customFormat="1" ht="15" customHeight="1">
      <c r="A24" s="107" t="s">
        <v>372</v>
      </c>
      <c r="B24" s="107"/>
      <c r="C24" s="77"/>
      <c r="D24" s="746">
        <v>61634</v>
      </c>
      <c r="E24" s="746">
        <v>157703</v>
      </c>
      <c r="F24" s="746">
        <v>86998</v>
      </c>
      <c r="G24" s="747">
        <v>2.5587013661290845</v>
      </c>
    </row>
    <row r="25" spans="1:7" s="55" customFormat="1" ht="15" customHeight="1">
      <c r="A25" s="107"/>
      <c r="B25" s="107" t="s">
        <v>288</v>
      </c>
      <c r="C25" s="77"/>
      <c r="D25" s="746">
        <v>61273</v>
      </c>
      <c r="E25" s="746">
        <v>157084</v>
      </c>
      <c r="F25" s="746">
        <v>86539</v>
      </c>
      <c r="G25" s="747">
        <v>2.5636740489285654</v>
      </c>
    </row>
    <row r="26" spans="1:7" s="55" customFormat="1" ht="15" customHeight="1">
      <c r="A26" s="107"/>
      <c r="B26" s="107"/>
      <c r="C26" s="319" t="s">
        <v>289</v>
      </c>
      <c r="D26" s="260">
        <v>52740</v>
      </c>
      <c r="E26" s="260">
        <v>142367</v>
      </c>
      <c r="F26" s="260">
        <v>76298</v>
      </c>
      <c r="G26" s="747">
        <v>2.699412210845658</v>
      </c>
    </row>
    <row r="27" spans="1:7" s="55" customFormat="1" ht="15" customHeight="1">
      <c r="A27" s="107"/>
      <c r="B27" s="107"/>
      <c r="C27" s="700" t="s">
        <v>790</v>
      </c>
      <c r="D27" s="260">
        <v>2436</v>
      </c>
      <c r="E27" s="260">
        <v>3918</v>
      </c>
      <c r="F27" s="260">
        <v>3010</v>
      </c>
      <c r="G27" s="747">
        <v>1.6083743842364533</v>
      </c>
    </row>
    <row r="28" spans="1:7" s="55" customFormat="1" ht="15" customHeight="1">
      <c r="A28" s="107"/>
      <c r="B28" s="107"/>
      <c r="C28" s="319" t="s">
        <v>290</v>
      </c>
      <c r="D28" s="260">
        <v>5931</v>
      </c>
      <c r="E28" s="260">
        <v>10414</v>
      </c>
      <c r="F28" s="260">
        <v>7017</v>
      </c>
      <c r="G28" s="747">
        <v>1.7558590456921261</v>
      </c>
    </row>
    <row r="29" spans="1:7" s="55" customFormat="1" ht="15" customHeight="1">
      <c r="A29" s="107"/>
      <c r="B29" s="107"/>
      <c r="C29" s="319" t="s">
        <v>291</v>
      </c>
      <c r="D29" s="260">
        <v>166</v>
      </c>
      <c r="E29" s="260">
        <v>385</v>
      </c>
      <c r="F29" s="260">
        <v>214</v>
      </c>
      <c r="G29" s="747">
        <v>2.319277108433735</v>
      </c>
    </row>
    <row r="30" spans="1:7" s="55" customFormat="1" ht="15" customHeight="1">
      <c r="A30" s="107"/>
      <c r="B30" s="107" t="s">
        <v>292</v>
      </c>
      <c r="C30" s="77"/>
      <c r="D30" s="260">
        <v>361</v>
      </c>
      <c r="E30" s="260">
        <v>619</v>
      </c>
      <c r="F30" s="260">
        <v>459</v>
      </c>
      <c r="G30" s="747">
        <v>1.7146814404432134</v>
      </c>
    </row>
    <row r="31" spans="1:7" s="55" customFormat="1" ht="15" customHeight="1">
      <c r="A31" s="107" t="s">
        <v>373</v>
      </c>
      <c r="B31" s="107"/>
      <c r="C31" s="77"/>
      <c r="D31" s="260">
        <v>178</v>
      </c>
      <c r="E31" s="260">
        <v>343</v>
      </c>
      <c r="F31" s="260">
        <v>260</v>
      </c>
      <c r="G31" s="747">
        <v>1.9269662921348314</v>
      </c>
    </row>
    <row r="32" spans="1:7" s="55" customFormat="1" ht="9" customHeight="1">
      <c r="A32" s="109"/>
      <c r="B32" s="109"/>
      <c r="C32" s="80"/>
      <c r="D32" s="292"/>
      <c r="E32" s="292"/>
      <c r="F32" s="292"/>
      <c r="G32" s="407"/>
    </row>
    <row r="33" ht="15" customHeight="1">
      <c r="A33" s="555" t="s">
        <v>905</v>
      </c>
    </row>
    <row r="34" ht="15" customHeight="1">
      <c r="A34" s="555" t="s">
        <v>907</v>
      </c>
    </row>
    <row r="35" ht="15" customHeight="1">
      <c r="A35" s="555" t="s">
        <v>908</v>
      </c>
    </row>
  </sheetData>
  <sheetProtection/>
  <mergeCells count="12">
    <mergeCell ref="A20:C21"/>
    <mergeCell ref="G5:G6"/>
    <mergeCell ref="A5:C6"/>
    <mergeCell ref="D5:D6"/>
    <mergeCell ref="E5:E6"/>
    <mergeCell ref="F5:F6"/>
    <mergeCell ref="H5:H6"/>
    <mergeCell ref="I5:I6"/>
    <mergeCell ref="D20:D21"/>
    <mergeCell ref="E20:E21"/>
    <mergeCell ref="F20:F21"/>
    <mergeCell ref="G20:G21"/>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I179"/>
  <sheetViews>
    <sheetView showGridLines="0" zoomScale="110" zoomScaleNormal="110" zoomScaleSheetLayoutView="100" zoomScalePageLayoutView="0" workbookViewId="0" topLeftCell="A1">
      <selection activeCell="Y9" sqref="Y9"/>
    </sheetView>
  </sheetViews>
  <sheetFormatPr defaultColWidth="1.75390625" defaultRowHeight="12.75"/>
  <cols>
    <col min="1" max="16384" width="1.75390625" style="887" customWidth="1"/>
  </cols>
  <sheetData>
    <row r="1" spans="1:61" ht="13.5" customHeight="1">
      <c r="A1" s="942" t="s">
        <v>958</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942"/>
      <c r="AR1" s="942"/>
      <c r="AS1" s="942"/>
      <c r="AT1" s="942"/>
      <c r="AU1" s="942"/>
      <c r="AV1" s="942"/>
      <c r="AW1" s="942"/>
      <c r="AX1" s="942"/>
      <c r="AY1" s="942"/>
      <c r="AZ1" s="942"/>
      <c r="BA1" s="942"/>
      <c r="BB1" s="942"/>
      <c r="BC1" s="942"/>
      <c r="BD1" s="942"/>
      <c r="BE1" s="942"/>
      <c r="BF1" s="942"/>
      <c r="BG1" s="942"/>
      <c r="BH1" s="942"/>
      <c r="BI1" s="942"/>
    </row>
    <row r="2" spans="1:61" ht="13.5" customHeight="1">
      <c r="A2" s="942"/>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c r="AZ2" s="942"/>
      <c r="BA2" s="942"/>
      <c r="BB2" s="942"/>
      <c r="BC2" s="942"/>
      <c r="BD2" s="942"/>
      <c r="BE2" s="942"/>
      <c r="BF2" s="942"/>
      <c r="BG2" s="942"/>
      <c r="BH2" s="942"/>
      <c r="BI2" s="942"/>
    </row>
    <row r="4" ht="13.5">
      <c r="A4" s="894" t="s">
        <v>959</v>
      </c>
    </row>
    <row r="5" spans="1:61" ht="13.5" customHeight="1">
      <c r="A5" s="941" t="s">
        <v>960</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941"/>
      <c r="AU5" s="941"/>
      <c r="AV5" s="941"/>
      <c r="AW5" s="941"/>
      <c r="AX5" s="941"/>
      <c r="AY5" s="941"/>
      <c r="AZ5" s="941"/>
      <c r="BA5" s="941"/>
      <c r="BB5" s="941"/>
      <c r="BC5" s="941"/>
      <c r="BD5" s="941"/>
      <c r="BE5" s="941"/>
      <c r="BF5" s="941"/>
      <c r="BG5" s="941"/>
      <c r="BH5" s="941"/>
      <c r="BI5" s="941"/>
    </row>
    <row r="6" spans="1:61" ht="13.5">
      <c r="A6" s="941"/>
      <c r="B6" s="941"/>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c r="AY6" s="941"/>
      <c r="AZ6" s="941"/>
      <c r="BA6" s="941"/>
      <c r="BB6" s="941"/>
      <c r="BC6" s="941"/>
      <c r="BD6" s="941"/>
      <c r="BE6" s="941"/>
      <c r="BF6" s="941"/>
      <c r="BG6" s="941"/>
      <c r="BH6" s="941"/>
      <c r="BI6" s="941"/>
    </row>
    <row r="8" ht="13.5">
      <c r="A8" s="894" t="s">
        <v>961</v>
      </c>
    </row>
    <row r="9" ht="13.5">
      <c r="A9" s="887" t="s">
        <v>962</v>
      </c>
    </row>
    <row r="10" ht="13.5">
      <c r="A10" s="894" t="s">
        <v>963</v>
      </c>
    </row>
    <row r="11" ht="13.5">
      <c r="A11" s="887" t="s">
        <v>964</v>
      </c>
    </row>
    <row r="12" ht="13.5">
      <c r="A12" s="894" t="s">
        <v>965</v>
      </c>
    </row>
    <row r="13" ht="13.5">
      <c r="A13" s="887" t="s">
        <v>966</v>
      </c>
    </row>
    <row r="14" ht="13.5">
      <c r="A14" s="894" t="s">
        <v>967</v>
      </c>
    </row>
    <row r="15" ht="13.5">
      <c r="A15" s="887" t="s">
        <v>968</v>
      </c>
    </row>
    <row r="16" ht="13.5">
      <c r="A16" s="904" t="s">
        <v>969</v>
      </c>
    </row>
    <row r="17" ht="13.5">
      <c r="A17" s="887" t="s">
        <v>970</v>
      </c>
    </row>
    <row r="19" ht="13.5">
      <c r="A19" s="894" t="s">
        <v>971</v>
      </c>
    </row>
    <row r="20" spans="1:61" ht="13.5" customHeight="1">
      <c r="A20" s="943" t="s">
        <v>990</v>
      </c>
      <c r="B20" s="943"/>
      <c r="C20" s="943"/>
      <c r="D20" s="943"/>
      <c r="E20" s="943"/>
      <c r="F20" s="943"/>
      <c r="G20" s="943"/>
      <c r="H20" s="943"/>
      <c r="I20" s="943"/>
      <c r="J20" s="943"/>
      <c r="K20" s="943"/>
      <c r="L20" s="943"/>
      <c r="M20" s="943"/>
      <c r="N20" s="943"/>
      <c r="O20" s="943"/>
      <c r="P20" s="943"/>
      <c r="Q20" s="943"/>
      <c r="R20" s="943"/>
      <c r="S20" s="943"/>
      <c r="T20" s="943"/>
      <c r="U20" s="943"/>
      <c r="V20" s="943"/>
      <c r="W20" s="943"/>
      <c r="X20" s="943"/>
      <c r="Y20" s="943"/>
      <c r="Z20" s="943"/>
      <c r="AA20" s="943"/>
      <c r="AB20" s="943"/>
      <c r="AC20" s="943"/>
      <c r="AD20" s="943"/>
      <c r="AE20" s="943"/>
      <c r="AF20" s="943"/>
      <c r="AG20" s="943"/>
      <c r="AH20" s="943"/>
      <c r="AI20" s="943"/>
      <c r="AJ20" s="943"/>
      <c r="AK20" s="943"/>
      <c r="AL20" s="943"/>
      <c r="AM20" s="943"/>
      <c r="AN20" s="943"/>
      <c r="AO20" s="943"/>
      <c r="AP20" s="943"/>
      <c r="AQ20" s="943"/>
      <c r="AR20" s="943"/>
      <c r="AS20" s="943"/>
      <c r="AT20" s="943"/>
      <c r="AU20" s="943"/>
      <c r="AV20" s="943"/>
      <c r="AW20" s="943"/>
      <c r="AX20" s="943"/>
      <c r="AY20" s="943"/>
      <c r="AZ20" s="943"/>
      <c r="BA20" s="943"/>
      <c r="BB20" s="943"/>
      <c r="BC20" s="943"/>
      <c r="BD20" s="943"/>
      <c r="BE20" s="943"/>
      <c r="BF20" s="943"/>
      <c r="BG20" s="943"/>
      <c r="BH20" s="943"/>
      <c r="BI20" s="943"/>
    </row>
    <row r="21" spans="1:61" ht="13.5">
      <c r="A21" s="943"/>
      <c r="B21" s="943"/>
      <c r="C21" s="943"/>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3"/>
      <c r="AY21" s="943"/>
      <c r="AZ21" s="943"/>
      <c r="BA21" s="943"/>
      <c r="BB21" s="943"/>
      <c r="BC21" s="943"/>
      <c r="BD21" s="943"/>
      <c r="BE21" s="943"/>
      <c r="BF21" s="943"/>
      <c r="BG21" s="943"/>
      <c r="BH21" s="943"/>
      <c r="BI21" s="943"/>
    </row>
    <row r="22" ht="13.5">
      <c r="A22" s="887" t="s">
        <v>972</v>
      </c>
    </row>
    <row r="23" ht="13.5">
      <c r="A23" s="887" t="s">
        <v>973</v>
      </c>
    </row>
    <row r="24" spans="1:11" ht="13.5" customHeight="1">
      <c r="A24" s="892" t="s">
        <v>974</v>
      </c>
      <c r="B24" s="892"/>
      <c r="C24" s="892"/>
      <c r="D24" s="892"/>
      <c r="E24" s="892"/>
      <c r="F24" s="892"/>
      <c r="G24" s="892"/>
      <c r="H24" s="892"/>
      <c r="I24" s="892"/>
      <c r="J24" s="892"/>
      <c r="K24" s="892"/>
    </row>
    <row r="25" spans="1:11" ht="13.5" customHeight="1">
      <c r="A25" s="891"/>
      <c r="B25" s="891"/>
      <c r="C25" s="891"/>
      <c r="D25" s="891"/>
      <c r="E25" s="891"/>
      <c r="F25" s="891"/>
      <c r="G25" s="891"/>
      <c r="H25" s="891"/>
      <c r="I25" s="891"/>
      <c r="J25" s="891"/>
      <c r="K25" s="891"/>
    </row>
    <row r="26" ht="13.5">
      <c r="A26" s="905" t="s">
        <v>975</v>
      </c>
    </row>
    <row r="27" ht="13.5">
      <c r="A27" s="887" t="s">
        <v>976</v>
      </c>
    </row>
    <row r="28" ht="13.5">
      <c r="A28" s="887" t="s">
        <v>1057</v>
      </c>
    </row>
    <row r="29" spans="1:61" ht="13.5" customHeight="1">
      <c r="A29" s="944" t="s">
        <v>977</v>
      </c>
      <c r="B29" s="944"/>
      <c r="C29" s="944"/>
      <c r="D29" s="944"/>
      <c r="E29" s="941" t="s">
        <v>978</v>
      </c>
      <c r="F29" s="941"/>
      <c r="G29" s="941"/>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1"/>
      <c r="AY29" s="941"/>
      <c r="AZ29" s="941"/>
      <c r="BA29" s="941"/>
      <c r="BB29" s="941"/>
      <c r="BC29" s="941"/>
      <c r="BD29" s="941"/>
      <c r="BE29" s="941"/>
      <c r="BF29" s="941"/>
      <c r="BG29" s="941"/>
      <c r="BH29" s="941"/>
      <c r="BI29" s="941"/>
    </row>
    <row r="30" spans="1:61" ht="13.5">
      <c r="A30" s="888"/>
      <c r="B30" s="907"/>
      <c r="C30" s="907"/>
      <c r="D30" s="907"/>
      <c r="E30" s="941"/>
      <c r="F30" s="941"/>
      <c r="G30" s="941"/>
      <c r="H30" s="941"/>
      <c r="I30" s="941"/>
      <c r="J30" s="941"/>
      <c r="K30" s="941"/>
      <c r="L30" s="941"/>
      <c r="M30" s="941"/>
      <c r="N30" s="941"/>
      <c r="O30" s="941"/>
      <c r="P30" s="941"/>
      <c r="Q30" s="941"/>
      <c r="R30" s="941"/>
      <c r="S30" s="941"/>
      <c r="T30" s="941"/>
      <c r="U30" s="941"/>
      <c r="V30" s="941"/>
      <c r="W30" s="941"/>
      <c r="X30" s="941"/>
      <c r="Y30" s="941"/>
      <c r="Z30" s="941"/>
      <c r="AA30" s="941"/>
      <c r="AB30" s="941"/>
      <c r="AC30" s="941"/>
      <c r="AD30" s="941"/>
      <c r="AE30" s="941"/>
      <c r="AF30" s="941"/>
      <c r="AG30" s="941"/>
      <c r="AH30" s="941"/>
      <c r="AI30" s="941"/>
      <c r="AJ30" s="941"/>
      <c r="AK30" s="941"/>
      <c r="AL30" s="941"/>
      <c r="AM30" s="941"/>
      <c r="AN30" s="941"/>
      <c r="AO30" s="941"/>
      <c r="AP30" s="941"/>
      <c r="AQ30" s="941"/>
      <c r="AR30" s="941"/>
      <c r="AS30" s="941"/>
      <c r="AT30" s="941"/>
      <c r="AU30" s="941"/>
      <c r="AV30" s="941"/>
      <c r="AW30" s="941"/>
      <c r="AX30" s="941"/>
      <c r="AY30" s="941"/>
      <c r="AZ30" s="941"/>
      <c r="BA30" s="941"/>
      <c r="BB30" s="941"/>
      <c r="BC30" s="941"/>
      <c r="BD30" s="941"/>
      <c r="BE30" s="941"/>
      <c r="BF30" s="941"/>
      <c r="BG30" s="941"/>
      <c r="BH30" s="941"/>
      <c r="BI30" s="941"/>
    </row>
    <row r="31" spans="1:61" ht="13.5" customHeight="1">
      <c r="A31" s="888"/>
      <c r="B31" s="907"/>
      <c r="C31" s="907"/>
      <c r="D31" s="907"/>
      <c r="E31" s="941"/>
      <c r="F31" s="941"/>
      <c r="G31" s="941"/>
      <c r="H31" s="941"/>
      <c r="I31" s="941"/>
      <c r="J31" s="941"/>
      <c r="K31" s="941"/>
      <c r="L31" s="941"/>
      <c r="M31" s="941"/>
      <c r="N31" s="941"/>
      <c r="O31" s="941"/>
      <c r="P31" s="941"/>
      <c r="Q31" s="941"/>
      <c r="R31" s="941"/>
      <c r="S31" s="941"/>
      <c r="T31" s="941"/>
      <c r="U31" s="941"/>
      <c r="V31" s="941"/>
      <c r="W31" s="941"/>
      <c r="X31" s="941"/>
      <c r="Y31" s="941"/>
      <c r="Z31" s="941"/>
      <c r="AA31" s="941"/>
      <c r="AB31" s="941"/>
      <c r="AC31" s="941"/>
      <c r="AD31" s="941"/>
      <c r="AE31" s="941"/>
      <c r="AF31" s="941"/>
      <c r="AG31" s="941"/>
      <c r="AH31" s="941"/>
      <c r="AI31" s="941"/>
      <c r="AJ31" s="941"/>
      <c r="AK31" s="941"/>
      <c r="AL31" s="941"/>
      <c r="AM31" s="941"/>
      <c r="AN31" s="941"/>
      <c r="AO31" s="941"/>
      <c r="AP31" s="941"/>
      <c r="AQ31" s="941"/>
      <c r="AR31" s="941"/>
      <c r="AS31" s="941"/>
      <c r="AT31" s="941"/>
      <c r="AU31" s="941"/>
      <c r="AV31" s="941"/>
      <c r="AW31" s="941"/>
      <c r="AX31" s="941"/>
      <c r="AY31" s="941"/>
      <c r="AZ31" s="941"/>
      <c r="BA31" s="941"/>
      <c r="BB31" s="941"/>
      <c r="BC31" s="941"/>
      <c r="BD31" s="941"/>
      <c r="BE31" s="941"/>
      <c r="BF31" s="941"/>
      <c r="BG31" s="941"/>
      <c r="BH31" s="941"/>
      <c r="BI31" s="941"/>
    </row>
    <row r="32" spans="1:61" ht="13.5" customHeight="1">
      <c r="A32" s="944" t="s">
        <v>980</v>
      </c>
      <c r="B32" s="944"/>
      <c r="C32" s="944"/>
      <c r="D32" s="944"/>
      <c r="E32" s="941" t="s">
        <v>981</v>
      </c>
      <c r="F32" s="941"/>
      <c r="G32" s="941"/>
      <c r="H32" s="941"/>
      <c r="I32" s="941"/>
      <c r="J32" s="941"/>
      <c r="K32" s="941"/>
      <c r="L32" s="941"/>
      <c r="M32" s="941"/>
      <c r="N32" s="941"/>
      <c r="O32" s="941"/>
      <c r="P32" s="941"/>
      <c r="Q32" s="941"/>
      <c r="R32" s="941"/>
      <c r="S32" s="941"/>
      <c r="T32" s="941"/>
      <c r="U32" s="941"/>
      <c r="V32" s="941"/>
      <c r="W32" s="941"/>
      <c r="X32" s="941"/>
      <c r="Y32" s="941"/>
      <c r="Z32" s="941"/>
      <c r="AA32" s="941"/>
      <c r="AB32" s="941"/>
      <c r="AC32" s="941"/>
      <c r="AD32" s="941"/>
      <c r="AE32" s="941"/>
      <c r="AF32" s="941"/>
      <c r="AG32" s="941"/>
      <c r="AH32" s="941"/>
      <c r="AI32" s="941"/>
      <c r="AJ32" s="941"/>
      <c r="AK32" s="941"/>
      <c r="AL32" s="941"/>
      <c r="AM32" s="941"/>
      <c r="AN32" s="941"/>
      <c r="AO32" s="941"/>
      <c r="AP32" s="941"/>
      <c r="AQ32" s="941"/>
      <c r="AR32" s="941"/>
      <c r="AS32" s="941"/>
      <c r="AT32" s="941"/>
      <c r="AU32" s="941"/>
      <c r="AV32" s="941"/>
      <c r="AW32" s="941"/>
      <c r="AX32" s="941"/>
      <c r="AY32" s="941"/>
      <c r="AZ32" s="941"/>
      <c r="BA32" s="941"/>
      <c r="BB32" s="941"/>
      <c r="BC32" s="941"/>
      <c r="BD32" s="941"/>
      <c r="BE32" s="941"/>
      <c r="BF32" s="941"/>
      <c r="BG32" s="941"/>
      <c r="BH32" s="941"/>
      <c r="BI32" s="941"/>
    </row>
    <row r="33" spans="1:61" ht="13.5" customHeight="1">
      <c r="A33" s="908"/>
      <c r="B33" s="907"/>
      <c r="C33" s="907"/>
      <c r="D33" s="907"/>
      <c r="E33" s="941"/>
      <c r="F33" s="941"/>
      <c r="G33" s="941"/>
      <c r="H33" s="941"/>
      <c r="I33" s="941"/>
      <c r="J33" s="941"/>
      <c r="K33" s="941"/>
      <c r="L33" s="941"/>
      <c r="M33" s="941"/>
      <c r="N33" s="941"/>
      <c r="O33" s="941"/>
      <c r="P33" s="941"/>
      <c r="Q33" s="941"/>
      <c r="R33" s="941"/>
      <c r="S33" s="941"/>
      <c r="T33" s="941"/>
      <c r="U33" s="941"/>
      <c r="V33" s="941"/>
      <c r="W33" s="941"/>
      <c r="X33" s="941"/>
      <c r="Y33" s="941"/>
      <c r="Z33" s="941"/>
      <c r="AA33" s="941"/>
      <c r="AB33" s="941"/>
      <c r="AC33" s="941"/>
      <c r="AD33" s="941"/>
      <c r="AE33" s="941"/>
      <c r="AF33" s="941"/>
      <c r="AG33" s="941"/>
      <c r="AH33" s="941"/>
      <c r="AI33" s="941"/>
      <c r="AJ33" s="941"/>
      <c r="AK33" s="941"/>
      <c r="AL33" s="941"/>
      <c r="AM33" s="941"/>
      <c r="AN33" s="941"/>
      <c r="AO33" s="941"/>
      <c r="AP33" s="941"/>
      <c r="AQ33" s="941"/>
      <c r="AR33" s="941"/>
      <c r="AS33" s="941"/>
      <c r="AT33" s="941"/>
      <c r="AU33" s="941"/>
      <c r="AV33" s="941"/>
      <c r="AW33" s="941"/>
      <c r="AX33" s="941"/>
      <c r="AY33" s="941"/>
      <c r="AZ33" s="941"/>
      <c r="BA33" s="941"/>
      <c r="BB33" s="941"/>
      <c r="BC33" s="941"/>
      <c r="BD33" s="941"/>
      <c r="BE33" s="941"/>
      <c r="BF33" s="941"/>
      <c r="BG33" s="941"/>
      <c r="BH33" s="941"/>
      <c r="BI33" s="941"/>
    </row>
    <row r="34" spans="1:21" ht="13.5">
      <c r="A34" s="945" t="s">
        <v>983</v>
      </c>
      <c r="B34" s="945"/>
      <c r="C34" s="945"/>
      <c r="D34" s="945"/>
      <c r="E34" s="892" t="s">
        <v>984</v>
      </c>
      <c r="N34" s="892"/>
      <c r="O34" s="892"/>
      <c r="P34" s="892"/>
      <c r="Q34" s="892"/>
      <c r="R34" s="892"/>
      <c r="S34" s="892"/>
      <c r="T34" s="892"/>
      <c r="U34" s="892"/>
    </row>
    <row r="35" ht="13.5">
      <c r="A35" s="895"/>
    </row>
    <row r="36" spans="1:61" ht="13.5" customHeight="1">
      <c r="A36" s="941" t="s">
        <v>1058</v>
      </c>
      <c r="B36" s="941"/>
      <c r="C36" s="941"/>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1"/>
      <c r="AY36" s="941"/>
      <c r="AZ36" s="941"/>
      <c r="BA36" s="941"/>
      <c r="BB36" s="941"/>
      <c r="BC36" s="941"/>
      <c r="BD36" s="941"/>
      <c r="BE36" s="941"/>
      <c r="BF36" s="941"/>
      <c r="BG36" s="941"/>
      <c r="BH36" s="941"/>
      <c r="BI36" s="941"/>
    </row>
    <row r="37" spans="1:61" ht="13.5">
      <c r="A37" s="941"/>
      <c r="B37" s="941"/>
      <c r="C37" s="941"/>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941"/>
      <c r="AM37" s="941"/>
      <c r="AN37" s="941"/>
      <c r="AO37" s="941"/>
      <c r="AP37" s="941"/>
      <c r="AQ37" s="941"/>
      <c r="AR37" s="941"/>
      <c r="AS37" s="941"/>
      <c r="AT37" s="941"/>
      <c r="AU37" s="941"/>
      <c r="AV37" s="941"/>
      <c r="AW37" s="941"/>
      <c r="AX37" s="941"/>
      <c r="AY37" s="941"/>
      <c r="AZ37" s="941"/>
      <c r="BA37" s="941"/>
      <c r="BB37" s="941"/>
      <c r="BC37" s="941"/>
      <c r="BD37" s="941"/>
      <c r="BE37" s="941"/>
      <c r="BF37" s="941"/>
      <c r="BG37" s="941"/>
      <c r="BH37" s="941"/>
      <c r="BI37" s="941"/>
    </row>
    <row r="38" spans="1:14" ht="13.5" customHeight="1">
      <c r="A38" s="944" t="s">
        <v>985</v>
      </c>
      <c r="B38" s="944"/>
      <c r="C38" s="944"/>
      <c r="D38" s="944"/>
      <c r="E38" s="892" t="s">
        <v>1076</v>
      </c>
      <c r="F38" s="892"/>
      <c r="G38" s="892"/>
      <c r="H38" s="892"/>
      <c r="I38" s="892"/>
      <c r="J38" s="892"/>
      <c r="K38" s="892"/>
      <c r="L38" s="892"/>
      <c r="M38" s="892"/>
      <c r="N38" s="892"/>
    </row>
    <row r="39" spans="1:14" ht="13.5" customHeight="1">
      <c r="A39" s="944" t="s">
        <v>979</v>
      </c>
      <c r="B39" s="944"/>
      <c r="C39" s="944"/>
      <c r="D39" s="944"/>
      <c r="E39" s="892" t="s">
        <v>1077</v>
      </c>
      <c r="F39" s="892"/>
      <c r="G39" s="892"/>
      <c r="H39" s="892"/>
      <c r="I39" s="892"/>
      <c r="J39" s="892"/>
      <c r="K39" s="892"/>
      <c r="L39" s="892"/>
      <c r="M39" s="892"/>
      <c r="N39" s="892"/>
    </row>
    <row r="40" spans="1:14" ht="13.5" customHeight="1">
      <c r="A40" s="944" t="s">
        <v>982</v>
      </c>
      <c r="B40" s="944"/>
      <c r="C40" s="944"/>
      <c r="D40" s="944"/>
      <c r="E40" s="892" t="s">
        <v>1107</v>
      </c>
      <c r="F40" s="892"/>
      <c r="G40" s="892"/>
      <c r="H40" s="892"/>
      <c r="I40" s="892"/>
      <c r="J40" s="892"/>
      <c r="K40" s="892"/>
      <c r="L40" s="892"/>
      <c r="M40" s="892"/>
      <c r="N40" s="892"/>
    </row>
    <row r="41" spans="1:14" ht="13.5" customHeight="1">
      <c r="A41" s="944" t="s">
        <v>986</v>
      </c>
      <c r="B41" s="944"/>
      <c r="C41" s="944"/>
      <c r="D41" s="944"/>
      <c r="E41" s="892" t="s">
        <v>1108</v>
      </c>
      <c r="F41" s="892"/>
      <c r="G41" s="892"/>
      <c r="H41" s="892"/>
      <c r="I41" s="892"/>
      <c r="J41" s="892"/>
      <c r="K41" s="892"/>
      <c r="L41" s="892"/>
      <c r="M41" s="892"/>
      <c r="N41" s="892"/>
    </row>
    <row r="42" spans="1:14" ht="13.5" customHeight="1">
      <c r="A42" s="944" t="s">
        <v>987</v>
      </c>
      <c r="B42" s="944"/>
      <c r="C42" s="944"/>
      <c r="D42" s="944"/>
      <c r="E42" s="892" t="s">
        <v>1109</v>
      </c>
      <c r="F42" s="892"/>
      <c r="G42" s="892"/>
      <c r="H42" s="892"/>
      <c r="I42" s="892"/>
      <c r="J42" s="892"/>
      <c r="K42" s="892"/>
      <c r="L42" s="892"/>
      <c r="M42" s="892"/>
      <c r="N42" s="892"/>
    </row>
    <row r="43" spans="1:14" ht="13.5" customHeight="1">
      <c r="A43" s="944" t="s">
        <v>988</v>
      </c>
      <c r="B43" s="944"/>
      <c r="C43" s="944"/>
      <c r="D43" s="944"/>
      <c r="E43" s="892" t="s">
        <v>1075</v>
      </c>
      <c r="F43" s="892"/>
      <c r="G43" s="892"/>
      <c r="H43" s="892"/>
      <c r="I43" s="892"/>
      <c r="J43" s="892"/>
      <c r="K43" s="892"/>
      <c r="L43" s="892"/>
      <c r="M43" s="892"/>
      <c r="N43" s="892"/>
    </row>
    <row r="44" ht="13.5">
      <c r="A44" s="888"/>
    </row>
    <row r="45" ht="13.5">
      <c r="A45" s="905" t="s">
        <v>989</v>
      </c>
    </row>
    <row r="46" spans="1:61" ht="13.5" customHeight="1">
      <c r="A46" s="941" t="s">
        <v>1059</v>
      </c>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941"/>
      <c r="AS46" s="941"/>
      <c r="AT46" s="941"/>
      <c r="AU46" s="941"/>
      <c r="AV46" s="941"/>
      <c r="AW46" s="941"/>
      <c r="AX46" s="941"/>
      <c r="AY46" s="941"/>
      <c r="AZ46" s="941"/>
      <c r="BA46" s="941"/>
      <c r="BB46" s="941"/>
      <c r="BC46" s="941"/>
      <c r="BD46" s="941"/>
      <c r="BE46" s="941"/>
      <c r="BF46" s="941"/>
      <c r="BG46" s="941"/>
      <c r="BH46" s="941"/>
      <c r="BI46" s="941"/>
    </row>
    <row r="47" spans="1:61" ht="13.5">
      <c r="A47" s="941"/>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941"/>
      <c r="AR47" s="941"/>
      <c r="AS47" s="941"/>
      <c r="AT47" s="941"/>
      <c r="AU47" s="941"/>
      <c r="AV47" s="941"/>
      <c r="AW47" s="941"/>
      <c r="AX47" s="941"/>
      <c r="AY47" s="941"/>
      <c r="AZ47" s="941"/>
      <c r="BA47" s="941"/>
      <c r="BB47" s="941"/>
      <c r="BC47" s="941"/>
      <c r="BD47" s="941"/>
      <c r="BE47" s="941"/>
      <c r="BF47" s="941"/>
      <c r="BG47" s="941"/>
      <c r="BH47" s="941"/>
      <c r="BI47" s="941"/>
    </row>
    <row r="48" spans="1:61" ht="13.5">
      <c r="A48" s="941"/>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941"/>
      <c r="AQ48" s="941"/>
      <c r="AR48" s="941"/>
      <c r="AS48" s="941"/>
      <c r="AT48" s="941"/>
      <c r="AU48" s="941"/>
      <c r="AV48" s="941"/>
      <c r="AW48" s="941"/>
      <c r="AX48" s="941"/>
      <c r="AY48" s="941"/>
      <c r="AZ48" s="941"/>
      <c r="BA48" s="941"/>
      <c r="BB48" s="941"/>
      <c r="BC48" s="941"/>
      <c r="BD48" s="941"/>
      <c r="BE48" s="941"/>
      <c r="BF48" s="941"/>
      <c r="BG48" s="941"/>
      <c r="BH48" s="941"/>
      <c r="BI48" s="941"/>
    </row>
    <row r="50" ht="13.5">
      <c r="A50" s="894" t="s">
        <v>1054</v>
      </c>
    </row>
    <row r="51" ht="13.5">
      <c r="A51" s="887" t="s">
        <v>991</v>
      </c>
    </row>
    <row r="52" spans="1:11" ht="13.5">
      <c r="A52" s="894" t="s">
        <v>1055</v>
      </c>
      <c r="B52" s="894"/>
      <c r="C52" s="894"/>
      <c r="D52" s="894"/>
      <c r="E52" s="894"/>
      <c r="F52" s="894"/>
      <c r="G52" s="894"/>
      <c r="H52" s="894"/>
      <c r="I52" s="894"/>
      <c r="J52" s="894"/>
      <c r="K52" s="894"/>
    </row>
    <row r="53" spans="1:61" ht="13.5" customHeight="1">
      <c r="A53" s="946" t="s">
        <v>1056</v>
      </c>
      <c r="B53" s="946"/>
      <c r="C53" s="946"/>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c r="AC53" s="946"/>
      <c r="AD53" s="946"/>
      <c r="AE53" s="946"/>
      <c r="AF53" s="946"/>
      <c r="AG53" s="946"/>
      <c r="AH53" s="946"/>
      <c r="AI53" s="946"/>
      <c r="AJ53" s="946"/>
      <c r="AK53" s="946"/>
      <c r="AL53" s="946"/>
      <c r="AM53" s="946"/>
      <c r="AN53" s="946"/>
      <c r="AO53" s="946"/>
      <c r="AP53" s="946"/>
      <c r="AQ53" s="946"/>
      <c r="AR53" s="946"/>
      <c r="AS53" s="946"/>
      <c r="AT53" s="946"/>
      <c r="AU53" s="946"/>
      <c r="AV53" s="946"/>
      <c r="AW53" s="946"/>
      <c r="AX53" s="946"/>
      <c r="AY53" s="946"/>
      <c r="AZ53" s="946"/>
      <c r="BA53" s="946"/>
      <c r="BB53" s="946"/>
      <c r="BC53" s="946"/>
      <c r="BD53" s="946"/>
      <c r="BE53" s="946"/>
      <c r="BF53" s="946"/>
      <c r="BG53" s="946"/>
      <c r="BH53" s="946"/>
      <c r="BI53" s="946"/>
    </row>
    <row r="54" spans="1:61" ht="13.5">
      <c r="A54" s="946"/>
      <c r="B54" s="946"/>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46"/>
      <c r="AG54" s="946"/>
      <c r="AH54" s="946"/>
      <c r="AI54" s="946"/>
      <c r="AJ54" s="946"/>
      <c r="AK54" s="946"/>
      <c r="AL54" s="946"/>
      <c r="AM54" s="946"/>
      <c r="AN54" s="946"/>
      <c r="AO54" s="946"/>
      <c r="AP54" s="946"/>
      <c r="AQ54" s="946"/>
      <c r="AR54" s="946"/>
      <c r="AS54" s="946"/>
      <c r="AT54" s="946"/>
      <c r="AU54" s="946"/>
      <c r="AV54" s="946"/>
      <c r="AW54" s="946"/>
      <c r="AX54" s="946"/>
      <c r="AY54" s="946"/>
      <c r="AZ54" s="946"/>
      <c r="BA54" s="946"/>
      <c r="BB54" s="946"/>
      <c r="BC54" s="946"/>
      <c r="BD54" s="946"/>
      <c r="BE54" s="946"/>
      <c r="BF54" s="946"/>
      <c r="BG54" s="946"/>
      <c r="BH54" s="946"/>
      <c r="BI54" s="946"/>
    </row>
    <row r="55" ht="13.5">
      <c r="A55" s="894" t="s">
        <v>992</v>
      </c>
    </row>
    <row r="56" ht="13.5">
      <c r="A56" s="887" t="s">
        <v>995</v>
      </c>
    </row>
    <row r="57" ht="13.5">
      <c r="A57" s="894" t="s">
        <v>993</v>
      </c>
    </row>
    <row r="58" ht="13.5">
      <c r="A58" s="887" t="s">
        <v>996</v>
      </c>
    </row>
    <row r="59" ht="13.5">
      <c r="A59" s="894" t="s">
        <v>994</v>
      </c>
    </row>
    <row r="60" ht="13.5">
      <c r="A60" s="887" t="s">
        <v>997</v>
      </c>
    </row>
    <row r="62" spans="1:61" ht="13.5" customHeight="1">
      <c r="A62" s="943" t="s">
        <v>1060</v>
      </c>
      <c r="B62" s="943"/>
      <c r="C62" s="943"/>
      <c r="D62" s="943"/>
      <c r="E62" s="943"/>
      <c r="F62" s="943"/>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c r="AG62" s="943"/>
      <c r="AH62" s="943"/>
      <c r="AI62" s="943"/>
      <c r="AJ62" s="943"/>
      <c r="AK62" s="943"/>
      <c r="AL62" s="943"/>
      <c r="AM62" s="943"/>
      <c r="AN62" s="943"/>
      <c r="AO62" s="943"/>
      <c r="AP62" s="943"/>
      <c r="AQ62" s="943"/>
      <c r="AR62" s="943"/>
      <c r="AS62" s="943"/>
      <c r="AT62" s="943"/>
      <c r="AU62" s="943"/>
      <c r="AV62" s="943"/>
      <c r="AW62" s="943"/>
      <c r="AX62" s="943"/>
      <c r="AY62" s="943"/>
      <c r="AZ62" s="943"/>
      <c r="BA62" s="943"/>
      <c r="BB62" s="943"/>
      <c r="BC62" s="943"/>
      <c r="BD62" s="943"/>
      <c r="BE62" s="943"/>
      <c r="BF62" s="943"/>
      <c r="BG62" s="943"/>
      <c r="BH62" s="943"/>
      <c r="BI62" s="943"/>
    </row>
    <row r="63" spans="1:61" ht="13.5">
      <c r="A63" s="943"/>
      <c r="B63" s="943"/>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3"/>
      <c r="AY63" s="943"/>
      <c r="AZ63" s="943"/>
      <c r="BA63" s="943"/>
      <c r="BB63" s="943"/>
      <c r="BC63" s="943"/>
      <c r="BD63" s="943"/>
      <c r="BE63" s="943"/>
      <c r="BF63" s="943"/>
      <c r="BG63" s="943"/>
      <c r="BH63" s="943"/>
      <c r="BI63" s="943"/>
    </row>
    <row r="64" ht="13.5">
      <c r="A64" s="887" t="s">
        <v>998</v>
      </c>
    </row>
    <row r="65" ht="13.5">
      <c r="A65" s="887" t="s">
        <v>999</v>
      </c>
    </row>
    <row r="66" ht="13.5">
      <c r="A66" s="887" t="s">
        <v>1000</v>
      </c>
    </row>
    <row r="67" ht="13.5">
      <c r="A67" s="887" t="s">
        <v>1001</v>
      </c>
    </row>
    <row r="68" ht="13.5">
      <c r="A68" s="887" t="s">
        <v>1002</v>
      </c>
    </row>
    <row r="69" ht="13.5">
      <c r="A69" s="887" t="s">
        <v>1003</v>
      </c>
    </row>
    <row r="70" ht="13.5">
      <c r="A70" s="887" t="s">
        <v>1004</v>
      </c>
    </row>
    <row r="71" ht="13.5">
      <c r="A71" s="887" t="s">
        <v>1005</v>
      </c>
    </row>
    <row r="72" ht="13.5">
      <c r="A72" s="887" t="s">
        <v>1006</v>
      </c>
    </row>
    <row r="73" ht="13.5">
      <c r="A73" s="887" t="s">
        <v>1007</v>
      </c>
    </row>
    <row r="74" ht="13.5">
      <c r="A74" s="887" t="s">
        <v>1008</v>
      </c>
    </row>
    <row r="75" ht="13.5">
      <c r="A75" s="887" t="s">
        <v>1009</v>
      </c>
    </row>
    <row r="76" ht="13.5">
      <c r="A76" s="887" t="s">
        <v>1010</v>
      </c>
    </row>
    <row r="77" ht="13.5">
      <c r="A77" s="887" t="s">
        <v>1011</v>
      </c>
    </row>
    <row r="78" ht="13.5">
      <c r="A78" s="887" t="s">
        <v>1012</v>
      </c>
    </row>
    <row r="79" ht="13.5">
      <c r="A79" s="887" t="s">
        <v>1013</v>
      </c>
    </row>
    <row r="81" ht="13.5">
      <c r="A81" s="894" t="s">
        <v>1061</v>
      </c>
    </row>
    <row r="82" spans="1:61" ht="13.5" customHeight="1">
      <c r="A82" s="941" t="s">
        <v>1062</v>
      </c>
      <c r="B82" s="941"/>
      <c r="C82" s="941"/>
      <c r="D82" s="941"/>
      <c r="E82" s="941"/>
      <c r="F82" s="941"/>
      <c r="G82" s="941"/>
      <c r="H82" s="941"/>
      <c r="I82" s="941"/>
      <c r="J82" s="941"/>
      <c r="K82" s="941"/>
      <c r="L82" s="941"/>
      <c r="M82" s="941"/>
      <c r="N82" s="941"/>
      <c r="O82" s="941"/>
      <c r="P82" s="941"/>
      <c r="Q82" s="941"/>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1"/>
      <c r="AZ82" s="941"/>
      <c r="BA82" s="941"/>
      <c r="BB82" s="941"/>
      <c r="BC82" s="941"/>
      <c r="BD82" s="941"/>
      <c r="BE82" s="941"/>
      <c r="BF82" s="941"/>
      <c r="BG82" s="941"/>
      <c r="BH82" s="941"/>
      <c r="BI82" s="941"/>
    </row>
    <row r="83" spans="1:61" ht="13.5">
      <c r="A83" s="941"/>
      <c r="B83" s="941"/>
      <c r="C83" s="941"/>
      <c r="D83" s="941"/>
      <c r="E83" s="941"/>
      <c r="F83" s="941"/>
      <c r="G83" s="941"/>
      <c r="H83" s="941"/>
      <c r="I83" s="941"/>
      <c r="J83" s="941"/>
      <c r="K83" s="941"/>
      <c r="L83" s="941"/>
      <c r="M83" s="941"/>
      <c r="N83" s="941"/>
      <c r="O83" s="941"/>
      <c r="P83" s="941"/>
      <c r="Q83" s="941"/>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1"/>
      <c r="AS83" s="941"/>
      <c r="AT83" s="941"/>
      <c r="AU83" s="941"/>
      <c r="AV83" s="941"/>
      <c r="AW83" s="941"/>
      <c r="AX83" s="941"/>
      <c r="AY83" s="941"/>
      <c r="AZ83" s="941"/>
      <c r="BA83" s="941"/>
      <c r="BB83" s="941"/>
      <c r="BC83" s="941"/>
      <c r="BD83" s="941"/>
      <c r="BE83" s="941"/>
      <c r="BF83" s="941"/>
      <c r="BG83" s="941"/>
      <c r="BH83" s="941"/>
      <c r="BI83" s="941"/>
    </row>
    <row r="84" spans="1:61" ht="13.5">
      <c r="A84" s="941"/>
      <c r="B84" s="941"/>
      <c r="C84" s="941"/>
      <c r="D84" s="941"/>
      <c r="E84" s="941"/>
      <c r="F84" s="941"/>
      <c r="G84" s="941"/>
      <c r="H84" s="941"/>
      <c r="I84" s="941"/>
      <c r="J84" s="941"/>
      <c r="K84" s="941"/>
      <c r="L84" s="941"/>
      <c r="M84" s="941"/>
      <c r="N84" s="941"/>
      <c r="O84" s="941"/>
      <c r="P84" s="941"/>
      <c r="Q84" s="941"/>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1"/>
      <c r="AZ84" s="941"/>
      <c r="BA84" s="941"/>
      <c r="BB84" s="941"/>
      <c r="BC84" s="941"/>
      <c r="BD84" s="941"/>
      <c r="BE84" s="941"/>
      <c r="BF84" s="941"/>
      <c r="BG84" s="941"/>
      <c r="BH84" s="941"/>
      <c r="BI84" s="941"/>
    </row>
    <row r="85" spans="1:61" ht="13.5">
      <c r="A85" s="941"/>
      <c r="B85" s="941"/>
      <c r="C85" s="941"/>
      <c r="D85" s="941"/>
      <c r="E85" s="941"/>
      <c r="F85" s="941"/>
      <c r="G85" s="941"/>
      <c r="H85" s="941"/>
      <c r="I85" s="941"/>
      <c r="J85" s="941"/>
      <c r="K85" s="941"/>
      <c r="L85" s="941"/>
      <c r="M85" s="941"/>
      <c r="N85" s="941"/>
      <c r="O85" s="941"/>
      <c r="P85" s="941"/>
      <c r="Q85" s="941"/>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1"/>
      <c r="AX85" s="941"/>
      <c r="AY85" s="941"/>
      <c r="AZ85" s="941"/>
      <c r="BA85" s="941"/>
      <c r="BB85" s="941"/>
      <c r="BC85" s="941"/>
      <c r="BD85" s="941"/>
      <c r="BE85" s="941"/>
      <c r="BF85" s="941"/>
      <c r="BG85" s="941"/>
      <c r="BH85" s="941"/>
      <c r="BI85" s="941"/>
    </row>
    <row r="86" spans="1:61" ht="13.5">
      <c r="A86" s="941"/>
      <c r="B86" s="941"/>
      <c r="C86" s="941"/>
      <c r="D86" s="941"/>
      <c r="E86" s="941"/>
      <c r="F86" s="941"/>
      <c r="G86" s="941"/>
      <c r="H86" s="941"/>
      <c r="I86" s="941"/>
      <c r="J86" s="941"/>
      <c r="K86" s="941"/>
      <c r="L86" s="941"/>
      <c r="M86" s="941"/>
      <c r="N86" s="941"/>
      <c r="O86" s="941"/>
      <c r="P86" s="941"/>
      <c r="Q86" s="941"/>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1"/>
      <c r="AS86" s="941"/>
      <c r="AT86" s="941"/>
      <c r="AU86" s="941"/>
      <c r="AV86" s="941"/>
      <c r="AW86" s="941"/>
      <c r="AX86" s="941"/>
      <c r="AY86" s="941"/>
      <c r="AZ86" s="941"/>
      <c r="BA86" s="941"/>
      <c r="BB86" s="941"/>
      <c r="BC86" s="941"/>
      <c r="BD86" s="941"/>
      <c r="BE86" s="941"/>
      <c r="BF86" s="941"/>
      <c r="BG86" s="941"/>
      <c r="BH86" s="941"/>
      <c r="BI86" s="941"/>
    </row>
    <row r="87" spans="1:61" ht="13.5">
      <c r="A87" s="941"/>
      <c r="B87" s="941"/>
      <c r="C87" s="941"/>
      <c r="D87" s="941"/>
      <c r="E87" s="941"/>
      <c r="F87" s="941"/>
      <c r="G87" s="941"/>
      <c r="H87" s="941"/>
      <c r="I87" s="941"/>
      <c r="J87" s="941"/>
      <c r="K87" s="941"/>
      <c r="L87" s="941"/>
      <c r="M87" s="941"/>
      <c r="N87" s="941"/>
      <c r="O87" s="941"/>
      <c r="P87" s="941"/>
      <c r="Q87" s="941"/>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41"/>
      <c r="BA87" s="941"/>
      <c r="BB87" s="941"/>
      <c r="BC87" s="941"/>
      <c r="BD87" s="941"/>
      <c r="BE87" s="941"/>
      <c r="BF87" s="941"/>
      <c r="BG87" s="941"/>
      <c r="BH87" s="941"/>
      <c r="BI87" s="941"/>
    </row>
    <row r="89" ht="13.5">
      <c r="A89" s="894" t="s">
        <v>1066</v>
      </c>
    </row>
    <row r="90" spans="1:61" ht="13.5" customHeight="1">
      <c r="A90" s="943" t="s">
        <v>1063</v>
      </c>
      <c r="B90" s="943"/>
      <c r="C90" s="943"/>
      <c r="D90" s="943"/>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c r="AC90" s="943"/>
      <c r="AD90" s="943"/>
      <c r="AE90" s="943"/>
      <c r="AF90" s="943"/>
      <c r="AG90" s="943"/>
      <c r="AH90" s="943"/>
      <c r="AI90" s="943"/>
      <c r="AJ90" s="943"/>
      <c r="AK90" s="943"/>
      <c r="AL90" s="943"/>
      <c r="AM90" s="943"/>
      <c r="AN90" s="943"/>
      <c r="AO90" s="943"/>
      <c r="AP90" s="943"/>
      <c r="AQ90" s="943"/>
      <c r="AR90" s="943"/>
      <c r="AS90" s="943"/>
      <c r="AT90" s="943"/>
      <c r="AU90" s="943"/>
      <c r="AV90" s="943"/>
      <c r="AW90" s="943"/>
      <c r="AX90" s="943"/>
      <c r="AY90" s="943"/>
      <c r="AZ90" s="943"/>
      <c r="BA90" s="943"/>
      <c r="BB90" s="943"/>
      <c r="BC90" s="943"/>
      <c r="BD90" s="943"/>
      <c r="BE90" s="943"/>
      <c r="BF90" s="943"/>
      <c r="BG90" s="943"/>
      <c r="BH90" s="943"/>
      <c r="BI90" s="943"/>
    </row>
    <row r="91" spans="1:61" ht="13.5">
      <c r="A91" s="943"/>
      <c r="B91" s="943"/>
      <c r="C91" s="943"/>
      <c r="D91" s="943"/>
      <c r="E91" s="943"/>
      <c r="F91" s="943"/>
      <c r="G91" s="943"/>
      <c r="H91" s="943"/>
      <c r="I91" s="943"/>
      <c r="J91" s="943"/>
      <c r="K91" s="943"/>
      <c r="L91" s="943"/>
      <c r="M91" s="943"/>
      <c r="N91" s="943"/>
      <c r="O91" s="943"/>
      <c r="P91" s="943"/>
      <c r="Q91" s="943"/>
      <c r="R91" s="943"/>
      <c r="S91" s="943"/>
      <c r="T91" s="943"/>
      <c r="U91" s="943"/>
      <c r="V91" s="943"/>
      <c r="W91" s="943"/>
      <c r="X91" s="943"/>
      <c r="Y91" s="943"/>
      <c r="Z91" s="943"/>
      <c r="AA91" s="943"/>
      <c r="AB91" s="943"/>
      <c r="AC91" s="943"/>
      <c r="AD91" s="943"/>
      <c r="AE91" s="943"/>
      <c r="AF91" s="943"/>
      <c r="AG91" s="943"/>
      <c r="AH91" s="943"/>
      <c r="AI91" s="943"/>
      <c r="AJ91" s="943"/>
      <c r="AK91" s="943"/>
      <c r="AL91" s="943"/>
      <c r="AM91" s="943"/>
      <c r="AN91" s="943"/>
      <c r="AO91" s="943"/>
      <c r="AP91" s="943"/>
      <c r="AQ91" s="943"/>
      <c r="AR91" s="943"/>
      <c r="AS91" s="943"/>
      <c r="AT91" s="943"/>
      <c r="AU91" s="943"/>
      <c r="AV91" s="943"/>
      <c r="AW91" s="943"/>
      <c r="AX91" s="943"/>
      <c r="AY91" s="943"/>
      <c r="AZ91" s="943"/>
      <c r="BA91" s="943"/>
      <c r="BB91" s="943"/>
      <c r="BC91" s="943"/>
      <c r="BD91" s="943"/>
      <c r="BE91" s="943"/>
      <c r="BF91" s="943"/>
      <c r="BG91" s="943"/>
      <c r="BH91" s="943"/>
      <c r="BI91" s="943"/>
    </row>
    <row r="92" spans="1:61" ht="13.5" customHeight="1">
      <c r="A92" s="943" t="s">
        <v>1064</v>
      </c>
      <c r="B92" s="943"/>
      <c r="C92" s="943"/>
      <c r="D92" s="943"/>
      <c r="E92" s="943"/>
      <c r="F92" s="943"/>
      <c r="G92" s="943"/>
      <c r="H92" s="943"/>
      <c r="I92" s="943"/>
      <c r="J92" s="943"/>
      <c r="K92" s="943"/>
      <c r="L92" s="943"/>
      <c r="M92" s="943"/>
      <c r="N92" s="943"/>
      <c r="O92" s="943"/>
      <c r="P92" s="943"/>
      <c r="Q92" s="943"/>
      <c r="R92" s="943"/>
      <c r="S92" s="943"/>
      <c r="T92" s="943"/>
      <c r="U92" s="943"/>
      <c r="V92" s="943"/>
      <c r="W92" s="943"/>
      <c r="X92" s="943"/>
      <c r="Y92" s="943"/>
      <c r="Z92" s="943"/>
      <c r="AA92" s="943"/>
      <c r="AB92" s="943"/>
      <c r="AC92" s="943"/>
      <c r="AD92" s="943"/>
      <c r="AE92" s="943"/>
      <c r="AF92" s="943"/>
      <c r="AG92" s="943"/>
      <c r="AH92" s="943"/>
      <c r="AI92" s="943"/>
      <c r="AJ92" s="943"/>
      <c r="AK92" s="943"/>
      <c r="AL92" s="943"/>
      <c r="AM92" s="943"/>
      <c r="AN92" s="943"/>
      <c r="AO92" s="943"/>
      <c r="AP92" s="943"/>
      <c r="AQ92" s="943"/>
      <c r="AR92" s="943"/>
      <c r="AS92" s="943"/>
      <c r="AT92" s="943"/>
      <c r="AU92" s="943"/>
      <c r="AV92" s="943"/>
      <c r="AW92" s="943"/>
      <c r="AX92" s="943"/>
      <c r="AY92" s="943"/>
      <c r="AZ92" s="943"/>
      <c r="BA92" s="943"/>
      <c r="BB92" s="943"/>
      <c r="BC92" s="943"/>
      <c r="BD92" s="943"/>
      <c r="BE92" s="943"/>
      <c r="BF92" s="943"/>
      <c r="BG92" s="943"/>
      <c r="BH92" s="943"/>
      <c r="BI92" s="943"/>
    </row>
    <row r="93" spans="1:61" ht="13.5">
      <c r="A93" s="943"/>
      <c r="B93" s="943"/>
      <c r="C93" s="943"/>
      <c r="D93" s="943"/>
      <c r="E93" s="943"/>
      <c r="F93" s="943"/>
      <c r="G93" s="943"/>
      <c r="H93" s="943"/>
      <c r="I93" s="943"/>
      <c r="J93" s="943"/>
      <c r="K93" s="943"/>
      <c r="L93" s="943"/>
      <c r="M93" s="943"/>
      <c r="N93" s="943"/>
      <c r="O93" s="943"/>
      <c r="P93" s="943"/>
      <c r="Q93" s="943"/>
      <c r="R93" s="943"/>
      <c r="S93" s="943"/>
      <c r="T93" s="943"/>
      <c r="U93" s="943"/>
      <c r="V93" s="943"/>
      <c r="W93" s="943"/>
      <c r="X93" s="943"/>
      <c r="Y93" s="943"/>
      <c r="Z93" s="943"/>
      <c r="AA93" s="943"/>
      <c r="AB93" s="943"/>
      <c r="AC93" s="943"/>
      <c r="AD93" s="943"/>
      <c r="AE93" s="943"/>
      <c r="AF93" s="943"/>
      <c r="AG93" s="943"/>
      <c r="AH93" s="943"/>
      <c r="AI93" s="943"/>
      <c r="AJ93" s="943"/>
      <c r="AK93" s="943"/>
      <c r="AL93" s="943"/>
      <c r="AM93" s="943"/>
      <c r="AN93" s="943"/>
      <c r="AO93" s="943"/>
      <c r="AP93" s="943"/>
      <c r="AQ93" s="943"/>
      <c r="AR93" s="943"/>
      <c r="AS93" s="943"/>
      <c r="AT93" s="943"/>
      <c r="AU93" s="943"/>
      <c r="AV93" s="943"/>
      <c r="AW93" s="943"/>
      <c r="AX93" s="943"/>
      <c r="AY93" s="943"/>
      <c r="AZ93" s="943"/>
      <c r="BA93" s="943"/>
      <c r="BB93" s="943"/>
      <c r="BC93" s="943"/>
      <c r="BD93" s="943"/>
      <c r="BE93" s="943"/>
      <c r="BF93" s="943"/>
      <c r="BG93" s="943"/>
      <c r="BH93" s="943"/>
      <c r="BI93" s="943"/>
    </row>
    <row r="94" spans="1:61" ht="13.5" customHeight="1">
      <c r="A94" s="943" t="s">
        <v>1067</v>
      </c>
      <c r="B94" s="943"/>
      <c r="C94" s="943"/>
      <c r="D94" s="943"/>
      <c r="E94" s="943"/>
      <c r="F94" s="943"/>
      <c r="G94" s="943"/>
      <c r="H94" s="943"/>
      <c r="I94" s="943"/>
      <c r="J94" s="943"/>
      <c r="K94" s="943"/>
      <c r="L94" s="943"/>
      <c r="M94" s="943"/>
      <c r="N94" s="943"/>
      <c r="O94" s="943"/>
      <c r="P94" s="943"/>
      <c r="Q94" s="943"/>
      <c r="R94" s="943"/>
      <c r="S94" s="943"/>
      <c r="T94" s="943"/>
      <c r="U94" s="943"/>
      <c r="V94" s="943"/>
      <c r="W94" s="943"/>
      <c r="X94" s="943"/>
      <c r="Y94" s="943"/>
      <c r="Z94" s="943"/>
      <c r="AA94" s="943"/>
      <c r="AB94" s="943"/>
      <c r="AC94" s="943"/>
      <c r="AD94" s="943"/>
      <c r="AE94" s="943"/>
      <c r="AF94" s="943"/>
      <c r="AG94" s="943"/>
      <c r="AH94" s="943"/>
      <c r="AI94" s="943"/>
      <c r="AJ94" s="943"/>
      <c r="AK94" s="943"/>
      <c r="AL94" s="943"/>
      <c r="AM94" s="943"/>
      <c r="AN94" s="943"/>
      <c r="AO94" s="943"/>
      <c r="AP94" s="943"/>
      <c r="AQ94" s="943"/>
      <c r="AR94" s="943"/>
      <c r="AS94" s="943"/>
      <c r="AT94" s="943"/>
      <c r="AU94" s="943"/>
      <c r="AV94" s="943"/>
      <c r="AW94" s="943"/>
      <c r="AX94" s="943"/>
      <c r="AY94" s="943"/>
      <c r="AZ94" s="943"/>
      <c r="BA94" s="943"/>
      <c r="BB94" s="943"/>
      <c r="BC94" s="943"/>
      <c r="BD94" s="943"/>
      <c r="BE94" s="943"/>
      <c r="BF94" s="943"/>
      <c r="BG94" s="943"/>
      <c r="BH94" s="943"/>
      <c r="BI94" s="943"/>
    </row>
    <row r="95" spans="1:61" ht="13.5">
      <c r="A95" s="943"/>
      <c r="B95" s="943"/>
      <c r="C95" s="943"/>
      <c r="D95" s="943"/>
      <c r="E95" s="943"/>
      <c r="F95" s="943"/>
      <c r="G95" s="943"/>
      <c r="H95" s="943"/>
      <c r="I95" s="943"/>
      <c r="J95" s="943"/>
      <c r="K95" s="943"/>
      <c r="L95" s="943"/>
      <c r="M95" s="943"/>
      <c r="N95" s="943"/>
      <c r="O95" s="943"/>
      <c r="P95" s="943"/>
      <c r="Q95" s="943"/>
      <c r="R95" s="943"/>
      <c r="S95" s="943"/>
      <c r="T95" s="943"/>
      <c r="U95" s="943"/>
      <c r="V95" s="943"/>
      <c r="W95" s="943"/>
      <c r="X95" s="943"/>
      <c r="Y95" s="943"/>
      <c r="Z95" s="943"/>
      <c r="AA95" s="943"/>
      <c r="AB95" s="943"/>
      <c r="AC95" s="943"/>
      <c r="AD95" s="943"/>
      <c r="AE95" s="943"/>
      <c r="AF95" s="943"/>
      <c r="AG95" s="943"/>
      <c r="AH95" s="943"/>
      <c r="AI95" s="943"/>
      <c r="AJ95" s="943"/>
      <c r="AK95" s="943"/>
      <c r="AL95" s="943"/>
      <c r="AM95" s="943"/>
      <c r="AN95" s="943"/>
      <c r="AO95" s="943"/>
      <c r="AP95" s="943"/>
      <c r="AQ95" s="943"/>
      <c r="AR95" s="943"/>
      <c r="AS95" s="943"/>
      <c r="AT95" s="943"/>
      <c r="AU95" s="943"/>
      <c r="AV95" s="943"/>
      <c r="AW95" s="943"/>
      <c r="AX95" s="943"/>
      <c r="AY95" s="943"/>
      <c r="AZ95" s="943"/>
      <c r="BA95" s="943"/>
      <c r="BB95" s="943"/>
      <c r="BC95" s="943"/>
      <c r="BD95" s="943"/>
      <c r="BE95" s="943"/>
      <c r="BF95" s="943"/>
      <c r="BG95" s="943"/>
      <c r="BH95" s="943"/>
      <c r="BI95" s="943"/>
    </row>
    <row r="96" spans="1:61" ht="13.5">
      <c r="A96" s="943"/>
      <c r="B96" s="943"/>
      <c r="C96" s="943"/>
      <c r="D96" s="943"/>
      <c r="E96" s="943"/>
      <c r="F96" s="943"/>
      <c r="G96" s="943"/>
      <c r="H96" s="943"/>
      <c r="I96" s="943"/>
      <c r="J96" s="943"/>
      <c r="K96" s="943"/>
      <c r="L96" s="943"/>
      <c r="M96" s="943"/>
      <c r="N96" s="943"/>
      <c r="O96" s="943"/>
      <c r="P96" s="943"/>
      <c r="Q96" s="943"/>
      <c r="R96" s="943"/>
      <c r="S96" s="943"/>
      <c r="T96" s="943"/>
      <c r="U96" s="943"/>
      <c r="V96" s="943"/>
      <c r="W96" s="943"/>
      <c r="X96" s="943"/>
      <c r="Y96" s="943"/>
      <c r="Z96" s="943"/>
      <c r="AA96" s="943"/>
      <c r="AB96" s="943"/>
      <c r="AC96" s="943"/>
      <c r="AD96" s="943"/>
      <c r="AE96" s="943"/>
      <c r="AF96" s="943"/>
      <c r="AG96" s="943"/>
      <c r="AH96" s="943"/>
      <c r="AI96" s="943"/>
      <c r="AJ96" s="943"/>
      <c r="AK96" s="943"/>
      <c r="AL96" s="943"/>
      <c r="AM96" s="943"/>
      <c r="AN96" s="943"/>
      <c r="AO96" s="943"/>
      <c r="AP96" s="943"/>
      <c r="AQ96" s="943"/>
      <c r="AR96" s="943"/>
      <c r="AS96" s="943"/>
      <c r="AT96" s="943"/>
      <c r="AU96" s="943"/>
      <c r="AV96" s="943"/>
      <c r="AW96" s="943"/>
      <c r="AX96" s="943"/>
      <c r="AY96" s="943"/>
      <c r="AZ96" s="943"/>
      <c r="BA96" s="943"/>
      <c r="BB96" s="943"/>
      <c r="BC96" s="943"/>
      <c r="BD96" s="943"/>
      <c r="BE96" s="943"/>
      <c r="BF96" s="943"/>
      <c r="BG96" s="943"/>
      <c r="BH96" s="943"/>
      <c r="BI96" s="943"/>
    </row>
    <row r="97" spans="1:11" ht="13.5">
      <c r="A97" s="906" t="s">
        <v>1065</v>
      </c>
      <c r="B97" s="906"/>
      <c r="C97" s="906"/>
      <c r="D97" s="906"/>
      <c r="E97" s="906"/>
      <c r="F97" s="906"/>
      <c r="G97" s="906"/>
      <c r="H97" s="906"/>
      <c r="I97" s="906"/>
      <c r="J97" s="906"/>
      <c r="K97" s="906"/>
    </row>
    <row r="98" ht="13.5">
      <c r="A98" s="894" t="s">
        <v>1068</v>
      </c>
    </row>
    <row r="99" ht="13.5">
      <c r="A99" s="887" t="s">
        <v>1069</v>
      </c>
    </row>
    <row r="100" spans="1:11" ht="13.5" customHeight="1">
      <c r="A100" s="889" t="s">
        <v>1070</v>
      </c>
      <c r="B100" s="889"/>
      <c r="C100" s="889"/>
      <c r="D100" s="889"/>
      <c r="E100" s="889"/>
      <c r="F100" s="889"/>
      <c r="G100" s="889"/>
      <c r="H100" s="889"/>
      <c r="I100" s="889"/>
      <c r="J100" s="889"/>
      <c r="K100" s="889"/>
    </row>
    <row r="102" ht="13.5">
      <c r="A102" s="894" t="s">
        <v>1071</v>
      </c>
    </row>
    <row r="103" ht="13.5">
      <c r="B103" s="887" t="s">
        <v>1078</v>
      </c>
    </row>
    <row r="104" ht="13.5">
      <c r="C104" s="894" t="s">
        <v>1072</v>
      </c>
    </row>
    <row r="105" spans="4:61" ht="13.5" customHeight="1">
      <c r="D105" s="941" t="s">
        <v>1079</v>
      </c>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1"/>
      <c r="AN105" s="941"/>
      <c r="AO105" s="941"/>
      <c r="AP105" s="941"/>
      <c r="AQ105" s="941"/>
      <c r="AR105" s="941"/>
      <c r="AS105" s="941"/>
      <c r="AT105" s="941"/>
      <c r="AU105" s="941"/>
      <c r="AV105" s="941"/>
      <c r="AW105" s="941"/>
      <c r="AX105" s="941"/>
      <c r="AY105" s="941"/>
      <c r="AZ105" s="941"/>
      <c r="BA105" s="941"/>
      <c r="BB105" s="941"/>
      <c r="BC105" s="941"/>
      <c r="BD105" s="941"/>
      <c r="BE105" s="941"/>
      <c r="BF105" s="941"/>
      <c r="BG105" s="941"/>
      <c r="BH105" s="941"/>
      <c r="BI105" s="941"/>
    </row>
    <row r="106" spans="4:61" ht="13.5">
      <c r="D106" s="941"/>
      <c r="E106" s="941"/>
      <c r="F106" s="941"/>
      <c r="G106" s="941"/>
      <c r="H106" s="941"/>
      <c r="I106" s="941"/>
      <c r="J106" s="941"/>
      <c r="K106" s="941"/>
      <c r="L106" s="941"/>
      <c r="M106" s="941"/>
      <c r="N106" s="941"/>
      <c r="O106" s="941"/>
      <c r="P106" s="941"/>
      <c r="Q106" s="941"/>
      <c r="R106" s="941"/>
      <c r="S106" s="941"/>
      <c r="T106" s="941"/>
      <c r="U106" s="941"/>
      <c r="V106" s="941"/>
      <c r="W106" s="941"/>
      <c r="X106" s="941"/>
      <c r="Y106" s="941"/>
      <c r="Z106" s="941"/>
      <c r="AA106" s="941"/>
      <c r="AB106" s="941"/>
      <c r="AC106" s="941"/>
      <c r="AD106" s="941"/>
      <c r="AE106" s="941"/>
      <c r="AF106" s="941"/>
      <c r="AG106" s="941"/>
      <c r="AH106" s="941"/>
      <c r="AI106" s="941"/>
      <c r="AJ106" s="941"/>
      <c r="AK106" s="941"/>
      <c r="AL106" s="941"/>
      <c r="AM106" s="941"/>
      <c r="AN106" s="941"/>
      <c r="AO106" s="941"/>
      <c r="AP106" s="941"/>
      <c r="AQ106" s="941"/>
      <c r="AR106" s="941"/>
      <c r="AS106" s="941"/>
      <c r="AT106" s="941"/>
      <c r="AU106" s="941"/>
      <c r="AV106" s="941"/>
      <c r="AW106" s="941"/>
      <c r="AX106" s="941"/>
      <c r="AY106" s="941"/>
      <c r="AZ106" s="941"/>
      <c r="BA106" s="941"/>
      <c r="BB106" s="941"/>
      <c r="BC106" s="941"/>
      <c r="BD106" s="941"/>
      <c r="BE106" s="941"/>
      <c r="BF106" s="941"/>
      <c r="BG106" s="941"/>
      <c r="BH106" s="941"/>
      <c r="BI106" s="941"/>
    </row>
    <row r="107" spans="4:61" ht="13.5">
      <c r="D107" s="941"/>
      <c r="E107" s="941"/>
      <c r="F107" s="941"/>
      <c r="G107" s="941"/>
      <c r="H107" s="941"/>
      <c r="I107" s="941"/>
      <c r="J107" s="941"/>
      <c r="K107" s="941"/>
      <c r="L107" s="941"/>
      <c r="M107" s="941"/>
      <c r="N107" s="941"/>
      <c r="O107" s="941"/>
      <c r="P107" s="941"/>
      <c r="Q107" s="941"/>
      <c r="R107" s="941"/>
      <c r="S107" s="941"/>
      <c r="T107" s="941"/>
      <c r="U107" s="941"/>
      <c r="V107" s="941"/>
      <c r="W107" s="941"/>
      <c r="X107" s="941"/>
      <c r="Y107" s="941"/>
      <c r="Z107" s="941"/>
      <c r="AA107" s="941"/>
      <c r="AB107" s="941"/>
      <c r="AC107" s="941"/>
      <c r="AD107" s="941"/>
      <c r="AE107" s="941"/>
      <c r="AF107" s="941"/>
      <c r="AG107" s="941"/>
      <c r="AH107" s="941"/>
      <c r="AI107" s="941"/>
      <c r="AJ107" s="941"/>
      <c r="AK107" s="941"/>
      <c r="AL107" s="941"/>
      <c r="AM107" s="941"/>
      <c r="AN107" s="941"/>
      <c r="AO107" s="941"/>
      <c r="AP107" s="941"/>
      <c r="AQ107" s="941"/>
      <c r="AR107" s="941"/>
      <c r="AS107" s="941"/>
      <c r="AT107" s="941"/>
      <c r="AU107" s="941"/>
      <c r="AV107" s="941"/>
      <c r="AW107" s="941"/>
      <c r="AX107" s="941"/>
      <c r="AY107" s="941"/>
      <c r="AZ107" s="941"/>
      <c r="BA107" s="941"/>
      <c r="BB107" s="941"/>
      <c r="BC107" s="941"/>
      <c r="BD107" s="941"/>
      <c r="BE107" s="941"/>
      <c r="BF107" s="941"/>
      <c r="BG107" s="941"/>
      <c r="BH107" s="941"/>
      <c r="BI107" s="941"/>
    </row>
    <row r="108" ht="13.5">
      <c r="C108" s="894" t="s">
        <v>1073</v>
      </c>
    </row>
    <row r="109" spans="4:61" ht="13.5" customHeight="1">
      <c r="D109" s="943" t="s">
        <v>1074</v>
      </c>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3"/>
      <c r="AK109" s="943"/>
      <c r="AL109" s="943"/>
      <c r="AM109" s="943"/>
      <c r="AN109" s="943"/>
      <c r="AO109" s="943"/>
      <c r="AP109" s="943"/>
      <c r="AQ109" s="943"/>
      <c r="AR109" s="943"/>
      <c r="AS109" s="943"/>
      <c r="AT109" s="943"/>
      <c r="AU109" s="943"/>
      <c r="AV109" s="943"/>
      <c r="AW109" s="943"/>
      <c r="AX109" s="943"/>
      <c r="AY109" s="943"/>
      <c r="AZ109" s="943"/>
      <c r="BA109" s="943"/>
      <c r="BB109" s="943"/>
      <c r="BC109" s="943"/>
      <c r="BD109" s="943"/>
      <c r="BE109" s="943"/>
      <c r="BF109" s="943"/>
      <c r="BG109" s="943"/>
      <c r="BH109" s="943"/>
      <c r="BI109" s="943"/>
    </row>
    <row r="110" spans="4:61" ht="13.5">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3"/>
      <c r="AA110" s="943"/>
      <c r="AB110" s="943"/>
      <c r="AC110" s="943"/>
      <c r="AD110" s="943"/>
      <c r="AE110" s="943"/>
      <c r="AF110" s="943"/>
      <c r="AG110" s="943"/>
      <c r="AH110" s="943"/>
      <c r="AI110" s="943"/>
      <c r="AJ110" s="943"/>
      <c r="AK110" s="943"/>
      <c r="AL110" s="943"/>
      <c r="AM110" s="943"/>
      <c r="AN110" s="943"/>
      <c r="AO110" s="943"/>
      <c r="AP110" s="943"/>
      <c r="AQ110" s="943"/>
      <c r="AR110" s="943"/>
      <c r="AS110" s="943"/>
      <c r="AT110" s="943"/>
      <c r="AU110" s="943"/>
      <c r="AV110" s="943"/>
      <c r="AW110" s="943"/>
      <c r="AX110" s="943"/>
      <c r="AY110" s="943"/>
      <c r="AZ110" s="943"/>
      <c r="BA110" s="943"/>
      <c r="BB110" s="943"/>
      <c r="BC110" s="943"/>
      <c r="BD110" s="943"/>
      <c r="BE110" s="943"/>
      <c r="BF110" s="943"/>
      <c r="BG110" s="943"/>
      <c r="BH110" s="943"/>
      <c r="BI110" s="943"/>
    </row>
    <row r="111" spans="4:61" ht="13.5">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3"/>
      <c r="AA111" s="943"/>
      <c r="AB111" s="943"/>
      <c r="AC111" s="943"/>
      <c r="AD111" s="943"/>
      <c r="AE111" s="943"/>
      <c r="AF111" s="943"/>
      <c r="AG111" s="943"/>
      <c r="AH111" s="943"/>
      <c r="AI111" s="943"/>
      <c r="AJ111" s="943"/>
      <c r="AK111" s="943"/>
      <c r="AL111" s="943"/>
      <c r="AM111" s="943"/>
      <c r="AN111" s="943"/>
      <c r="AO111" s="943"/>
      <c r="AP111" s="943"/>
      <c r="AQ111" s="943"/>
      <c r="AR111" s="943"/>
      <c r="AS111" s="943"/>
      <c r="AT111" s="943"/>
      <c r="AU111" s="943"/>
      <c r="AV111" s="943"/>
      <c r="AW111" s="943"/>
      <c r="AX111" s="943"/>
      <c r="AY111" s="943"/>
      <c r="AZ111" s="943"/>
      <c r="BA111" s="943"/>
      <c r="BB111" s="943"/>
      <c r="BC111" s="943"/>
      <c r="BD111" s="943"/>
      <c r="BE111" s="943"/>
      <c r="BF111" s="943"/>
      <c r="BG111" s="943"/>
      <c r="BH111" s="943"/>
      <c r="BI111" s="943"/>
    </row>
    <row r="113" ht="13.5">
      <c r="A113" s="894" t="s">
        <v>1080</v>
      </c>
    </row>
    <row r="114" ht="13.5">
      <c r="B114" s="887" t="s">
        <v>1081</v>
      </c>
    </row>
    <row r="115" ht="13.5">
      <c r="C115" s="887" t="s">
        <v>1082</v>
      </c>
    </row>
    <row r="116" ht="13.5">
      <c r="D116" s="894" t="s">
        <v>1083</v>
      </c>
    </row>
    <row r="117" spans="5:61" ht="13.5" customHeight="1">
      <c r="E117" s="941" t="s">
        <v>1089</v>
      </c>
      <c r="F117" s="941"/>
      <c r="G117" s="941"/>
      <c r="H117" s="941"/>
      <c r="I117" s="941"/>
      <c r="J117" s="941"/>
      <c r="K117" s="941"/>
      <c r="L117" s="941"/>
      <c r="M117" s="941"/>
      <c r="N117" s="941"/>
      <c r="O117" s="941"/>
      <c r="P117" s="941"/>
      <c r="Q117" s="941"/>
      <c r="R117" s="941"/>
      <c r="S117" s="941"/>
      <c r="T117" s="941"/>
      <c r="U117" s="941"/>
      <c r="V117" s="941"/>
      <c r="W117" s="941"/>
      <c r="X117" s="941"/>
      <c r="Y117" s="941"/>
      <c r="Z117" s="941"/>
      <c r="AA117" s="941"/>
      <c r="AB117" s="941"/>
      <c r="AC117" s="941"/>
      <c r="AD117" s="941"/>
      <c r="AE117" s="941"/>
      <c r="AF117" s="941"/>
      <c r="AG117" s="941"/>
      <c r="AH117" s="941"/>
      <c r="AI117" s="941"/>
      <c r="AJ117" s="941"/>
      <c r="AK117" s="941"/>
      <c r="AL117" s="941"/>
      <c r="AM117" s="941"/>
      <c r="AN117" s="941"/>
      <c r="AO117" s="941"/>
      <c r="AP117" s="941"/>
      <c r="AQ117" s="941"/>
      <c r="AR117" s="941"/>
      <c r="AS117" s="941"/>
      <c r="AT117" s="941"/>
      <c r="AU117" s="941"/>
      <c r="AV117" s="941"/>
      <c r="AW117" s="941"/>
      <c r="AX117" s="941"/>
      <c r="AY117" s="941"/>
      <c r="AZ117" s="941"/>
      <c r="BA117" s="941"/>
      <c r="BB117" s="941"/>
      <c r="BC117" s="941"/>
      <c r="BD117" s="941"/>
      <c r="BE117" s="941"/>
      <c r="BF117" s="941"/>
      <c r="BG117" s="941"/>
      <c r="BH117" s="941"/>
      <c r="BI117" s="941"/>
    </row>
    <row r="118" spans="5:61" ht="13.5">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1"/>
      <c r="AA118" s="941"/>
      <c r="AB118" s="941"/>
      <c r="AC118" s="941"/>
      <c r="AD118" s="941"/>
      <c r="AE118" s="941"/>
      <c r="AF118" s="941"/>
      <c r="AG118" s="941"/>
      <c r="AH118" s="941"/>
      <c r="AI118" s="941"/>
      <c r="AJ118" s="941"/>
      <c r="AK118" s="941"/>
      <c r="AL118" s="941"/>
      <c r="AM118" s="941"/>
      <c r="AN118" s="941"/>
      <c r="AO118" s="941"/>
      <c r="AP118" s="941"/>
      <c r="AQ118" s="941"/>
      <c r="AR118" s="941"/>
      <c r="AS118" s="941"/>
      <c r="AT118" s="941"/>
      <c r="AU118" s="941"/>
      <c r="AV118" s="941"/>
      <c r="AW118" s="941"/>
      <c r="AX118" s="941"/>
      <c r="AY118" s="941"/>
      <c r="AZ118" s="941"/>
      <c r="BA118" s="941"/>
      <c r="BB118" s="941"/>
      <c r="BC118" s="941"/>
      <c r="BD118" s="941"/>
      <c r="BE118" s="941"/>
      <c r="BF118" s="941"/>
      <c r="BG118" s="941"/>
      <c r="BH118" s="941"/>
      <c r="BI118" s="941"/>
    </row>
    <row r="119" spans="5:61" ht="13.5">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1"/>
      <c r="AA119" s="941"/>
      <c r="AB119" s="941"/>
      <c r="AC119" s="941"/>
      <c r="AD119" s="941"/>
      <c r="AE119" s="941"/>
      <c r="AF119" s="941"/>
      <c r="AG119" s="941"/>
      <c r="AH119" s="941"/>
      <c r="AI119" s="941"/>
      <c r="AJ119" s="941"/>
      <c r="AK119" s="941"/>
      <c r="AL119" s="941"/>
      <c r="AM119" s="941"/>
      <c r="AN119" s="941"/>
      <c r="AO119" s="941"/>
      <c r="AP119" s="941"/>
      <c r="AQ119" s="941"/>
      <c r="AR119" s="941"/>
      <c r="AS119" s="941"/>
      <c r="AT119" s="941"/>
      <c r="AU119" s="941"/>
      <c r="AV119" s="941"/>
      <c r="AW119" s="941"/>
      <c r="AX119" s="941"/>
      <c r="AY119" s="941"/>
      <c r="AZ119" s="941"/>
      <c r="BA119" s="941"/>
      <c r="BB119" s="941"/>
      <c r="BC119" s="941"/>
      <c r="BD119" s="941"/>
      <c r="BE119" s="941"/>
      <c r="BF119" s="941"/>
      <c r="BG119" s="941"/>
      <c r="BH119" s="941"/>
      <c r="BI119" s="941"/>
    </row>
    <row r="120" ht="13.5">
      <c r="D120" s="894" t="s">
        <v>1084</v>
      </c>
    </row>
    <row r="121" spans="5:61" ht="13.5">
      <c r="E121" s="943" t="s">
        <v>1090</v>
      </c>
      <c r="F121" s="943"/>
      <c r="G121" s="943"/>
      <c r="H121" s="943"/>
      <c r="I121" s="943"/>
      <c r="J121" s="943"/>
      <c r="K121" s="943"/>
      <c r="L121" s="943"/>
      <c r="M121" s="943"/>
      <c r="N121" s="943"/>
      <c r="O121" s="943"/>
      <c r="P121" s="943"/>
      <c r="Q121" s="943"/>
      <c r="R121" s="943"/>
      <c r="S121" s="943"/>
      <c r="T121" s="943"/>
      <c r="U121" s="943"/>
      <c r="V121" s="943"/>
      <c r="W121" s="943"/>
      <c r="X121" s="943"/>
      <c r="Y121" s="943"/>
      <c r="Z121" s="943"/>
      <c r="AA121" s="943"/>
      <c r="AB121" s="943"/>
      <c r="AC121" s="943"/>
      <c r="AD121" s="943"/>
      <c r="AE121" s="943"/>
      <c r="AF121" s="943"/>
      <c r="AG121" s="943"/>
      <c r="AH121" s="943"/>
      <c r="AI121" s="943"/>
      <c r="AJ121" s="943"/>
      <c r="AK121" s="943"/>
      <c r="AL121" s="943"/>
      <c r="AM121" s="943"/>
      <c r="AN121" s="943"/>
      <c r="AO121" s="943"/>
      <c r="AP121" s="943"/>
      <c r="AQ121" s="943"/>
      <c r="AR121" s="943"/>
      <c r="AS121" s="943"/>
      <c r="AT121" s="943"/>
      <c r="AU121" s="943"/>
      <c r="AV121" s="943"/>
      <c r="AW121" s="943"/>
      <c r="AX121" s="943"/>
      <c r="AY121" s="943"/>
      <c r="AZ121" s="943"/>
      <c r="BA121" s="943"/>
      <c r="BB121" s="943"/>
      <c r="BC121" s="943"/>
      <c r="BD121" s="943"/>
      <c r="BE121" s="943"/>
      <c r="BF121" s="943"/>
      <c r="BG121" s="943"/>
      <c r="BH121" s="943"/>
      <c r="BI121" s="943"/>
    </row>
    <row r="122" spans="5:61" ht="13.5">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3"/>
      <c r="AA122" s="943"/>
      <c r="AB122" s="943"/>
      <c r="AC122" s="943"/>
      <c r="AD122" s="943"/>
      <c r="AE122" s="943"/>
      <c r="AF122" s="943"/>
      <c r="AG122" s="943"/>
      <c r="AH122" s="943"/>
      <c r="AI122" s="943"/>
      <c r="AJ122" s="943"/>
      <c r="AK122" s="943"/>
      <c r="AL122" s="943"/>
      <c r="AM122" s="943"/>
      <c r="AN122" s="943"/>
      <c r="AO122" s="943"/>
      <c r="AP122" s="943"/>
      <c r="AQ122" s="943"/>
      <c r="AR122" s="943"/>
      <c r="AS122" s="943"/>
      <c r="AT122" s="943"/>
      <c r="AU122" s="943"/>
      <c r="AV122" s="943"/>
      <c r="AW122" s="943"/>
      <c r="AX122" s="943"/>
      <c r="AY122" s="943"/>
      <c r="AZ122" s="943"/>
      <c r="BA122" s="943"/>
      <c r="BB122" s="943"/>
      <c r="BC122" s="943"/>
      <c r="BD122" s="943"/>
      <c r="BE122" s="943"/>
      <c r="BF122" s="943"/>
      <c r="BG122" s="943"/>
      <c r="BH122" s="943"/>
      <c r="BI122" s="943"/>
    </row>
    <row r="123" ht="13.5">
      <c r="D123" s="894" t="s">
        <v>1085</v>
      </c>
    </row>
    <row r="124" spans="5:61" ht="13.5" customHeight="1">
      <c r="E124" s="941" t="s">
        <v>1091</v>
      </c>
      <c r="F124" s="941"/>
      <c r="G124" s="941"/>
      <c r="H124" s="941"/>
      <c r="I124" s="941"/>
      <c r="J124" s="941"/>
      <c r="K124" s="941"/>
      <c r="L124" s="941"/>
      <c r="M124" s="941"/>
      <c r="N124" s="941"/>
      <c r="O124" s="941"/>
      <c r="P124" s="941"/>
      <c r="Q124" s="941"/>
      <c r="R124" s="941"/>
      <c r="S124" s="941"/>
      <c r="T124" s="941"/>
      <c r="U124" s="941"/>
      <c r="V124" s="941"/>
      <c r="W124" s="941"/>
      <c r="X124" s="941"/>
      <c r="Y124" s="941"/>
      <c r="Z124" s="941"/>
      <c r="AA124" s="941"/>
      <c r="AB124" s="941"/>
      <c r="AC124" s="941"/>
      <c r="AD124" s="941"/>
      <c r="AE124" s="941"/>
      <c r="AF124" s="941"/>
      <c r="AG124" s="941"/>
      <c r="AH124" s="941"/>
      <c r="AI124" s="941"/>
      <c r="AJ124" s="941"/>
      <c r="AK124" s="941"/>
      <c r="AL124" s="941"/>
      <c r="AM124" s="941"/>
      <c r="AN124" s="941"/>
      <c r="AO124" s="941"/>
      <c r="AP124" s="941"/>
      <c r="AQ124" s="941"/>
      <c r="AR124" s="941"/>
      <c r="AS124" s="941"/>
      <c r="AT124" s="941"/>
      <c r="AU124" s="941"/>
      <c r="AV124" s="941"/>
      <c r="AW124" s="941"/>
      <c r="AX124" s="941"/>
      <c r="AY124" s="941"/>
      <c r="AZ124" s="941"/>
      <c r="BA124" s="941"/>
      <c r="BB124" s="941"/>
      <c r="BC124" s="941"/>
      <c r="BD124" s="941"/>
      <c r="BE124" s="941"/>
      <c r="BF124" s="941"/>
      <c r="BG124" s="941"/>
      <c r="BH124" s="941"/>
      <c r="BI124" s="941"/>
    </row>
    <row r="125" spans="5:61" ht="13.5">
      <c r="E125" s="941"/>
      <c r="F125" s="941"/>
      <c r="G125" s="941"/>
      <c r="H125" s="941"/>
      <c r="I125" s="941"/>
      <c r="J125" s="941"/>
      <c r="K125" s="941"/>
      <c r="L125" s="941"/>
      <c r="M125" s="941"/>
      <c r="N125" s="941"/>
      <c r="O125" s="941"/>
      <c r="P125" s="941"/>
      <c r="Q125" s="941"/>
      <c r="R125" s="941"/>
      <c r="S125" s="941"/>
      <c r="T125" s="941"/>
      <c r="U125" s="941"/>
      <c r="V125" s="941"/>
      <c r="W125" s="941"/>
      <c r="X125" s="941"/>
      <c r="Y125" s="941"/>
      <c r="Z125" s="941"/>
      <c r="AA125" s="941"/>
      <c r="AB125" s="941"/>
      <c r="AC125" s="941"/>
      <c r="AD125" s="941"/>
      <c r="AE125" s="941"/>
      <c r="AF125" s="941"/>
      <c r="AG125" s="941"/>
      <c r="AH125" s="941"/>
      <c r="AI125" s="941"/>
      <c r="AJ125" s="941"/>
      <c r="AK125" s="941"/>
      <c r="AL125" s="941"/>
      <c r="AM125" s="941"/>
      <c r="AN125" s="941"/>
      <c r="AO125" s="941"/>
      <c r="AP125" s="941"/>
      <c r="AQ125" s="941"/>
      <c r="AR125" s="941"/>
      <c r="AS125" s="941"/>
      <c r="AT125" s="941"/>
      <c r="AU125" s="941"/>
      <c r="AV125" s="941"/>
      <c r="AW125" s="941"/>
      <c r="AX125" s="941"/>
      <c r="AY125" s="941"/>
      <c r="AZ125" s="941"/>
      <c r="BA125" s="941"/>
      <c r="BB125" s="941"/>
      <c r="BC125" s="941"/>
      <c r="BD125" s="941"/>
      <c r="BE125" s="941"/>
      <c r="BF125" s="941"/>
      <c r="BG125" s="941"/>
      <c r="BH125" s="941"/>
      <c r="BI125" s="941"/>
    </row>
    <row r="126" spans="5:61" ht="13.5">
      <c r="E126" s="941"/>
      <c r="F126" s="941"/>
      <c r="G126" s="941"/>
      <c r="H126" s="941"/>
      <c r="I126" s="941"/>
      <c r="J126" s="941"/>
      <c r="K126" s="941"/>
      <c r="L126" s="941"/>
      <c r="M126" s="941"/>
      <c r="N126" s="941"/>
      <c r="O126" s="941"/>
      <c r="P126" s="941"/>
      <c r="Q126" s="941"/>
      <c r="R126" s="941"/>
      <c r="S126" s="941"/>
      <c r="T126" s="941"/>
      <c r="U126" s="941"/>
      <c r="V126" s="941"/>
      <c r="W126" s="941"/>
      <c r="X126" s="941"/>
      <c r="Y126" s="941"/>
      <c r="Z126" s="941"/>
      <c r="AA126" s="941"/>
      <c r="AB126" s="941"/>
      <c r="AC126" s="941"/>
      <c r="AD126" s="941"/>
      <c r="AE126" s="941"/>
      <c r="AF126" s="941"/>
      <c r="AG126" s="941"/>
      <c r="AH126" s="941"/>
      <c r="AI126" s="941"/>
      <c r="AJ126" s="941"/>
      <c r="AK126" s="941"/>
      <c r="AL126" s="941"/>
      <c r="AM126" s="941"/>
      <c r="AN126" s="941"/>
      <c r="AO126" s="941"/>
      <c r="AP126" s="941"/>
      <c r="AQ126" s="941"/>
      <c r="AR126" s="941"/>
      <c r="AS126" s="941"/>
      <c r="AT126" s="941"/>
      <c r="AU126" s="941"/>
      <c r="AV126" s="941"/>
      <c r="AW126" s="941"/>
      <c r="AX126" s="941"/>
      <c r="AY126" s="941"/>
      <c r="AZ126" s="941"/>
      <c r="BA126" s="941"/>
      <c r="BB126" s="941"/>
      <c r="BC126" s="941"/>
      <c r="BD126" s="941"/>
      <c r="BE126" s="941"/>
      <c r="BF126" s="941"/>
      <c r="BG126" s="941"/>
      <c r="BH126" s="941"/>
      <c r="BI126" s="941"/>
    </row>
    <row r="127" spans="4:61" ht="13.5">
      <c r="D127" s="894" t="s">
        <v>1086</v>
      </c>
      <c r="E127" s="909"/>
      <c r="F127" s="909"/>
      <c r="G127" s="909"/>
      <c r="H127" s="909"/>
      <c r="I127" s="909"/>
      <c r="J127" s="909"/>
      <c r="K127" s="909"/>
      <c r="L127" s="909"/>
      <c r="M127" s="909"/>
      <c r="N127" s="909"/>
      <c r="O127" s="909"/>
      <c r="P127" s="909"/>
      <c r="Q127" s="909"/>
      <c r="R127" s="909"/>
      <c r="S127" s="909"/>
      <c r="T127" s="909"/>
      <c r="U127" s="909"/>
      <c r="V127" s="909"/>
      <c r="W127" s="909"/>
      <c r="X127" s="909"/>
      <c r="Y127" s="909"/>
      <c r="Z127" s="909"/>
      <c r="AA127" s="909"/>
      <c r="AB127" s="909"/>
      <c r="AC127" s="909"/>
      <c r="AD127" s="909"/>
      <c r="AE127" s="909"/>
      <c r="AF127" s="909"/>
      <c r="AG127" s="909"/>
      <c r="AH127" s="909"/>
      <c r="AI127" s="909"/>
      <c r="AJ127" s="909"/>
      <c r="AK127" s="909"/>
      <c r="AL127" s="909"/>
      <c r="AM127" s="909"/>
      <c r="AN127" s="909"/>
      <c r="AO127" s="909"/>
      <c r="AP127" s="909"/>
      <c r="AQ127" s="909"/>
      <c r="AR127" s="909"/>
      <c r="AS127" s="909"/>
      <c r="AT127" s="909"/>
      <c r="AU127" s="909"/>
      <c r="AV127" s="909"/>
      <c r="AW127" s="909"/>
      <c r="AX127" s="909"/>
      <c r="AY127" s="909"/>
      <c r="AZ127" s="909"/>
      <c r="BA127" s="909"/>
      <c r="BB127" s="909"/>
      <c r="BC127" s="909"/>
      <c r="BD127" s="909"/>
      <c r="BE127" s="909"/>
      <c r="BF127" s="909"/>
      <c r="BG127" s="909"/>
      <c r="BH127" s="909"/>
      <c r="BI127" s="909"/>
    </row>
    <row r="128" spans="5:61" ht="13.5">
      <c r="E128" s="941" t="s">
        <v>1087</v>
      </c>
      <c r="F128" s="941"/>
      <c r="G128" s="941"/>
      <c r="H128" s="941"/>
      <c r="I128" s="941"/>
      <c r="J128" s="941"/>
      <c r="K128" s="941"/>
      <c r="L128" s="941"/>
      <c r="M128" s="941"/>
      <c r="N128" s="941"/>
      <c r="O128" s="941"/>
      <c r="P128" s="941"/>
      <c r="Q128" s="941"/>
      <c r="R128" s="941"/>
      <c r="S128" s="941"/>
      <c r="T128" s="941"/>
      <c r="U128" s="941"/>
      <c r="V128" s="941"/>
      <c r="W128" s="941"/>
      <c r="X128" s="941"/>
      <c r="Y128" s="941"/>
      <c r="Z128" s="941"/>
      <c r="AA128" s="941"/>
      <c r="AB128" s="941"/>
      <c r="AC128" s="941"/>
      <c r="AD128" s="941"/>
      <c r="AE128" s="941"/>
      <c r="AF128" s="941"/>
      <c r="AG128" s="941"/>
      <c r="AH128" s="941"/>
      <c r="AI128" s="941"/>
      <c r="AJ128" s="941"/>
      <c r="AK128" s="941"/>
      <c r="AL128" s="941"/>
      <c r="AM128" s="941"/>
      <c r="AN128" s="941"/>
      <c r="AO128" s="941"/>
      <c r="AP128" s="941"/>
      <c r="AQ128" s="941"/>
      <c r="AR128" s="941"/>
      <c r="AS128" s="941"/>
      <c r="AT128" s="941"/>
      <c r="AU128" s="941"/>
      <c r="AV128" s="941"/>
      <c r="AW128" s="941"/>
      <c r="AX128" s="941"/>
      <c r="AY128" s="941"/>
      <c r="AZ128" s="941"/>
      <c r="BA128" s="941"/>
      <c r="BB128" s="941"/>
      <c r="BC128" s="941"/>
      <c r="BD128" s="941"/>
      <c r="BE128" s="941"/>
      <c r="BF128" s="941"/>
      <c r="BG128" s="941"/>
      <c r="BH128" s="941"/>
      <c r="BI128" s="941"/>
    </row>
    <row r="129" spans="5:61" ht="13.5">
      <c r="E129" s="941"/>
      <c r="F129" s="941"/>
      <c r="G129" s="941"/>
      <c r="H129" s="941"/>
      <c r="I129" s="941"/>
      <c r="J129" s="941"/>
      <c r="K129" s="941"/>
      <c r="L129" s="941"/>
      <c r="M129" s="941"/>
      <c r="N129" s="941"/>
      <c r="O129" s="941"/>
      <c r="P129" s="941"/>
      <c r="Q129" s="941"/>
      <c r="R129" s="941"/>
      <c r="S129" s="941"/>
      <c r="T129" s="941"/>
      <c r="U129" s="941"/>
      <c r="V129" s="941"/>
      <c r="W129" s="941"/>
      <c r="X129" s="941"/>
      <c r="Y129" s="941"/>
      <c r="Z129" s="941"/>
      <c r="AA129" s="941"/>
      <c r="AB129" s="941"/>
      <c r="AC129" s="941"/>
      <c r="AD129" s="941"/>
      <c r="AE129" s="941"/>
      <c r="AF129" s="941"/>
      <c r="AG129" s="941"/>
      <c r="AH129" s="941"/>
      <c r="AI129" s="941"/>
      <c r="AJ129" s="941"/>
      <c r="AK129" s="941"/>
      <c r="AL129" s="941"/>
      <c r="AM129" s="941"/>
      <c r="AN129" s="941"/>
      <c r="AO129" s="941"/>
      <c r="AP129" s="941"/>
      <c r="AQ129" s="941"/>
      <c r="AR129" s="941"/>
      <c r="AS129" s="941"/>
      <c r="AT129" s="941"/>
      <c r="AU129" s="941"/>
      <c r="AV129" s="941"/>
      <c r="AW129" s="941"/>
      <c r="AX129" s="941"/>
      <c r="AY129" s="941"/>
      <c r="AZ129" s="941"/>
      <c r="BA129" s="941"/>
      <c r="BB129" s="941"/>
      <c r="BC129" s="941"/>
      <c r="BD129" s="941"/>
      <c r="BE129" s="941"/>
      <c r="BF129" s="941"/>
      <c r="BG129" s="941"/>
      <c r="BH129" s="941"/>
      <c r="BI129" s="941"/>
    </row>
    <row r="130" ht="13.5">
      <c r="D130" s="894" t="s">
        <v>1088</v>
      </c>
    </row>
    <row r="131" spans="5:61" ht="13.5" customHeight="1">
      <c r="E131" s="941" t="s">
        <v>1092</v>
      </c>
      <c r="F131" s="941"/>
      <c r="G131" s="941"/>
      <c r="H131" s="941"/>
      <c r="I131" s="941"/>
      <c r="J131" s="941"/>
      <c r="K131" s="941"/>
      <c r="L131" s="941"/>
      <c r="M131" s="941"/>
      <c r="N131" s="941"/>
      <c r="O131" s="941"/>
      <c r="P131" s="941"/>
      <c r="Q131" s="941"/>
      <c r="R131" s="941"/>
      <c r="S131" s="941"/>
      <c r="T131" s="941"/>
      <c r="U131" s="941"/>
      <c r="V131" s="941"/>
      <c r="W131" s="941"/>
      <c r="X131" s="941"/>
      <c r="Y131" s="941"/>
      <c r="Z131" s="941"/>
      <c r="AA131" s="941"/>
      <c r="AB131" s="941"/>
      <c r="AC131" s="941"/>
      <c r="AD131" s="941"/>
      <c r="AE131" s="941"/>
      <c r="AF131" s="941"/>
      <c r="AG131" s="941"/>
      <c r="AH131" s="941"/>
      <c r="AI131" s="941"/>
      <c r="AJ131" s="941"/>
      <c r="AK131" s="941"/>
      <c r="AL131" s="941"/>
      <c r="AM131" s="941"/>
      <c r="AN131" s="941"/>
      <c r="AO131" s="941"/>
      <c r="AP131" s="941"/>
      <c r="AQ131" s="941"/>
      <c r="AR131" s="941"/>
      <c r="AS131" s="941"/>
      <c r="AT131" s="941"/>
      <c r="AU131" s="941"/>
      <c r="AV131" s="941"/>
      <c r="AW131" s="941"/>
      <c r="AX131" s="941"/>
      <c r="AY131" s="941"/>
      <c r="AZ131" s="941"/>
      <c r="BA131" s="941"/>
      <c r="BB131" s="941"/>
      <c r="BC131" s="941"/>
      <c r="BD131" s="941"/>
      <c r="BE131" s="941"/>
      <c r="BF131" s="941"/>
      <c r="BG131" s="941"/>
      <c r="BH131" s="941"/>
      <c r="BI131" s="941"/>
    </row>
    <row r="132" spans="5:61" ht="13.5">
      <c r="E132" s="941"/>
      <c r="F132" s="941"/>
      <c r="G132" s="941"/>
      <c r="H132" s="941"/>
      <c r="I132" s="941"/>
      <c r="J132" s="941"/>
      <c r="K132" s="941"/>
      <c r="L132" s="941"/>
      <c r="M132" s="941"/>
      <c r="N132" s="941"/>
      <c r="O132" s="941"/>
      <c r="P132" s="941"/>
      <c r="Q132" s="941"/>
      <c r="R132" s="941"/>
      <c r="S132" s="941"/>
      <c r="T132" s="941"/>
      <c r="U132" s="941"/>
      <c r="V132" s="941"/>
      <c r="W132" s="941"/>
      <c r="X132" s="941"/>
      <c r="Y132" s="941"/>
      <c r="Z132" s="941"/>
      <c r="AA132" s="941"/>
      <c r="AB132" s="941"/>
      <c r="AC132" s="941"/>
      <c r="AD132" s="941"/>
      <c r="AE132" s="941"/>
      <c r="AF132" s="941"/>
      <c r="AG132" s="941"/>
      <c r="AH132" s="941"/>
      <c r="AI132" s="941"/>
      <c r="AJ132" s="941"/>
      <c r="AK132" s="941"/>
      <c r="AL132" s="941"/>
      <c r="AM132" s="941"/>
      <c r="AN132" s="941"/>
      <c r="AO132" s="941"/>
      <c r="AP132" s="941"/>
      <c r="AQ132" s="941"/>
      <c r="AR132" s="941"/>
      <c r="AS132" s="941"/>
      <c r="AT132" s="941"/>
      <c r="AU132" s="941"/>
      <c r="AV132" s="941"/>
      <c r="AW132" s="941"/>
      <c r="AX132" s="941"/>
      <c r="AY132" s="941"/>
      <c r="AZ132" s="941"/>
      <c r="BA132" s="941"/>
      <c r="BB132" s="941"/>
      <c r="BC132" s="941"/>
      <c r="BD132" s="941"/>
      <c r="BE132" s="941"/>
      <c r="BF132" s="941"/>
      <c r="BG132" s="941"/>
      <c r="BH132" s="941"/>
      <c r="BI132" s="941"/>
    </row>
    <row r="133" spans="5:61" ht="13.5">
      <c r="E133" s="941"/>
      <c r="F133" s="941"/>
      <c r="G133" s="941"/>
      <c r="H133" s="941"/>
      <c r="I133" s="941"/>
      <c r="J133" s="941"/>
      <c r="K133" s="941"/>
      <c r="L133" s="941"/>
      <c r="M133" s="941"/>
      <c r="N133" s="941"/>
      <c r="O133" s="941"/>
      <c r="P133" s="941"/>
      <c r="Q133" s="941"/>
      <c r="R133" s="941"/>
      <c r="S133" s="941"/>
      <c r="T133" s="941"/>
      <c r="U133" s="941"/>
      <c r="V133" s="941"/>
      <c r="W133" s="941"/>
      <c r="X133" s="941"/>
      <c r="Y133" s="941"/>
      <c r="Z133" s="941"/>
      <c r="AA133" s="941"/>
      <c r="AB133" s="941"/>
      <c r="AC133" s="941"/>
      <c r="AD133" s="941"/>
      <c r="AE133" s="941"/>
      <c r="AF133" s="941"/>
      <c r="AG133" s="941"/>
      <c r="AH133" s="941"/>
      <c r="AI133" s="941"/>
      <c r="AJ133" s="941"/>
      <c r="AK133" s="941"/>
      <c r="AL133" s="941"/>
      <c r="AM133" s="941"/>
      <c r="AN133" s="941"/>
      <c r="AO133" s="941"/>
      <c r="AP133" s="941"/>
      <c r="AQ133" s="941"/>
      <c r="AR133" s="941"/>
      <c r="AS133" s="941"/>
      <c r="AT133" s="941"/>
      <c r="AU133" s="941"/>
      <c r="AV133" s="941"/>
      <c r="AW133" s="941"/>
      <c r="AX133" s="941"/>
      <c r="AY133" s="941"/>
      <c r="AZ133" s="941"/>
      <c r="BA133" s="941"/>
      <c r="BB133" s="941"/>
      <c r="BC133" s="941"/>
      <c r="BD133" s="941"/>
      <c r="BE133" s="941"/>
      <c r="BF133" s="941"/>
      <c r="BG133" s="941"/>
      <c r="BH133" s="941"/>
      <c r="BI133" s="941"/>
    </row>
    <row r="134" spans="5:61" ht="13.5">
      <c r="E134" s="941"/>
      <c r="F134" s="941"/>
      <c r="G134" s="941"/>
      <c r="H134" s="941"/>
      <c r="I134" s="941"/>
      <c r="J134" s="941"/>
      <c r="K134" s="941"/>
      <c r="L134" s="941"/>
      <c r="M134" s="941"/>
      <c r="N134" s="941"/>
      <c r="O134" s="941"/>
      <c r="P134" s="941"/>
      <c r="Q134" s="941"/>
      <c r="R134" s="941"/>
      <c r="S134" s="941"/>
      <c r="T134" s="941"/>
      <c r="U134" s="941"/>
      <c r="V134" s="941"/>
      <c r="W134" s="941"/>
      <c r="X134" s="941"/>
      <c r="Y134" s="941"/>
      <c r="Z134" s="941"/>
      <c r="AA134" s="941"/>
      <c r="AB134" s="941"/>
      <c r="AC134" s="941"/>
      <c r="AD134" s="941"/>
      <c r="AE134" s="941"/>
      <c r="AF134" s="941"/>
      <c r="AG134" s="941"/>
      <c r="AH134" s="941"/>
      <c r="AI134" s="941"/>
      <c r="AJ134" s="941"/>
      <c r="AK134" s="941"/>
      <c r="AL134" s="941"/>
      <c r="AM134" s="941"/>
      <c r="AN134" s="941"/>
      <c r="AO134" s="941"/>
      <c r="AP134" s="941"/>
      <c r="AQ134" s="941"/>
      <c r="AR134" s="941"/>
      <c r="AS134" s="941"/>
      <c r="AT134" s="941"/>
      <c r="AU134" s="941"/>
      <c r="AV134" s="941"/>
      <c r="AW134" s="941"/>
      <c r="AX134" s="941"/>
      <c r="AY134" s="941"/>
      <c r="AZ134" s="941"/>
      <c r="BA134" s="941"/>
      <c r="BB134" s="941"/>
      <c r="BC134" s="941"/>
      <c r="BD134" s="941"/>
      <c r="BE134" s="941"/>
      <c r="BF134" s="941"/>
      <c r="BG134" s="941"/>
      <c r="BH134" s="941"/>
      <c r="BI134" s="941"/>
    </row>
    <row r="135" ht="13.5">
      <c r="C135" s="894" t="s">
        <v>1093</v>
      </c>
    </row>
    <row r="136" spans="4:61" ht="13.5">
      <c r="D136" s="943" t="s">
        <v>1094</v>
      </c>
      <c r="E136" s="943"/>
      <c r="F136" s="943"/>
      <c r="G136" s="943"/>
      <c r="H136" s="943"/>
      <c r="I136" s="943"/>
      <c r="J136" s="943"/>
      <c r="K136" s="943"/>
      <c r="L136" s="943"/>
      <c r="M136" s="943"/>
      <c r="N136" s="943"/>
      <c r="O136" s="943"/>
      <c r="P136" s="943"/>
      <c r="Q136" s="943"/>
      <c r="R136" s="943"/>
      <c r="S136" s="943"/>
      <c r="T136" s="943"/>
      <c r="U136" s="943"/>
      <c r="V136" s="943"/>
      <c r="W136" s="943"/>
      <c r="X136" s="943"/>
      <c r="Y136" s="943"/>
      <c r="Z136" s="943"/>
      <c r="AA136" s="943"/>
      <c r="AB136" s="943"/>
      <c r="AC136" s="943"/>
      <c r="AD136" s="943"/>
      <c r="AE136" s="943"/>
      <c r="AF136" s="943"/>
      <c r="AG136" s="943"/>
      <c r="AH136" s="943"/>
      <c r="AI136" s="943"/>
      <c r="AJ136" s="943"/>
      <c r="AK136" s="943"/>
      <c r="AL136" s="943"/>
      <c r="AM136" s="943"/>
      <c r="AN136" s="943"/>
      <c r="AO136" s="943"/>
      <c r="AP136" s="943"/>
      <c r="AQ136" s="943"/>
      <c r="AR136" s="943"/>
      <c r="AS136" s="943"/>
      <c r="AT136" s="943"/>
      <c r="AU136" s="943"/>
      <c r="AV136" s="943"/>
      <c r="AW136" s="943"/>
      <c r="AX136" s="943"/>
      <c r="AY136" s="943"/>
      <c r="AZ136" s="943"/>
      <c r="BA136" s="943"/>
      <c r="BB136" s="943"/>
      <c r="BC136" s="943"/>
      <c r="BD136" s="943"/>
      <c r="BE136" s="943"/>
      <c r="BF136" s="943"/>
      <c r="BG136" s="943"/>
      <c r="BH136" s="943"/>
      <c r="BI136" s="943"/>
    </row>
    <row r="137" spans="4:61" ht="13.5">
      <c r="D137" s="943"/>
      <c r="E137" s="943"/>
      <c r="F137" s="943"/>
      <c r="G137" s="943"/>
      <c r="H137" s="943"/>
      <c r="I137" s="943"/>
      <c r="J137" s="943"/>
      <c r="K137" s="943"/>
      <c r="L137" s="943"/>
      <c r="M137" s="943"/>
      <c r="N137" s="943"/>
      <c r="O137" s="943"/>
      <c r="P137" s="943"/>
      <c r="Q137" s="943"/>
      <c r="R137" s="943"/>
      <c r="S137" s="943"/>
      <c r="T137" s="943"/>
      <c r="U137" s="943"/>
      <c r="V137" s="943"/>
      <c r="W137" s="943"/>
      <c r="X137" s="943"/>
      <c r="Y137" s="943"/>
      <c r="Z137" s="943"/>
      <c r="AA137" s="943"/>
      <c r="AB137" s="943"/>
      <c r="AC137" s="943"/>
      <c r="AD137" s="943"/>
      <c r="AE137" s="943"/>
      <c r="AF137" s="943"/>
      <c r="AG137" s="943"/>
      <c r="AH137" s="943"/>
      <c r="AI137" s="943"/>
      <c r="AJ137" s="943"/>
      <c r="AK137" s="943"/>
      <c r="AL137" s="943"/>
      <c r="AM137" s="943"/>
      <c r="AN137" s="943"/>
      <c r="AO137" s="943"/>
      <c r="AP137" s="943"/>
      <c r="AQ137" s="943"/>
      <c r="AR137" s="943"/>
      <c r="AS137" s="943"/>
      <c r="AT137" s="943"/>
      <c r="AU137" s="943"/>
      <c r="AV137" s="943"/>
      <c r="AW137" s="943"/>
      <c r="AX137" s="943"/>
      <c r="AY137" s="943"/>
      <c r="AZ137" s="943"/>
      <c r="BA137" s="943"/>
      <c r="BB137" s="943"/>
      <c r="BC137" s="943"/>
      <c r="BD137" s="943"/>
      <c r="BE137" s="943"/>
      <c r="BF137" s="943"/>
      <c r="BG137" s="943"/>
      <c r="BH137" s="943"/>
      <c r="BI137" s="943"/>
    </row>
    <row r="139" ht="13.5">
      <c r="A139" s="894" t="s">
        <v>1095</v>
      </c>
    </row>
    <row r="140" spans="1:61" ht="13.5" customHeight="1">
      <c r="A140" s="941" t="s">
        <v>1097</v>
      </c>
      <c r="B140" s="941"/>
      <c r="C140" s="941"/>
      <c r="D140" s="941"/>
      <c r="E140" s="941"/>
      <c r="F140" s="941"/>
      <c r="G140" s="941"/>
      <c r="H140" s="941"/>
      <c r="I140" s="941"/>
      <c r="J140" s="941"/>
      <c r="K140" s="941"/>
      <c r="L140" s="941"/>
      <c r="M140" s="941"/>
      <c r="N140" s="941"/>
      <c r="O140" s="941"/>
      <c r="P140" s="941"/>
      <c r="Q140" s="941"/>
      <c r="R140" s="941"/>
      <c r="S140" s="941"/>
      <c r="T140" s="941"/>
      <c r="U140" s="941"/>
      <c r="V140" s="941"/>
      <c r="W140" s="941"/>
      <c r="X140" s="941"/>
      <c r="Y140" s="941"/>
      <c r="Z140" s="941"/>
      <c r="AA140" s="941"/>
      <c r="AB140" s="941"/>
      <c r="AC140" s="941"/>
      <c r="AD140" s="941"/>
      <c r="AE140" s="941"/>
      <c r="AF140" s="941"/>
      <c r="AG140" s="941"/>
      <c r="AH140" s="941"/>
      <c r="AI140" s="941"/>
      <c r="AJ140" s="941"/>
      <c r="AK140" s="941"/>
      <c r="AL140" s="941"/>
      <c r="AM140" s="941"/>
      <c r="AN140" s="941"/>
      <c r="AO140" s="941"/>
      <c r="AP140" s="941"/>
      <c r="AQ140" s="941"/>
      <c r="AR140" s="941"/>
      <c r="AS140" s="941"/>
      <c r="AT140" s="941"/>
      <c r="AU140" s="941"/>
      <c r="AV140" s="941"/>
      <c r="AW140" s="941"/>
      <c r="AX140" s="941"/>
      <c r="AY140" s="941"/>
      <c r="AZ140" s="941"/>
      <c r="BA140" s="941"/>
      <c r="BB140" s="941"/>
      <c r="BC140" s="941"/>
      <c r="BD140" s="941"/>
      <c r="BE140" s="941"/>
      <c r="BF140" s="941"/>
      <c r="BG140" s="941"/>
      <c r="BH140" s="941"/>
      <c r="BI140" s="941"/>
    </row>
    <row r="141" spans="1:61" ht="13.5">
      <c r="A141" s="941"/>
      <c r="B141" s="941"/>
      <c r="C141" s="941"/>
      <c r="D141" s="941"/>
      <c r="E141" s="941"/>
      <c r="F141" s="941"/>
      <c r="G141" s="941"/>
      <c r="H141" s="941"/>
      <c r="I141" s="941"/>
      <c r="J141" s="941"/>
      <c r="K141" s="941"/>
      <c r="L141" s="941"/>
      <c r="M141" s="941"/>
      <c r="N141" s="941"/>
      <c r="O141" s="941"/>
      <c r="P141" s="941"/>
      <c r="Q141" s="941"/>
      <c r="R141" s="941"/>
      <c r="S141" s="941"/>
      <c r="T141" s="941"/>
      <c r="U141" s="941"/>
      <c r="V141" s="941"/>
      <c r="W141" s="941"/>
      <c r="X141" s="941"/>
      <c r="Y141" s="941"/>
      <c r="Z141" s="941"/>
      <c r="AA141" s="941"/>
      <c r="AB141" s="941"/>
      <c r="AC141" s="941"/>
      <c r="AD141" s="941"/>
      <c r="AE141" s="941"/>
      <c r="AF141" s="941"/>
      <c r="AG141" s="941"/>
      <c r="AH141" s="941"/>
      <c r="AI141" s="941"/>
      <c r="AJ141" s="941"/>
      <c r="AK141" s="941"/>
      <c r="AL141" s="941"/>
      <c r="AM141" s="941"/>
      <c r="AN141" s="941"/>
      <c r="AO141" s="941"/>
      <c r="AP141" s="941"/>
      <c r="AQ141" s="941"/>
      <c r="AR141" s="941"/>
      <c r="AS141" s="941"/>
      <c r="AT141" s="941"/>
      <c r="AU141" s="941"/>
      <c r="AV141" s="941"/>
      <c r="AW141" s="941"/>
      <c r="AX141" s="941"/>
      <c r="AY141" s="941"/>
      <c r="AZ141" s="941"/>
      <c r="BA141" s="941"/>
      <c r="BB141" s="941"/>
      <c r="BC141" s="941"/>
      <c r="BD141" s="941"/>
      <c r="BE141" s="941"/>
      <c r="BF141" s="941"/>
      <c r="BG141" s="941"/>
      <c r="BH141" s="941"/>
      <c r="BI141" s="941"/>
    </row>
    <row r="142" spans="1:61" ht="13.5">
      <c r="A142" s="941"/>
      <c r="B142" s="941"/>
      <c r="C142" s="941"/>
      <c r="D142" s="941"/>
      <c r="E142" s="941"/>
      <c r="F142" s="941"/>
      <c r="G142" s="941"/>
      <c r="H142" s="941"/>
      <c r="I142" s="941"/>
      <c r="J142" s="941"/>
      <c r="K142" s="941"/>
      <c r="L142" s="941"/>
      <c r="M142" s="941"/>
      <c r="N142" s="941"/>
      <c r="O142" s="941"/>
      <c r="P142" s="941"/>
      <c r="Q142" s="941"/>
      <c r="R142" s="941"/>
      <c r="S142" s="941"/>
      <c r="T142" s="941"/>
      <c r="U142" s="941"/>
      <c r="V142" s="941"/>
      <c r="W142" s="941"/>
      <c r="X142" s="941"/>
      <c r="Y142" s="941"/>
      <c r="Z142" s="941"/>
      <c r="AA142" s="941"/>
      <c r="AB142" s="941"/>
      <c r="AC142" s="941"/>
      <c r="AD142" s="941"/>
      <c r="AE142" s="941"/>
      <c r="AF142" s="941"/>
      <c r="AG142" s="941"/>
      <c r="AH142" s="941"/>
      <c r="AI142" s="941"/>
      <c r="AJ142" s="941"/>
      <c r="AK142" s="941"/>
      <c r="AL142" s="941"/>
      <c r="AM142" s="941"/>
      <c r="AN142" s="941"/>
      <c r="AO142" s="941"/>
      <c r="AP142" s="941"/>
      <c r="AQ142" s="941"/>
      <c r="AR142" s="941"/>
      <c r="AS142" s="941"/>
      <c r="AT142" s="941"/>
      <c r="AU142" s="941"/>
      <c r="AV142" s="941"/>
      <c r="AW142" s="941"/>
      <c r="AX142" s="941"/>
      <c r="AY142" s="941"/>
      <c r="AZ142" s="941"/>
      <c r="BA142" s="941"/>
      <c r="BB142" s="941"/>
      <c r="BC142" s="941"/>
      <c r="BD142" s="941"/>
      <c r="BE142" s="941"/>
      <c r="BF142" s="941"/>
      <c r="BG142" s="941"/>
      <c r="BH142" s="941"/>
      <c r="BI142" s="941"/>
    </row>
    <row r="143" spans="1:61" ht="13.5">
      <c r="A143" s="941"/>
      <c r="B143" s="941"/>
      <c r="C143" s="941"/>
      <c r="D143" s="941"/>
      <c r="E143" s="941"/>
      <c r="F143" s="941"/>
      <c r="G143" s="941"/>
      <c r="H143" s="941"/>
      <c r="I143" s="941"/>
      <c r="J143" s="941"/>
      <c r="K143" s="941"/>
      <c r="L143" s="941"/>
      <c r="M143" s="941"/>
      <c r="N143" s="941"/>
      <c r="O143" s="941"/>
      <c r="P143" s="941"/>
      <c r="Q143" s="941"/>
      <c r="R143" s="941"/>
      <c r="S143" s="941"/>
      <c r="T143" s="941"/>
      <c r="U143" s="941"/>
      <c r="V143" s="941"/>
      <c r="W143" s="941"/>
      <c r="X143" s="941"/>
      <c r="Y143" s="941"/>
      <c r="Z143" s="941"/>
      <c r="AA143" s="941"/>
      <c r="AB143" s="941"/>
      <c r="AC143" s="941"/>
      <c r="AD143" s="941"/>
      <c r="AE143" s="941"/>
      <c r="AF143" s="941"/>
      <c r="AG143" s="941"/>
      <c r="AH143" s="941"/>
      <c r="AI143" s="941"/>
      <c r="AJ143" s="941"/>
      <c r="AK143" s="941"/>
      <c r="AL143" s="941"/>
      <c r="AM143" s="941"/>
      <c r="AN143" s="941"/>
      <c r="AO143" s="941"/>
      <c r="AP143" s="941"/>
      <c r="AQ143" s="941"/>
      <c r="AR143" s="941"/>
      <c r="AS143" s="941"/>
      <c r="AT143" s="941"/>
      <c r="AU143" s="941"/>
      <c r="AV143" s="941"/>
      <c r="AW143" s="941"/>
      <c r="AX143" s="941"/>
      <c r="AY143" s="941"/>
      <c r="AZ143" s="941"/>
      <c r="BA143" s="941"/>
      <c r="BB143" s="941"/>
      <c r="BC143" s="941"/>
      <c r="BD143" s="941"/>
      <c r="BE143" s="941"/>
      <c r="BF143" s="941"/>
      <c r="BG143" s="941"/>
      <c r="BH143" s="941"/>
      <c r="BI143" s="941"/>
    </row>
    <row r="145" ht="13.5">
      <c r="A145" s="894" t="s">
        <v>1096</v>
      </c>
    </row>
    <row r="146" spans="1:61" ht="13.5">
      <c r="A146" s="941" t="s">
        <v>1098</v>
      </c>
      <c r="B146" s="941"/>
      <c r="C146" s="941"/>
      <c r="D146" s="941"/>
      <c r="E146" s="941"/>
      <c r="F146" s="941"/>
      <c r="G146" s="941"/>
      <c r="H146" s="941"/>
      <c r="I146" s="941"/>
      <c r="J146" s="941"/>
      <c r="K146" s="941"/>
      <c r="L146" s="941"/>
      <c r="M146" s="941"/>
      <c r="N146" s="941"/>
      <c r="O146" s="941"/>
      <c r="P146" s="941"/>
      <c r="Q146" s="941"/>
      <c r="R146" s="941"/>
      <c r="S146" s="941"/>
      <c r="T146" s="941"/>
      <c r="U146" s="941"/>
      <c r="V146" s="941"/>
      <c r="W146" s="941"/>
      <c r="X146" s="941"/>
      <c r="Y146" s="941"/>
      <c r="Z146" s="941"/>
      <c r="AA146" s="941"/>
      <c r="AB146" s="941"/>
      <c r="AC146" s="941"/>
      <c r="AD146" s="941"/>
      <c r="AE146" s="941"/>
      <c r="AF146" s="941"/>
      <c r="AG146" s="941"/>
      <c r="AH146" s="941"/>
      <c r="AI146" s="941"/>
      <c r="AJ146" s="941"/>
      <c r="AK146" s="941"/>
      <c r="AL146" s="941"/>
      <c r="AM146" s="941"/>
      <c r="AN146" s="941"/>
      <c r="AO146" s="941"/>
      <c r="AP146" s="941"/>
      <c r="AQ146" s="941"/>
      <c r="AR146" s="941"/>
      <c r="AS146" s="941"/>
      <c r="AT146" s="941"/>
      <c r="AU146" s="941"/>
      <c r="AV146" s="941"/>
      <c r="AW146" s="941"/>
      <c r="AX146" s="941"/>
      <c r="AY146" s="941"/>
      <c r="AZ146" s="941"/>
      <c r="BA146" s="941"/>
      <c r="BB146" s="941"/>
      <c r="BC146" s="941"/>
      <c r="BD146" s="941"/>
      <c r="BE146" s="941"/>
      <c r="BF146" s="941"/>
      <c r="BG146" s="941"/>
      <c r="BH146" s="941"/>
      <c r="BI146" s="941"/>
    </row>
    <row r="147" spans="1:61" ht="13.5">
      <c r="A147" s="941"/>
      <c r="B147" s="941"/>
      <c r="C147" s="941"/>
      <c r="D147" s="941"/>
      <c r="E147" s="941"/>
      <c r="F147" s="941"/>
      <c r="G147" s="941"/>
      <c r="H147" s="941"/>
      <c r="I147" s="941"/>
      <c r="J147" s="941"/>
      <c r="K147" s="941"/>
      <c r="L147" s="941"/>
      <c r="M147" s="941"/>
      <c r="N147" s="941"/>
      <c r="O147" s="941"/>
      <c r="P147" s="941"/>
      <c r="Q147" s="941"/>
      <c r="R147" s="941"/>
      <c r="S147" s="941"/>
      <c r="T147" s="941"/>
      <c r="U147" s="941"/>
      <c r="V147" s="941"/>
      <c r="W147" s="941"/>
      <c r="X147" s="941"/>
      <c r="Y147" s="941"/>
      <c r="Z147" s="941"/>
      <c r="AA147" s="941"/>
      <c r="AB147" s="941"/>
      <c r="AC147" s="941"/>
      <c r="AD147" s="941"/>
      <c r="AE147" s="941"/>
      <c r="AF147" s="941"/>
      <c r="AG147" s="941"/>
      <c r="AH147" s="941"/>
      <c r="AI147" s="941"/>
      <c r="AJ147" s="941"/>
      <c r="AK147" s="941"/>
      <c r="AL147" s="941"/>
      <c r="AM147" s="941"/>
      <c r="AN147" s="941"/>
      <c r="AO147" s="941"/>
      <c r="AP147" s="941"/>
      <c r="AQ147" s="941"/>
      <c r="AR147" s="941"/>
      <c r="AS147" s="941"/>
      <c r="AT147" s="941"/>
      <c r="AU147" s="941"/>
      <c r="AV147" s="941"/>
      <c r="AW147" s="941"/>
      <c r="AX147" s="941"/>
      <c r="AY147" s="941"/>
      <c r="AZ147" s="941"/>
      <c r="BA147" s="941"/>
      <c r="BB147" s="941"/>
      <c r="BC147" s="941"/>
      <c r="BD147" s="941"/>
      <c r="BE147" s="941"/>
      <c r="BF147" s="941"/>
      <c r="BG147" s="941"/>
      <c r="BH147" s="941"/>
      <c r="BI147" s="941"/>
    </row>
    <row r="148" spans="1:61" ht="13.5">
      <c r="A148" s="941"/>
      <c r="B148" s="941"/>
      <c r="C148" s="941"/>
      <c r="D148" s="941"/>
      <c r="E148" s="941"/>
      <c r="F148" s="941"/>
      <c r="G148" s="941"/>
      <c r="H148" s="941"/>
      <c r="I148" s="941"/>
      <c r="J148" s="941"/>
      <c r="K148" s="941"/>
      <c r="L148" s="941"/>
      <c r="M148" s="941"/>
      <c r="N148" s="941"/>
      <c r="O148" s="941"/>
      <c r="P148" s="941"/>
      <c r="Q148" s="941"/>
      <c r="R148" s="941"/>
      <c r="S148" s="941"/>
      <c r="T148" s="941"/>
      <c r="U148" s="941"/>
      <c r="V148" s="941"/>
      <c r="W148" s="941"/>
      <c r="X148" s="941"/>
      <c r="Y148" s="941"/>
      <c r="Z148" s="941"/>
      <c r="AA148" s="941"/>
      <c r="AB148" s="941"/>
      <c r="AC148" s="941"/>
      <c r="AD148" s="941"/>
      <c r="AE148" s="941"/>
      <c r="AF148" s="941"/>
      <c r="AG148" s="941"/>
      <c r="AH148" s="941"/>
      <c r="AI148" s="941"/>
      <c r="AJ148" s="941"/>
      <c r="AK148" s="941"/>
      <c r="AL148" s="941"/>
      <c r="AM148" s="941"/>
      <c r="AN148" s="941"/>
      <c r="AO148" s="941"/>
      <c r="AP148" s="941"/>
      <c r="AQ148" s="941"/>
      <c r="AR148" s="941"/>
      <c r="AS148" s="941"/>
      <c r="AT148" s="941"/>
      <c r="AU148" s="941"/>
      <c r="AV148" s="941"/>
      <c r="AW148" s="941"/>
      <c r="AX148" s="941"/>
      <c r="AY148" s="941"/>
      <c r="AZ148" s="941"/>
      <c r="BA148" s="941"/>
      <c r="BB148" s="941"/>
      <c r="BC148" s="941"/>
      <c r="BD148" s="941"/>
      <c r="BE148" s="941"/>
      <c r="BF148" s="941"/>
      <c r="BG148" s="941"/>
      <c r="BH148" s="941"/>
      <c r="BI148" s="941"/>
    </row>
    <row r="149" ht="13.5">
      <c r="B149" s="894" t="s">
        <v>1099</v>
      </c>
    </row>
    <row r="150" spans="3:61" ht="12.75" customHeight="1">
      <c r="C150" s="943" t="s">
        <v>1100</v>
      </c>
      <c r="D150" s="943"/>
      <c r="E150" s="943"/>
      <c r="F150" s="943"/>
      <c r="G150" s="943"/>
      <c r="H150" s="943"/>
      <c r="I150" s="943"/>
      <c r="J150" s="943"/>
      <c r="K150" s="943"/>
      <c r="L150" s="943"/>
      <c r="M150" s="943"/>
      <c r="N150" s="943"/>
      <c r="O150" s="943"/>
      <c r="P150" s="943"/>
      <c r="Q150" s="943"/>
      <c r="R150" s="943"/>
      <c r="S150" s="943"/>
      <c r="T150" s="943"/>
      <c r="U150" s="943"/>
      <c r="V150" s="943"/>
      <c r="W150" s="943"/>
      <c r="X150" s="943"/>
      <c r="Y150" s="943"/>
      <c r="Z150" s="943"/>
      <c r="AA150" s="943"/>
      <c r="AB150" s="943"/>
      <c r="AC150" s="943"/>
      <c r="AD150" s="943"/>
      <c r="AE150" s="943"/>
      <c r="AF150" s="943"/>
      <c r="AG150" s="943"/>
      <c r="AH150" s="943"/>
      <c r="AI150" s="943"/>
      <c r="AJ150" s="943"/>
      <c r="AK150" s="943"/>
      <c r="AL150" s="943"/>
      <c r="AM150" s="943"/>
      <c r="AN150" s="943"/>
      <c r="AO150" s="943"/>
      <c r="AP150" s="943"/>
      <c r="AQ150" s="943"/>
      <c r="AR150" s="943"/>
      <c r="AS150" s="943"/>
      <c r="AT150" s="943"/>
      <c r="AU150" s="943"/>
      <c r="AV150" s="943"/>
      <c r="AW150" s="943"/>
      <c r="AX150" s="943"/>
      <c r="AY150" s="943"/>
      <c r="AZ150" s="943"/>
      <c r="BA150" s="943"/>
      <c r="BB150" s="943"/>
      <c r="BC150" s="943"/>
      <c r="BD150" s="943"/>
      <c r="BE150" s="943"/>
      <c r="BF150" s="943"/>
      <c r="BG150" s="943"/>
      <c r="BH150" s="943"/>
      <c r="BI150" s="943"/>
    </row>
    <row r="151" spans="3:61" ht="13.5">
      <c r="C151" s="943"/>
      <c r="D151" s="943"/>
      <c r="E151" s="943"/>
      <c r="F151" s="943"/>
      <c r="G151" s="943"/>
      <c r="H151" s="943"/>
      <c r="I151" s="943"/>
      <c r="J151" s="943"/>
      <c r="K151" s="943"/>
      <c r="L151" s="943"/>
      <c r="M151" s="943"/>
      <c r="N151" s="943"/>
      <c r="O151" s="943"/>
      <c r="P151" s="943"/>
      <c r="Q151" s="943"/>
      <c r="R151" s="943"/>
      <c r="S151" s="943"/>
      <c r="T151" s="943"/>
      <c r="U151" s="943"/>
      <c r="V151" s="943"/>
      <c r="W151" s="943"/>
      <c r="X151" s="943"/>
      <c r="Y151" s="943"/>
      <c r="Z151" s="943"/>
      <c r="AA151" s="943"/>
      <c r="AB151" s="943"/>
      <c r="AC151" s="943"/>
      <c r="AD151" s="943"/>
      <c r="AE151" s="943"/>
      <c r="AF151" s="943"/>
      <c r="AG151" s="943"/>
      <c r="AH151" s="943"/>
      <c r="AI151" s="943"/>
      <c r="AJ151" s="943"/>
      <c r="AK151" s="943"/>
      <c r="AL151" s="943"/>
      <c r="AM151" s="943"/>
      <c r="AN151" s="943"/>
      <c r="AO151" s="943"/>
      <c r="AP151" s="943"/>
      <c r="AQ151" s="943"/>
      <c r="AR151" s="943"/>
      <c r="AS151" s="943"/>
      <c r="AT151" s="943"/>
      <c r="AU151" s="943"/>
      <c r="AV151" s="943"/>
      <c r="AW151" s="943"/>
      <c r="AX151" s="943"/>
      <c r="AY151" s="943"/>
      <c r="AZ151" s="943"/>
      <c r="BA151" s="943"/>
      <c r="BB151" s="943"/>
      <c r="BC151" s="943"/>
      <c r="BD151" s="943"/>
      <c r="BE151" s="943"/>
      <c r="BF151" s="943"/>
      <c r="BG151" s="943"/>
      <c r="BH151" s="943"/>
      <c r="BI151" s="943"/>
    </row>
    <row r="152" ht="13.5">
      <c r="B152" s="894" t="s">
        <v>1101</v>
      </c>
    </row>
    <row r="153" spans="3:61" ht="13.5" customHeight="1">
      <c r="C153" s="941" t="s">
        <v>1102</v>
      </c>
      <c r="D153" s="941"/>
      <c r="E153" s="941"/>
      <c r="F153" s="941"/>
      <c r="G153" s="941"/>
      <c r="H153" s="941"/>
      <c r="I153" s="941"/>
      <c r="J153" s="941"/>
      <c r="K153" s="941"/>
      <c r="L153" s="941"/>
      <c r="M153" s="941"/>
      <c r="N153" s="941"/>
      <c r="O153" s="941"/>
      <c r="P153" s="941"/>
      <c r="Q153" s="941"/>
      <c r="R153" s="941"/>
      <c r="S153" s="941"/>
      <c r="T153" s="941"/>
      <c r="U153" s="941"/>
      <c r="V153" s="941"/>
      <c r="W153" s="941"/>
      <c r="X153" s="941"/>
      <c r="Y153" s="941"/>
      <c r="Z153" s="941"/>
      <c r="AA153" s="941"/>
      <c r="AB153" s="941"/>
      <c r="AC153" s="941"/>
      <c r="AD153" s="941"/>
      <c r="AE153" s="941"/>
      <c r="AF153" s="941"/>
      <c r="AG153" s="941"/>
      <c r="AH153" s="941"/>
      <c r="AI153" s="941"/>
      <c r="AJ153" s="941"/>
      <c r="AK153" s="941"/>
      <c r="AL153" s="941"/>
      <c r="AM153" s="941"/>
      <c r="AN153" s="941"/>
      <c r="AO153" s="941"/>
      <c r="AP153" s="941"/>
      <c r="AQ153" s="941"/>
      <c r="AR153" s="941"/>
      <c r="AS153" s="941"/>
      <c r="AT153" s="941"/>
      <c r="AU153" s="941"/>
      <c r="AV153" s="941"/>
      <c r="AW153" s="941"/>
      <c r="AX153" s="941"/>
      <c r="AY153" s="941"/>
      <c r="AZ153" s="941"/>
      <c r="BA153" s="941"/>
      <c r="BB153" s="941"/>
      <c r="BC153" s="941"/>
      <c r="BD153" s="941"/>
      <c r="BE153" s="941"/>
      <c r="BF153" s="941"/>
      <c r="BG153" s="941"/>
      <c r="BH153" s="941"/>
      <c r="BI153" s="941"/>
    </row>
    <row r="154" spans="3:61" ht="13.5">
      <c r="C154" s="941"/>
      <c r="D154" s="941"/>
      <c r="E154" s="941"/>
      <c r="F154" s="941"/>
      <c r="G154" s="941"/>
      <c r="H154" s="941"/>
      <c r="I154" s="941"/>
      <c r="J154" s="941"/>
      <c r="K154" s="941"/>
      <c r="L154" s="941"/>
      <c r="M154" s="941"/>
      <c r="N154" s="941"/>
      <c r="O154" s="941"/>
      <c r="P154" s="941"/>
      <c r="Q154" s="941"/>
      <c r="R154" s="941"/>
      <c r="S154" s="941"/>
      <c r="T154" s="941"/>
      <c r="U154" s="941"/>
      <c r="V154" s="941"/>
      <c r="W154" s="941"/>
      <c r="X154" s="941"/>
      <c r="Y154" s="941"/>
      <c r="Z154" s="941"/>
      <c r="AA154" s="941"/>
      <c r="AB154" s="941"/>
      <c r="AC154" s="941"/>
      <c r="AD154" s="941"/>
      <c r="AE154" s="941"/>
      <c r="AF154" s="941"/>
      <c r="AG154" s="941"/>
      <c r="AH154" s="941"/>
      <c r="AI154" s="941"/>
      <c r="AJ154" s="941"/>
      <c r="AK154" s="941"/>
      <c r="AL154" s="941"/>
      <c r="AM154" s="941"/>
      <c r="AN154" s="941"/>
      <c r="AO154" s="941"/>
      <c r="AP154" s="941"/>
      <c r="AQ154" s="941"/>
      <c r="AR154" s="941"/>
      <c r="AS154" s="941"/>
      <c r="AT154" s="941"/>
      <c r="AU154" s="941"/>
      <c r="AV154" s="941"/>
      <c r="AW154" s="941"/>
      <c r="AX154" s="941"/>
      <c r="AY154" s="941"/>
      <c r="AZ154" s="941"/>
      <c r="BA154" s="941"/>
      <c r="BB154" s="941"/>
      <c r="BC154" s="941"/>
      <c r="BD154" s="941"/>
      <c r="BE154" s="941"/>
      <c r="BF154" s="941"/>
      <c r="BG154" s="941"/>
      <c r="BH154" s="941"/>
      <c r="BI154" s="941"/>
    </row>
    <row r="155" spans="3:61" ht="13.5">
      <c r="C155" s="941"/>
      <c r="D155" s="941"/>
      <c r="E155" s="941"/>
      <c r="F155" s="941"/>
      <c r="G155" s="941"/>
      <c r="H155" s="941"/>
      <c r="I155" s="941"/>
      <c r="J155" s="941"/>
      <c r="K155" s="941"/>
      <c r="L155" s="941"/>
      <c r="M155" s="941"/>
      <c r="N155" s="941"/>
      <c r="O155" s="941"/>
      <c r="P155" s="941"/>
      <c r="Q155" s="941"/>
      <c r="R155" s="941"/>
      <c r="S155" s="941"/>
      <c r="T155" s="941"/>
      <c r="U155" s="941"/>
      <c r="V155" s="941"/>
      <c r="W155" s="941"/>
      <c r="X155" s="941"/>
      <c r="Y155" s="941"/>
      <c r="Z155" s="941"/>
      <c r="AA155" s="941"/>
      <c r="AB155" s="941"/>
      <c r="AC155" s="941"/>
      <c r="AD155" s="941"/>
      <c r="AE155" s="941"/>
      <c r="AF155" s="941"/>
      <c r="AG155" s="941"/>
      <c r="AH155" s="941"/>
      <c r="AI155" s="941"/>
      <c r="AJ155" s="941"/>
      <c r="AK155" s="941"/>
      <c r="AL155" s="941"/>
      <c r="AM155" s="941"/>
      <c r="AN155" s="941"/>
      <c r="AO155" s="941"/>
      <c r="AP155" s="941"/>
      <c r="AQ155" s="941"/>
      <c r="AR155" s="941"/>
      <c r="AS155" s="941"/>
      <c r="AT155" s="941"/>
      <c r="AU155" s="941"/>
      <c r="AV155" s="941"/>
      <c r="AW155" s="941"/>
      <c r="AX155" s="941"/>
      <c r="AY155" s="941"/>
      <c r="AZ155" s="941"/>
      <c r="BA155" s="941"/>
      <c r="BB155" s="941"/>
      <c r="BC155" s="941"/>
      <c r="BD155" s="941"/>
      <c r="BE155" s="941"/>
      <c r="BF155" s="941"/>
      <c r="BG155" s="941"/>
      <c r="BH155" s="941"/>
      <c r="BI155" s="941"/>
    </row>
    <row r="156" ht="13.5">
      <c r="B156" s="894" t="s">
        <v>1103</v>
      </c>
    </row>
    <row r="157" spans="3:61" ht="13.5" customHeight="1">
      <c r="C157" s="941" t="s">
        <v>1104</v>
      </c>
      <c r="D157" s="941"/>
      <c r="E157" s="941"/>
      <c r="F157" s="941"/>
      <c r="G157" s="941"/>
      <c r="H157" s="941"/>
      <c r="I157" s="941"/>
      <c r="J157" s="941"/>
      <c r="K157" s="941"/>
      <c r="L157" s="941"/>
      <c r="M157" s="941"/>
      <c r="N157" s="941"/>
      <c r="O157" s="941"/>
      <c r="P157" s="941"/>
      <c r="Q157" s="941"/>
      <c r="R157" s="941"/>
      <c r="S157" s="941"/>
      <c r="T157" s="941"/>
      <c r="U157" s="941"/>
      <c r="V157" s="941"/>
      <c r="W157" s="941"/>
      <c r="X157" s="941"/>
      <c r="Y157" s="941"/>
      <c r="Z157" s="941"/>
      <c r="AA157" s="941"/>
      <c r="AB157" s="941"/>
      <c r="AC157" s="941"/>
      <c r="AD157" s="941"/>
      <c r="AE157" s="941"/>
      <c r="AF157" s="941"/>
      <c r="AG157" s="941"/>
      <c r="AH157" s="941"/>
      <c r="AI157" s="941"/>
      <c r="AJ157" s="941"/>
      <c r="AK157" s="941"/>
      <c r="AL157" s="941"/>
      <c r="AM157" s="941"/>
      <c r="AN157" s="941"/>
      <c r="AO157" s="941"/>
      <c r="AP157" s="941"/>
      <c r="AQ157" s="941"/>
      <c r="AR157" s="941"/>
      <c r="AS157" s="941"/>
      <c r="AT157" s="941"/>
      <c r="AU157" s="941"/>
      <c r="AV157" s="941"/>
      <c r="AW157" s="941"/>
      <c r="AX157" s="941"/>
      <c r="AY157" s="941"/>
      <c r="AZ157" s="941"/>
      <c r="BA157" s="941"/>
      <c r="BB157" s="941"/>
      <c r="BC157" s="941"/>
      <c r="BD157" s="941"/>
      <c r="BE157" s="941"/>
      <c r="BF157" s="941"/>
      <c r="BG157" s="941"/>
      <c r="BH157" s="941"/>
      <c r="BI157" s="941"/>
    </row>
    <row r="158" spans="3:61" ht="13.5">
      <c r="C158" s="941"/>
      <c r="D158" s="941"/>
      <c r="E158" s="941"/>
      <c r="F158" s="941"/>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1"/>
      <c r="AK158" s="941"/>
      <c r="AL158" s="941"/>
      <c r="AM158" s="941"/>
      <c r="AN158" s="941"/>
      <c r="AO158" s="941"/>
      <c r="AP158" s="941"/>
      <c r="AQ158" s="941"/>
      <c r="AR158" s="941"/>
      <c r="AS158" s="941"/>
      <c r="AT158" s="941"/>
      <c r="AU158" s="941"/>
      <c r="AV158" s="941"/>
      <c r="AW158" s="941"/>
      <c r="AX158" s="941"/>
      <c r="AY158" s="941"/>
      <c r="AZ158" s="941"/>
      <c r="BA158" s="941"/>
      <c r="BB158" s="941"/>
      <c r="BC158" s="941"/>
      <c r="BD158" s="941"/>
      <c r="BE158" s="941"/>
      <c r="BF158" s="941"/>
      <c r="BG158" s="941"/>
      <c r="BH158" s="941"/>
      <c r="BI158" s="941"/>
    </row>
    <row r="159" spans="3:61" ht="13.5">
      <c r="C159" s="941"/>
      <c r="D159" s="941"/>
      <c r="E159" s="941"/>
      <c r="F159" s="941"/>
      <c r="G159" s="941"/>
      <c r="H159" s="941"/>
      <c r="I159" s="941"/>
      <c r="J159" s="941"/>
      <c r="K159" s="941"/>
      <c r="L159" s="941"/>
      <c r="M159" s="941"/>
      <c r="N159" s="941"/>
      <c r="O159" s="941"/>
      <c r="P159" s="941"/>
      <c r="Q159" s="941"/>
      <c r="R159" s="941"/>
      <c r="S159" s="941"/>
      <c r="T159" s="941"/>
      <c r="U159" s="941"/>
      <c r="V159" s="941"/>
      <c r="W159" s="941"/>
      <c r="X159" s="941"/>
      <c r="Y159" s="941"/>
      <c r="Z159" s="941"/>
      <c r="AA159" s="941"/>
      <c r="AB159" s="941"/>
      <c r="AC159" s="941"/>
      <c r="AD159" s="941"/>
      <c r="AE159" s="941"/>
      <c r="AF159" s="941"/>
      <c r="AG159" s="941"/>
      <c r="AH159" s="941"/>
      <c r="AI159" s="941"/>
      <c r="AJ159" s="941"/>
      <c r="AK159" s="941"/>
      <c r="AL159" s="941"/>
      <c r="AM159" s="941"/>
      <c r="AN159" s="941"/>
      <c r="AO159" s="941"/>
      <c r="AP159" s="941"/>
      <c r="AQ159" s="941"/>
      <c r="AR159" s="941"/>
      <c r="AS159" s="941"/>
      <c r="AT159" s="941"/>
      <c r="AU159" s="941"/>
      <c r="AV159" s="941"/>
      <c r="AW159" s="941"/>
      <c r="AX159" s="941"/>
      <c r="AY159" s="941"/>
      <c r="AZ159" s="941"/>
      <c r="BA159" s="941"/>
      <c r="BB159" s="941"/>
      <c r="BC159" s="941"/>
      <c r="BD159" s="941"/>
      <c r="BE159" s="941"/>
      <c r="BF159" s="941"/>
      <c r="BG159" s="941"/>
      <c r="BH159" s="941"/>
      <c r="BI159" s="941"/>
    </row>
    <row r="160" ht="13.5">
      <c r="B160" s="894" t="s">
        <v>1105</v>
      </c>
    </row>
    <row r="161" ht="13.5">
      <c r="C161" s="887" t="s">
        <v>1106</v>
      </c>
    </row>
    <row r="163" ht="13.5">
      <c r="A163" s="894" t="s">
        <v>1110</v>
      </c>
    </row>
    <row r="164" spans="1:61" ht="12.75" customHeight="1">
      <c r="A164" s="941" t="s">
        <v>1111</v>
      </c>
      <c r="B164" s="941"/>
      <c r="C164" s="941"/>
      <c r="D164" s="941"/>
      <c r="E164" s="941"/>
      <c r="F164" s="941"/>
      <c r="G164" s="941"/>
      <c r="H164" s="941"/>
      <c r="I164" s="941"/>
      <c r="J164" s="941"/>
      <c r="K164" s="941"/>
      <c r="L164" s="941"/>
      <c r="M164" s="941"/>
      <c r="N164" s="941"/>
      <c r="O164" s="941"/>
      <c r="P164" s="941"/>
      <c r="Q164" s="941"/>
      <c r="R164" s="941"/>
      <c r="S164" s="941"/>
      <c r="T164" s="941"/>
      <c r="U164" s="941"/>
      <c r="V164" s="941"/>
      <c r="W164" s="941"/>
      <c r="X164" s="941"/>
      <c r="Y164" s="941"/>
      <c r="Z164" s="941"/>
      <c r="AA164" s="941"/>
      <c r="AB164" s="941"/>
      <c r="AC164" s="941"/>
      <c r="AD164" s="941"/>
      <c r="AE164" s="941"/>
      <c r="AF164" s="941"/>
      <c r="AG164" s="941"/>
      <c r="AH164" s="941"/>
      <c r="AI164" s="941"/>
      <c r="AJ164" s="941"/>
      <c r="AK164" s="941"/>
      <c r="AL164" s="941"/>
      <c r="AM164" s="941"/>
      <c r="AN164" s="941"/>
      <c r="AO164" s="941"/>
      <c r="AP164" s="941"/>
      <c r="AQ164" s="941"/>
      <c r="AR164" s="941"/>
      <c r="AS164" s="941"/>
      <c r="AT164" s="941"/>
      <c r="AU164" s="941"/>
      <c r="AV164" s="941"/>
      <c r="AW164" s="941"/>
      <c r="AX164" s="941"/>
      <c r="AY164" s="941"/>
      <c r="AZ164" s="941"/>
      <c r="BA164" s="941"/>
      <c r="BB164" s="941"/>
      <c r="BC164" s="941"/>
      <c r="BD164" s="941"/>
      <c r="BE164" s="941"/>
      <c r="BF164" s="941"/>
      <c r="BG164" s="941"/>
      <c r="BH164" s="941"/>
      <c r="BI164" s="941"/>
    </row>
    <row r="165" spans="1:61" ht="13.5">
      <c r="A165" s="941"/>
      <c r="B165" s="941"/>
      <c r="C165" s="941"/>
      <c r="D165" s="941"/>
      <c r="E165" s="941"/>
      <c r="F165" s="941"/>
      <c r="G165" s="941"/>
      <c r="H165" s="941"/>
      <c r="I165" s="941"/>
      <c r="J165" s="941"/>
      <c r="K165" s="941"/>
      <c r="L165" s="941"/>
      <c r="M165" s="941"/>
      <c r="N165" s="941"/>
      <c r="O165" s="941"/>
      <c r="P165" s="941"/>
      <c r="Q165" s="941"/>
      <c r="R165" s="941"/>
      <c r="S165" s="941"/>
      <c r="T165" s="941"/>
      <c r="U165" s="941"/>
      <c r="V165" s="941"/>
      <c r="W165" s="941"/>
      <c r="X165" s="941"/>
      <c r="Y165" s="941"/>
      <c r="Z165" s="941"/>
      <c r="AA165" s="941"/>
      <c r="AB165" s="941"/>
      <c r="AC165" s="941"/>
      <c r="AD165" s="941"/>
      <c r="AE165" s="941"/>
      <c r="AF165" s="941"/>
      <c r="AG165" s="941"/>
      <c r="AH165" s="941"/>
      <c r="AI165" s="941"/>
      <c r="AJ165" s="941"/>
      <c r="AK165" s="941"/>
      <c r="AL165" s="941"/>
      <c r="AM165" s="941"/>
      <c r="AN165" s="941"/>
      <c r="AO165" s="941"/>
      <c r="AP165" s="941"/>
      <c r="AQ165" s="941"/>
      <c r="AR165" s="941"/>
      <c r="AS165" s="941"/>
      <c r="AT165" s="941"/>
      <c r="AU165" s="941"/>
      <c r="AV165" s="941"/>
      <c r="AW165" s="941"/>
      <c r="AX165" s="941"/>
      <c r="AY165" s="941"/>
      <c r="AZ165" s="941"/>
      <c r="BA165" s="941"/>
      <c r="BB165" s="941"/>
      <c r="BC165" s="941"/>
      <c r="BD165" s="941"/>
      <c r="BE165" s="941"/>
      <c r="BF165" s="941"/>
      <c r="BG165" s="941"/>
      <c r="BH165" s="941"/>
      <c r="BI165" s="941"/>
    </row>
    <row r="166" spans="1:61" ht="13.5">
      <c r="A166" s="941"/>
      <c r="B166" s="941"/>
      <c r="C166" s="941"/>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1"/>
      <c r="AL166" s="941"/>
      <c r="AM166" s="941"/>
      <c r="AN166" s="941"/>
      <c r="AO166" s="941"/>
      <c r="AP166" s="941"/>
      <c r="AQ166" s="941"/>
      <c r="AR166" s="941"/>
      <c r="AS166" s="941"/>
      <c r="AT166" s="941"/>
      <c r="AU166" s="941"/>
      <c r="AV166" s="941"/>
      <c r="AW166" s="941"/>
      <c r="AX166" s="941"/>
      <c r="AY166" s="941"/>
      <c r="AZ166" s="941"/>
      <c r="BA166" s="941"/>
      <c r="BB166" s="941"/>
      <c r="BC166" s="941"/>
      <c r="BD166" s="941"/>
      <c r="BE166" s="941"/>
      <c r="BF166" s="941"/>
      <c r="BG166" s="941"/>
      <c r="BH166" s="941"/>
      <c r="BI166" s="941"/>
    </row>
    <row r="167" spans="1:61" ht="13.5">
      <c r="A167" s="941"/>
      <c r="B167" s="941"/>
      <c r="C167" s="941"/>
      <c r="D167" s="941"/>
      <c r="E167" s="941"/>
      <c r="F167" s="941"/>
      <c r="G167" s="941"/>
      <c r="H167" s="941"/>
      <c r="I167" s="941"/>
      <c r="J167" s="941"/>
      <c r="K167" s="941"/>
      <c r="L167" s="941"/>
      <c r="M167" s="941"/>
      <c r="N167" s="941"/>
      <c r="O167" s="941"/>
      <c r="P167" s="941"/>
      <c r="Q167" s="941"/>
      <c r="R167" s="941"/>
      <c r="S167" s="941"/>
      <c r="T167" s="941"/>
      <c r="U167" s="941"/>
      <c r="V167" s="941"/>
      <c r="W167" s="941"/>
      <c r="X167" s="941"/>
      <c r="Y167" s="941"/>
      <c r="Z167" s="941"/>
      <c r="AA167" s="941"/>
      <c r="AB167" s="941"/>
      <c r="AC167" s="941"/>
      <c r="AD167" s="941"/>
      <c r="AE167" s="941"/>
      <c r="AF167" s="941"/>
      <c r="AG167" s="941"/>
      <c r="AH167" s="941"/>
      <c r="AI167" s="941"/>
      <c r="AJ167" s="941"/>
      <c r="AK167" s="941"/>
      <c r="AL167" s="941"/>
      <c r="AM167" s="941"/>
      <c r="AN167" s="941"/>
      <c r="AO167" s="941"/>
      <c r="AP167" s="941"/>
      <c r="AQ167" s="941"/>
      <c r="AR167" s="941"/>
      <c r="AS167" s="941"/>
      <c r="AT167" s="941"/>
      <c r="AU167" s="941"/>
      <c r="AV167" s="941"/>
      <c r="AW167" s="941"/>
      <c r="AX167" s="941"/>
      <c r="AY167" s="941"/>
      <c r="AZ167" s="941"/>
      <c r="BA167" s="941"/>
      <c r="BB167" s="941"/>
      <c r="BC167" s="941"/>
      <c r="BD167" s="941"/>
      <c r="BE167" s="941"/>
      <c r="BF167" s="941"/>
      <c r="BG167" s="941"/>
      <c r="BH167" s="941"/>
      <c r="BI167" s="941"/>
    </row>
    <row r="168" spans="1:61" ht="13.5">
      <c r="A168" s="941"/>
      <c r="B168" s="941"/>
      <c r="C168" s="941"/>
      <c r="D168" s="941"/>
      <c r="E168" s="941"/>
      <c r="F168" s="941"/>
      <c r="G168" s="941"/>
      <c r="H168" s="941"/>
      <c r="I168" s="941"/>
      <c r="J168" s="941"/>
      <c r="K168" s="941"/>
      <c r="L168" s="941"/>
      <c r="M168" s="941"/>
      <c r="N168" s="941"/>
      <c r="O168" s="941"/>
      <c r="P168" s="941"/>
      <c r="Q168" s="941"/>
      <c r="R168" s="941"/>
      <c r="S168" s="941"/>
      <c r="T168" s="941"/>
      <c r="U168" s="941"/>
      <c r="V168" s="941"/>
      <c r="W168" s="941"/>
      <c r="X168" s="941"/>
      <c r="Y168" s="941"/>
      <c r="Z168" s="941"/>
      <c r="AA168" s="941"/>
      <c r="AB168" s="941"/>
      <c r="AC168" s="941"/>
      <c r="AD168" s="941"/>
      <c r="AE168" s="941"/>
      <c r="AF168" s="941"/>
      <c r="AG168" s="941"/>
      <c r="AH168" s="941"/>
      <c r="AI168" s="941"/>
      <c r="AJ168" s="941"/>
      <c r="AK168" s="941"/>
      <c r="AL168" s="941"/>
      <c r="AM168" s="941"/>
      <c r="AN168" s="941"/>
      <c r="AO168" s="941"/>
      <c r="AP168" s="941"/>
      <c r="AQ168" s="941"/>
      <c r="AR168" s="941"/>
      <c r="AS168" s="941"/>
      <c r="AT168" s="941"/>
      <c r="AU168" s="941"/>
      <c r="AV168" s="941"/>
      <c r="AW168" s="941"/>
      <c r="AX168" s="941"/>
      <c r="AY168" s="941"/>
      <c r="AZ168" s="941"/>
      <c r="BA168" s="941"/>
      <c r="BB168" s="941"/>
      <c r="BC168" s="941"/>
      <c r="BD168" s="941"/>
      <c r="BE168" s="941"/>
      <c r="BF168" s="941"/>
      <c r="BG168" s="941"/>
      <c r="BH168" s="941"/>
      <c r="BI168" s="941"/>
    </row>
    <row r="169" spans="1:5" ht="13.5">
      <c r="A169" s="944" t="s">
        <v>1112</v>
      </c>
      <c r="B169" s="944"/>
      <c r="C169" s="944"/>
      <c r="D169" s="944"/>
      <c r="E169" s="887" t="s">
        <v>1113</v>
      </c>
    </row>
    <row r="170" spans="1:61" ht="13.5">
      <c r="A170" s="944" t="s">
        <v>979</v>
      </c>
      <c r="B170" s="944"/>
      <c r="C170" s="944"/>
      <c r="D170" s="944"/>
      <c r="E170" s="943" t="s">
        <v>1114</v>
      </c>
      <c r="F170" s="943"/>
      <c r="G170" s="943"/>
      <c r="H170" s="943"/>
      <c r="I170" s="943"/>
      <c r="J170" s="943"/>
      <c r="K170" s="943"/>
      <c r="L170" s="943"/>
      <c r="M170" s="943"/>
      <c r="N170" s="943"/>
      <c r="O170" s="943"/>
      <c r="P170" s="943"/>
      <c r="Q170" s="943"/>
      <c r="R170" s="943"/>
      <c r="S170" s="943"/>
      <c r="T170" s="943"/>
      <c r="U170" s="943"/>
      <c r="V170" s="943"/>
      <c r="W170" s="943"/>
      <c r="X170" s="943"/>
      <c r="Y170" s="943"/>
      <c r="Z170" s="943"/>
      <c r="AA170" s="943"/>
      <c r="AB170" s="943"/>
      <c r="AC170" s="943"/>
      <c r="AD170" s="943"/>
      <c r="AE170" s="943"/>
      <c r="AF170" s="943"/>
      <c r="AG170" s="943"/>
      <c r="AH170" s="943"/>
      <c r="AI170" s="943"/>
      <c r="AJ170" s="943"/>
      <c r="AK170" s="943"/>
      <c r="AL170" s="943"/>
      <c r="AM170" s="943"/>
      <c r="AN170" s="943"/>
      <c r="AO170" s="943"/>
      <c r="AP170" s="943"/>
      <c r="AQ170" s="943"/>
      <c r="AR170" s="943"/>
      <c r="AS170" s="943"/>
      <c r="AT170" s="943"/>
      <c r="AU170" s="943"/>
      <c r="AV170" s="943"/>
      <c r="AW170" s="943"/>
      <c r="AX170" s="943"/>
      <c r="AY170" s="943"/>
      <c r="AZ170" s="943"/>
      <c r="BA170" s="943"/>
      <c r="BB170" s="943"/>
      <c r="BC170" s="943"/>
      <c r="BD170" s="943"/>
      <c r="BE170" s="943"/>
      <c r="BF170" s="943"/>
      <c r="BG170" s="943"/>
      <c r="BH170" s="943"/>
      <c r="BI170" s="943"/>
    </row>
    <row r="171" spans="1:61" ht="13.5">
      <c r="A171" s="888"/>
      <c r="B171" s="888"/>
      <c r="C171" s="888"/>
      <c r="D171" s="888"/>
      <c r="E171" s="943"/>
      <c r="F171" s="943"/>
      <c r="G171" s="943"/>
      <c r="H171" s="943"/>
      <c r="I171" s="943"/>
      <c r="J171" s="943"/>
      <c r="K171" s="943"/>
      <c r="L171" s="943"/>
      <c r="M171" s="943"/>
      <c r="N171" s="943"/>
      <c r="O171" s="943"/>
      <c r="P171" s="943"/>
      <c r="Q171" s="943"/>
      <c r="R171" s="943"/>
      <c r="S171" s="943"/>
      <c r="T171" s="943"/>
      <c r="U171" s="943"/>
      <c r="V171" s="943"/>
      <c r="W171" s="943"/>
      <c r="X171" s="943"/>
      <c r="Y171" s="943"/>
      <c r="Z171" s="943"/>
      <c r="AA171" s="943"/>
      <c r="AB171" s="943"/>
      <c r="AC171" s="943"/>
      <c r="AD171" s="943"/>
      <c r="AE171" s="943"/>
      <c r="AF171" s="943"/>
      <c r="AG171" s="943"/>
      <c r="AH171" s="943"/>
      <c r="AI171" s="943"/>
      <c r="AJ171" s="943"/>
      <c r="AK171" s="943"/>
      <c r="AL171" s="943"/>
      <c r="AM171" s="943"/>
      <c r="AN171" s="943"/>
      <c r="AO171" s="943"/>
      <c r="AP171" s="943"/>
      <c r="AQ171" s="943"/>
      <c r="AR171" s="943"/>
      <c r="AS171" s="943"/>
      <c r="AT171" s="943"/>
      <c r="AU171" s="943"/>
      <c r="AV171" s="943"/>
      <c r="AW171" s="943"/>
      <c r="AX171" s="943"/>
      <c r="AY171" s="943"/>
      <c r="AZ171" s="943"/>
      <c r="BA171" s="943"/>
      <c r="BB171" s="943"/>
      <c r="BC171" s="943"/>
      <c r="BD171" s="943"/>
      <c r="BE171" s="943"/>
      <c r="BF171" s="943"/>
      <c r="BG171" s="943"/>
      <c r="BH171" s="943"/>
      <c r="BI171" s="943"/>
    </row>
    <row r="172" spans="1:61" ht="13.5" customHeight="1">
      <c r="A172" s="944" t="s">
        <v>982</v>
      </c>
      <c r="B172" s="944"/>
      <c r="C172" s="944"/>
      <c r="D172" s="944"/>
      <c r="E172" s="943" t="s">
        <v>1115</v>
      </c>
      <c r="F172" s="943"/>
      <c r="G172" s="943"/>
      <c r="H172" s="943"/>
      <c r="I172" s="943"/>
      <c r="J172" s="943"/>
      <c r="K172" s="943"/>
      <c r="L172" s="943"/>
      <c r="M172" s="943"/>
      <c r="N172" s="943"/>
      <c r="O172" s="943"/>
      <c r="P172" s="943"/>
      <c r="Q172" s="943"/>
      <c r="R172" s="943"/>
      <c r="S172" s="943"/>
      <c r="T172" s="943"/>
      <c r="U172" s="943"/>
      <c r="V172" s="943"/>
      <c r="W172" s="943"/>
      <c r="X172" s="943"/>
      <c r="Y172" s="943"/>
      <c r="Z172" s="943"/>
      <c r="AA172" s="943"/>
      <c r="AB172" s="943"/>
      <c r="AC172" s="943"/>
      <c r="AD172" s="943"/>
      <c r="AE172" s="943"/>
      <c r="AF172" s="943"/>
      <c r="AG172" s="943"/>
      <c r="AH172" s="943"/>
      <c r="AI172" s="943"/>
      <c r="AJ172" s="943"/>
      <c r="AK172" s="943"/>
      <c r="AL172" s="943"/>
      <c r="AM172" s="943"/>
      <c r="AN172" s="943"/>
      <c r="AO172" s="943"/>
      <c r="AP172" s="943"/>
      <c r="AQ172" s="943"/>
      <c r="AR172" s="943"/>
      <c r="AS172" s="943"/>
      <c r="AT172" s="943"/>
      <c r="AU172" s="943"/>
      <c r="AV172" s="943"/>
      <c r="AW172" s="943"/>
      <c r="AX172" s="943"/>
      <c r="AY172" s="943"/>
      <c r="AZ172" s="943"/>
      <c r="BA172" s="943"/>
      <c r="BB172" s="943"/>
      <c r="BC172" s="943"/>
      <c r="BD172" s="943"/>
      <c r="BE172" s="943"/>
      <c r="BF172" s="943"/>
      <c r="BG172" s="943"/>
      <c r="BH172" s="943"/>
      <c r="BI172" s="943"/>
    </row>
    <row r="173" spans="5:61" ht="13.5">
      <c r="E173" s="943"/>
      <c r="F173" s="943"/>
      <c r="G173" s="943"/>
      <c r="H173" s="943"/>
      <c r="I173" s="943"/>
      <c r="J173" s="943"/>
      <c r="K173" s="943"/>
      <c r="L173" s="943"/>
      <c r="M173" s="943"/>
      <c r="N173" s="943"/>
      <c r="O173" s="943"/>
      <c r="P173" s="943"/>
      <c r="Q173" s="943"/>
      <c r="R173" s="943"/>
      <c r="S173" s="943"/>
      <c r="T173" s="943"/>
      <c r="U173" s="943"/>
      <c r="V173" s="943"/>
      <c r="W173" s="943"/>
      <c r="X173" s="943"/>
      <c r="Y173" s="943"/>
      <c r="Z173" s="943"/>
      <c r="AA173" s="943"/>
      <c r="AB173" s="943"/>
      <c r="AC173" s="943"/>
      <c r="AD173" s="943"/>
      <c r="AE173" s="943"/>
      <c r="AF173" s="943"/>
      <c r="AG173" s="943"/>
      <c r="AH173" s="943"/>
      <c r="AI173" s="943"/>
      <c r="AJ173" s="943"/>
      <c r="AK173" s="943"/>
      <c r="AL173" s="943"/>
      <c r="AM173" s="943"/>
      <c r="AN173" s="943"/>
      <c r="AO173" s="943"/>
      <c r="AP173" s="943"/>
      <c r="AQ173" s="943"/>
      <c r="AR173" s="943"/>
      <c r="AS173" s="943"/>
      <c r="AT173" s="943"/>
      <c r="AU173" s="943"/>
      <c r="AV173" s="943"/>
      <c r="AW173" s="943"/>
      <c r="AX173" s="943"/>
      <c r="AY173" s="943"/>
      <c r="AZ173" s="943"/>
      <c r="BA173" s="943"/>
      <c r="BB173" s="943"/>
      <c r="BC173" s="943"/>
      <c r="BD173" s="943"/>
      <c r="BE173" s="943"/>
      <c r="BF173" s="943"/>
      <c r="BG173" s="943"/>
      <c r="BH173" s="943"/>
      <c r="BI173" s="943"/>
    </row>
    <row r="174" spans="5:61" ht="13.5">
      <c r="E174" s="943"/>
      <c r="F174" s="943"/>
      <c r="G174" s="943"/>
      <c r="H174" s="943"/>
      <c r="I174" s="943"/>
      <c r="J174" s="943"/>
      <c r="K174" s="943"/>
      <c r="L174" s="943"/>
      <c r="M174" s="943"/>
      <c r="N174" s="943"/>
      <c r="O174" s="943"/>
      <c r="P174" s="943"/>
      <c r="Q174" s="943"/>
      <c r="R174" s="943"/>
      <c r="S174" s="943"/>
      <c r="T174" s="943"/>
      <c r="U174" s="943"/>
      <c r="V174" s="943"/>
      <c r="W174" s="943"/>
      <c r="X174" s="943"/>
      <c r="Y174" s="943"/>
      <c r="Z174" s="943"/>
      <c r="AA174" s="943"/>
      <c r="AB174" s="943"/>
      <c r="AC174" s="943"/>
      <c r="AD174" s="943"/>
      <c r="AE174" s="943"/>
      <c r="AF174" s="943"/>
      <c r="AG174" s="943"/>
      <c r="AH174" s="943"/>
      <c r="AI174" s="943"/>
      <c r="AJ174" s="943"/>
      <c r="AK174" s="943"/>
      <c r="AL174" s="943"/>
      <c r="AM174" s="943"/>
      <c r="AN174" s="943"/>
      <c r="AO174" s="943"/>
      <c r="AP174" s="943"/>
      <c r="AQ174" s="943"/>
      <c r="AR174" s="943"/>
      <c r="AS174" s="943"/>
      <c r="AT174" s="943"/>
      <c r="AU174" s="943"/>
      <c r="AV174" s="943"/>
      <c r="AW174" s="943"/>
      <c r="AX174" s="943"/>
      <c r="AY174" s="943"/>
      <c r="AZ174" s="943"/>
      <c r="BA174" s="943"/>
      <c r="BB174" s="943"/>
      <c r="BC174" s="943"/>
      <c r="BD174" s="943"/>
      <c r="BE174" s="943"/>
      <c r="BF174" s="943"/>
      <c r="BG174" s="943"/>
      <c r="BH174" s="943"/>
      <c r="BI174" s="943"/>
    </row>
    <row r="175" spans="5:61" ht="13.5">
      <c r="E175" s="943"/>
      <c r="F175" s="943"/>
      <c r="G175" s="943"/>
      <c r="H175" s="943"/>
      <c r="I175" s="943"/>
      <c r="J175" s="943"/>
      <c r="K175" s="943"/>
      <c r="L175" s="943"/>
      <c r="M175" s="943"/>
      <c r="N175" s="943"/>
      <c r="O175" s="943"/>
      <c r="P175" s="943"/>
      <c r="Q175" s="943"/>
      <c r="R175" s="943"/>
      <c r="S175" s="943"/>
      <c r="T175" s="943"/>
      <c r="U175" s="943"/>
      <c r="V175" s="943"/>
      <c r="W175" s="943"/>
      <c r="X175" s="943"/>
      <c r="Y175" s="943"/>
      <c r="Z175" s="943"/>
      <c r="AA175" s="943"/>
      <c r="AB175" s="943"/>
      <c r="AC175" s="943"/>
      <c r="AD175" s="943"/>
      <c r="AE175" s="943"/>
      <c r="AF175" s="943"/>
      <c r="AG175" s="943"/>
      <c r="AH175" s="943"/>
      <c r="AI175" s="943"/>
      <c r="AJ175" s="943"/>
      <c r="AK175" s="943"/>
      <c r="AL175" s="943"/>
      <c r="AM175" s="943"/>
      <c r="AN175" s="943"/>
      <c r="AO175" s="943"/>
      <c r="AP175" s="943"/>
      <c r="AQ175" s="943"/>
      <c r="AR175" s="943"/>
      <c r="AS175" s="943"/>
      <c r="AT175" s="943"/>
      <c r="AU175" s="943"/>
      <c r="AV175" s="943"/>
      <c r="AW175" s="943"/>
      <c r="AX175" s="943"/>
      <c r="AY175" s="943"/>
      <c r="AZ175" s="943"/>
      <c r="BA175" s="943"/>
      <c r="BB175" s="943"/>
      <c r="BC175" s="943"/>
      <c r="BD175" s="943"/>
      <c r="BE175" s="943"/>
      <c r="BF175" s="943"/>
      <c r="BG175" s="943"/>
      <c r="BH175" s="943"/>
      <c r="BI175" s="943"/>
    </row>
    <row r="177" ht="13.5">
      <c r="A177" s="894" t="s">
        <v>1116</v>
      </c>
    </row>
    <row r="178" spans="1:61" ht="13.5">
      <c r="A178" s="941" t="s">
        <v>1117</v>
      </c>
      <c r="B178" s="941"/>
      <c r="C178" s="941"/>
      <c r="D178" s="941"/>
      <c r="E178" s="941"/>
      <c r="F178" s="941"/>
      <c r="G178" s="941"/>
      <c r="H178" s="941"/>
      <c r="I178" s="941"/>
      <c r="J178" s="941"/>
      <c r="K178" s="941"/>
      <c r="L178" s="941"/>
      <c r="M178" s="941"/>
      <c r="N178" s="941"/>
      <c r="O178" s="941"/>
      <c r="P178" s="941"/>
      <c r="Q178" s="941"/>
      <c r="R178" s="941"/>
      <c r="S178" s="941"/>
      <c r="T178" s="941"/>
      <c r="U178" s="941"/>
      <c r="V178" s="941"/>
      <c r="W178" s="941"/>
      <c r="X178" s="941"/>
      <c r="Y178" s="941"/>
      <c r="Z178" s="941"/>
      <c r="AA178" s="941"/>
      <c r="AB178" s="941"/>
      <c r="AC178" s="941"/>
      <c r="AD178" s="941"/>
      <c r="AE178" s="941"/>
      <c r="AF178" s="941"/>
      <c r="AG178" s="941"/>
      <c r="AH178" s="941"/>
      <c r="AI178" s="941"/>
      <c r="AJ178" s="941"/>
      <c r="AK178" s="941"/>
      <c r="AL178" s="941"/>
      <c r="AM178" s="941"/>
      <c r="AN178" s="941"/>
      <c r="AO178" s="941"/>
      <c r="AP178" s="941"/>
      <c r="AQ178" s="941"/>
      <c r="AR178" s="941"/>
      <c r="AS178" s="941"/>
      <c r="AT178" s="941"/>
      <c r="AU178" s="941"/>
      <c r="AV178" s="941"/>
      <c r="AW178" s="941"/>
      <c r="AX178" s="941"/>
      <c r="AY178" s="941"/>
      <c r="AZ178" s="941"/>
      <c r="BA178" s="941"/>
      <c r="BB178" s="941"/>
      <c r="BC178" s="941"/>
      <c r="BD178" s="941"/>
      <c r="BE178" s="941"/>
      <c r="BF178" s="941"/>
      <c r="BG178" s="941"/>
      <c r="BH178" s="941"/>
      <c r="BI178" s="941"/>
    </row>
    <row r="179" spans="1:61" ht="13.5">
      <c r="A179" s="941"/>
      <c r="B179" s="941"/>
      <c r="C179" s="941"/>
      <c r="D179" s="941"/>
      <c r="E179" s="941"/>
      <c r="F179" s="941"/>
      <c r="G179" s="941"/>
      <c r="H179" s="941"/>
      <c r="I179" s="941"/>
      <c r="J179" s="941"/>
      <c r="K179" s="941"/>
      <c r="L179" s="941"/>
      <c r="M179" s="941"/>
      <c r="N179" s="941"/>
      <c r="O179" s="941"/>
      <c r="P179" s="941"/>
      <c r="Q179" s="941"/>
      <c r="R179" s="941"/>
      <c r="S179" s="941"/>
      <c r="T179" s="941"/>
      <c r="U179" s="941"/>
      <c r="V179" s="941"/>
      <c r="W179" s="941"/>
      <c r="X179" s="941"/>
      <c r="Y179" s="941"/>
      <c r="Z179" s="941"/>
      <c r="AA179" s="941"/>
      <c r="AB179" s="941"/>
      <c r="AC179" s="941"/>
      <c r="AD179" s="941"/>
      <c r="AE179" s="941"/>
      <c r="AF179" s="941"/>
      <c r="AG179" s="941"/>
      <c r="AH179" s="941"/>
      <c r="AI179" s="941"/>
      <c r="AJ179" s="941"/>
      <c r="AK179" s="941"/>
      <c r="AL179" s="941"/>
      <c r="AM179" s="941"/>
      <c r="AN179" s="941"/>
      <c r="AO179" s="941"/>
      <c r="AP179" s="941"/>
      <c r="AQ179" s="941"/>
      <c r="AR179" s="941"/>
      <c r="AS179" s="941"/>
      <c r="AT179" s="941"/>
      <c r="AU179" s="941"/>
      <c r="AV179" s="941"/>
      <c r="AW179" s="941"/>
      <c r="AX179" s="941"/>
      <c r="AY179" s="941"/>
      <c r="AZ179" s="941"/>
      <c r="BA179" s="941"/>
      <c r="BB179" s="941"/>
      <c r="BC179" s="941"/>
      <c r="BD179" s="941"/>
      <c r="BE179" s="941"/>
      <c r="BF179" s="941"/>
      <c r="BG179" s="941"/>
      <c r="BH179" s="941"/>
      <c r="BI179" s="941"/>
    </row>
  </sheetData>
  <sheetProtection/>
  <mergeCells count="42">
    <mergeCell ref="A5:BI6"/>
    <mergeCell ref="A164:BI168"/>
    <mergeCell ref="E32:BI33"/>
    <mergeCell ref="A36:BI37"/>
    <mergeCell ref="A46:BI48"/>
    <mergeCell ref="A62:BI63"/>
    <mergeCell ref="A38:D38"/>
    <mergeCell ref="A29:D29"/>
    <mergeCell ref="A140:BI143"/>
    <mergeCell ref="A146:BI148"/>
    <mergeCell ref="A1:BI2"/>
    <mergeCell ref="E124:BI126"/>
    <mergeCell ref="C153:BI155"/>
    <mergeCell ref="E128:BI129"/>
    <mergeCell ref="E131:BI134"/>
    <mergeCell ref="D109:BI111"/>
    <mergeCell ref="E121:BI122"/>
    <mergeCell ref="A20:BI21"/>
    <mergeCell ref="E29:BI31"/>
    <mergeCell ref="A53:BI54"/>
    <mergeCell ref="A39:D39"/>
    <mergeCell ref="A40:D40"/>
    <mergeCell ref="A41:D41"/>
    <mergeCell ref="A32:D32"/>
    <mergeCell ref="A34:D34"/>
    <mergeCell ref="A42:D42"/>
    <mergeCell ref="A43:D43"/>
    <mergeCell ref="E117:BI119"/>
    <mergeCell ref="D136:BI137"/>
    <mergeCell ref="A170:D170"/>
    <mergeCell ref="A172:D172"/>
    <mergeCell ref="C150:BI151"/>
    <mergeCell ref="C157:BI159"/>
    <mergeCell ref="A169:D169"/>
    <mergeCell ref="A178:BI179"/>
    <mergeCell ref="A82:BI87"/>
    <mergeCell ref="A90:BI91"/>
    <mergeCell ref="A92:BI93"/>
    <mergeCell ref="A94:BI96"/>
    <mergeCell ref="D105:BI107"/>
    <mergeCell ref="E170:BI171"/>
    <mergeCell ref="E172:BI175"/>
  </mergeCells>
  <printOptions/>
  <pageMargins left="0.5118110236220472" right="0.5118110236220472" top="0.5905511811023623" bottom="0.3937007874015748" header="0.31496062992125984" footer="0.31496062992125984"/>
  <pageSetup horizontalDpi="600" verticalDpi="600" orientation="portrait" paperSize="9" r:id="rId1"/>
  <rowBreaks count="1" manualBreakCount="1">
    <brk id="58" max="255" man="1"/>
  </rowBreaks>
</worksheet>
</file>

<file path=xl/worksheets/sheet30.xml><?xml version="1.0" encoding="utf-8"?>
<worksheet xmlns="http://schemas.openxmlformats.org/spreadsheetml/2006/main" xmlns:r="http://schemas.openxmlformats.org/officeDocument/2006/relationships">
  <dimension ref="A1:K23"/>
  <sheetViews>
    <sheetView zoomScalePageLayoutView="0" workbookViewId="0" topLeftCell="A1">
      <selection activeCell="C2" sqref="C2"/>
    </sheetView>
  </sheetViews>
  <sheetFormatPr defaultColWidth="9.00390625" defaultRowHeight="21.75" customHeight="1"/>
  <cols>
    <col min="1" max="2" width="3.75390625" style="555" customWidth="1"/>
    <col min="3" max="3" width="35.625" style="555" customWidth="1"/>
    <col min="4" max="11" width="12.75390625" style="732" customWidth="1"/>
    <col min="12" max="16384" width="9.125" style="555" customWidth="1"/>
  </cols>
  <sheetData>
    <row r="1" ht="21.75" customHeight="1">
      <c r="C1" s="17" t="s">
        <v>1042</v>
      </c>
    </row>
    <row r="3" spans="1:11" ht="21.75" customHeight="1">
      <c r="A3" s="983" t="s">
        <v>374</v>
      </c>
      <c r="B3" s="983"/>
      <c r="C3" s="1173"/>
      <c r="D3" s="1466" t="s">
        <v>33</v>
      </c>
      <c r="E3" s="1468" t="s">
        <v>375</v>
      </c>
      <c r="F3" s="1468"/>
      <c r="G3" s="1468"/>
      <c r="H3" s="1468"/>
      <c r="I3" s="1468"/>
      <c r="J3" s="1468"/>
      <c r="K3" s="1468"/>
    </row>
    <row r="4" spans="1:11" ht="21.75" customHeight="1">
      <c r="A4" s="972"/>
      <c r="B4" s="972"/>
      <c r="C4" s="1174"/>
      <c r="D4" s="1467"/>
      <c r="E4" s="748" t="s">
        <v>343</v>
      </c>
      <c r="F4" s="748" t="s">
        <v>344</v>
      </c>
      <c r="G4" s="748" t="s">
        <v>345</v>
      </c>
      <c r="H4" s="748" t="s">
        <v>346</v>
      </c>
      <c r="I4" s="748" t="s">
        <v>347</v>
      </c>
      <c r="J4" s="748" t="s">
        <v>348</v>
      </c>
      <c r="K4" s="749" t="s">
        <v>216</v>
      </c>
    </row>
    <row r="5" spans="1:11" ht="21.75" customHeight="1">
      <c r="A5" s="404" t="s">
        <v>484</v>
      </c>
      <c r="B5" s="566"/>
      <c r="C5" s="567"/>
      <c r="D5" s="750"/>
      <c r="E5" s="733"/>
      <c r="F5" s="733"/>
      <c r="G5" s="733"/>
      <c r="H5" s="733"/>
      <c r="I5" s="733"/>
      <c r="J5" s="733"/>
      <c r="K5" s="733"/>
    </row>
    <row r="6" spans="1:11" s="51" customFormat="1" ht="21.75" customHeight="1">
      <c r="A6" s="51" t="s">
        <v>376</v>
      </c>
      <c r="C6" s="50"/>
      <c r="D6" s="751">
        <v>54419</v>
      </c>
      <c r="E6" s="752">
        <v>12272</v>
      </c>
      <c r="F6" s="752">
        <v>19268</v>
      </c>
      <c r="G6" s="752">
        <v>8910</v>
      </c>
      <c r="H6" s="752">
        <v>5359</v>
      </c>
      <c r="I6" s="752">
        <v>4079</v>
      </c>
      <c r="J6" s="752">
        <v>2999</v>
      </c>
      <c r="K6" s="752">
        <v>1532</v>
      </c>
    </row>
    <row r="7" spans="2:11" ht="21.75" customHeight="1">
      <c r="B7" s="555" t="s">
        <v>288</v>
      </c>
      <c r="C7" s="567"/>
      <c r="D7" s="753">
        <v>54106</v>
      </c>
      <c r="E7" s="754">
        <v>12078</v>
      </c>
      <c r="F7" s="754">
        <v>19169</v>
      </c>
      <c r="G7" s="754">
        <v>8896</v>
      </c>
      <c r="H7" s="754">
        <v>5356</v>
      </c>
      <c r="I7" s="754">
        <v>4076</v>
      </c>
      <c r="J7" s="754">
        <v>2999</v>
      </c>
      <c r="K7" s="754">
        <v>1532</v>
      </c>
    </row>
    <row r="8" spans="3:11" ht="21.75" customHeight="1">
      <c r="C8" s="567" t="s">
        <v>289</v>
      </c>
      <c r="D8" s="753">
        <v>46939</v>
      </c>
      <c r="E8" s="732">
        <v>8426</v>
      </c>
      <c r="F8" s="732">
        <v>16895</v>
      </c>
      <c r="G8" s="732">
        <v>8169</v>
      </c>
      <c r="H8" s="732">
        <v>5066</v>
      </c>
      <c r="I8" s="732">
        <v>3960</v>
      </c>
      <c r="J8" s="732">
        <v>2921</v>
      </c>
      <c r="K8" s="732">
        <v>1502</v>
      </c>
    </row>
    <row r="9" spans="3:11" ht="21.75" customHeight="1">
      <c r="C9" s="699" t="s">
        <v>790</v>
      </c>
      <c r="D9" s="753">
        <v>1994</v>
      </c>
      <c r="E9" s="732">
        <v>1021</v>
      </c>
      <c r="F9" s="732">
        <v>744</v>
      </c>
      <c r="G9" s="732">
        <v>167</v>
      </c>
      <c r="H9" s="732">
        <v>43</v>
      </c>
      <c r="I9" s="732">
        <v>9</v>
      </c>
      <c r="J9" s="732">
        <v>8</v>
      </c>
      <c r="K9" s="732">
        <v>2</v>
      </c>
    </row>
    <row r="10" spans="3:11" ht="21.75" customHeight="1">
      <c r="C10" s="567" t="s">
        <v>290</v>
      </c>
      <c r="D10" s="753">
        <v>4980</v>
      </c>
      <c r="E10" s="732">
        <v>2588</v>
      </c>
      <c r="F10" s="732">
        <v>1459</v>
      </c>
      <c r="G10" s="732">
        <v>539</v>
      </c>
      <c r="H10" s="732">
        <v>229</v>
      </c>
      <c r="I10" s="732">
        <v>92</v>
      </c>
      <c r="J10" s="732">
        <v>55</v>
      </c>
      <c r="K10" s="732">
        <v>18</v>
      </c>
    </row>
    <row r="11" spans="3:11" ht="21.75" customHeight="1">
      <c r="C11" s="567" t="s">
        <v>291</v>
      </c>
      <c r="D11" s="753">
        <v>193</v>
      </c>
      <c r="E11" s="732">
        <v>43</v>
      </c>
      <c r="F11" s="732">
        <v>71</v>
      </c>
      <c r="G11" s="732">
        <v>21</v>
      </c>
      <c r="H11" s="732">
        <v>18</v>
      </c>
      <c r="I11" s="732">
        <v>15</v>
      </c>
      <c r="J11" s="732">
        <v>15</v>
      </c>
      <c r="K11" s="732">
        <v>10</v>
      </c>
    </row>
    <row r="12" spans="2:11" ht="21.75" customHeight="1">
      <c r="B12" s="555" t="s">
        <v>292</v>
      </c>
      <c r="C12" s="567"/>
      <c r="D12" s="753">
        <v>313</v>
      </c>
      <c r="E12" s="732">
        <v>194</v>
      </c>
      <c r="F12" s="732">
        <v>99</v>
      </c>
      <c r="G12" s="732">
        <v>14</v>
      </c>
      <c r="H12" s="732">
        <v>3</v>
      </c>
      <c r="I12" s="732">
        <v>3</v>
      </c>
      <c r="J12" s="732">
        <v>0</v>
      </c>
      <c r="K12" s="732">
        <v>0</v>
      </c>
    </row>
    <row r="13" spans="1:11" ht="21.75" customHeight="1">
      <c r="A13" s="588"/>
      <c r="B13" s="588"/>
      <c r="C13" s="589"/>
      <c r="D13" s="755"/>
      <c r="E13" s="743"/>
      <c r="F13" s="743"/>
      <c r="G13" s="743"/>
      <c r="H13" s="743"/>
      <c r="I13" s="743"/>
      <c r="J13" s="743"/>
      <c r="K13" s="743"/>
    </row>
    <row r="14" spans="1:11" ht="21.75" customHeight="1">
      <c r="A14" s="404" t="s">
        <v>738</v>
      </c>
      <c r="B14" s="566"/>
      <c r="C14" s="567"/>
      <c r="D14" s="750"/>
      <c r="E14" s="733"/>
      <c r="F14" s="733"/>
      <c r="G14" s="733"/>
      <c r="H14" s="733"/>
      <c r="I14" s="733"/>
      <c r="J14" s="733"/>
      <c r="K14" s="733"/>
    </row>
    <row r="15" spans="1:11" s="51" customFormat="1" ht="21.75" customHeight="1">
      <c r="A15" s="51" t="s">
        <v>826</v>
      </c>
      <c r="C15" s="50"/>
      <c r="D15" s="751">
        <v>61634</v>
      </c>
      <c r="E15" s="752">
        <v>14743</v>
      </c>
      <c r="F15" s="752">
        <v>23220</v>
      </c>
      <c r="G15" s="752">
        <v>10682</v>
      </c>
      <c r="H15" s="752">
        <v>5653</v>
      </c>
      <c r="I15" s="752">
        <v>3705</v>
      </c>
      <c r="J15" s="752">
        <v>2403</v>
      </c>
      <c r="K15" s="752">
        <v>1228</v>
      </c>
    </row>
    <row r="16" spans="2:11" ht="21.75" customHeight="1">
      <c r="B16" s="555" t="s">
        <v>288</v>
      </c>
      <c r="C16" s="567"/>
      <c r="D16" s="753">
        <v>61273</v>
      </c>
      <c r="E16" s="754">
        <v>14543</v>
      </c>
      <c r="F16" s="754">
        <v>23108</v>
      </c>
      <c r="G16" s="754">
        <v>10658</v>
      </c>
      <c r="H16" s="754">
        <v>5646</v>
      </c>
      <c r="I16" s="754">
        <v>3692</v>
      </c>
      <c r="J16" s="754">
        <v>2398</v>
      </c>
      <c r="K16" s="754">
        <v>1228</v>
      </c>
    </row>
    <row r="17" spans="3:11" ht="21.75" customHeight="1">
      <c r="C17" s="567" t="s">
        <v>289</v>
      </c>
      <c r="D17" s="753">
        <v>52740</v>
      </c>
      <c r="E17" s="732">
        <v>10013</v>
      </c>
      <c r="F17" s="732">
        <v>20452</v>
      </c>
      <c r="G17" s="732">
        <v>9838</v>
      </c>
      <c r="H17" s="732">
        <v>5319</v>
      </c>
      <c r="I17" s="732">
        <v>3569</v>
      </c>
      <c r="J17" s="732">
        <v>2344</v>
      </c>
      <c r="K17" s="732">
        <v>1205</v>
      </c>
    </row>
    <row r="18" spans="3:11" ht="21.75" customHeight="1">
      <c r="C18" s="699" t="s">
        <v>790</v>
      </c>
      <c r="D18" s="753">
        <v>2436</v>
      </c>
      <c r="E18" s="732">
        <v>1296</v>
      </c>
      <c r="F18" s="732">
        <v>889</v>
      </c>
      <c r="G18" s="732">
        <v>189</v>
      </c>
      <c r="H18" s="732">
        <v>42</v>
      </c>
      <c r="I18" s="732">
        <v>12</v>
      </c>
      <c r="J18" s="732">
        <v>7</v>
      </c>
      <c r="K18" s="732">
        <v>1</v>
      </c>
    </row>
    <row r="19" spans="3:11" ht="21.75" customHeight="1">
      <c r="C19" s="567" t="s">
        <v>290</v>
      </c>
      <c r="D19" s="753">
        <v>5931</v>
      </c>
      <c r="E19" s="732">
        <v>3180</v>
      </c>
      <c r="F19" s="732">
        <v>1705</v>
      </c>
      <c r="G19" s="732">
        <v>611</v>
      </c>
      <c r="H19" s="732">
        <v>274</v>
      </c>
      <c r="I19" s="732">
        <v>98</v>
      </c>
      <c r="J19" s="732">
        <v>43</v>
      </c>
      <c r="K19" s="732">
        <v>20</v>
      </c>
    </row>
    <row r="20" spans="3:11" ht="21.75" customHeight="1">
      <c r="C20" s="567" t="s">
        <v>291</v>
      </c>
      <c r="D20" s="753">
        <v>166</v>
      </c>
      <c r="E20" s="732">
        <v>54</v>
      </c>
      <c r="F20" s="732">
        <v>62</v>
      </c>
      <c r="G20" s="732">
        <v>20</v>
      </c>
      <c r="H20" s="732">
        <v>11</v>
      </c>
      <c r="I20" s="732">
        <v>13</v>
      </c>
      <c r="J20" s="732">
        <v>4</v>
      </c>
      <c r="K20" s="732">
        <v>2</v>
      </c>
    </row>
    <row r="21" spans="2:11" ht="21.75" customHeight="1">
      <c r="B21" s="555" t="s">
        <v>292</v>
      </c>
      <c r="C21" s="567"/>
      <c r="D21" s="753">
        <v>361</v>
      </c>
      <c r="E21" s="732">
        <v>200</v>
      </c>
      <c r="F21" s="732">
        <v>112</v>
      </c>
      <c r="G21" s="732">
        <v>24</v>
      </c>
      <c r="H21" s="732">
        <v>7</v>
      </c>
      <c r="I21" s="732">
        <v>13</v>
      </c>
      <c r="J21" s="732">
        <v>5</v>
      </c>
      <c r="K21" s="732">
        <v>0</v>
      </c>
    </row>
    <row r="22" spans="1:11" ht="21.75" customHeight="1">
      <c r="A22" s="588"/>
      <c r="B22" s="588"/>
      <c r="C22" s="589"/>
      <c r="D22" s="755"/>
      <c r="E22" s="743"/>
      <c r="F22" s="743"/>
      <c r="G22" s="743"/>
      <c r="H22" s="743"/>
      <c r="I22" s="743"/>
      <c r="J22" s="743"/>
      <c r="K22" s="743"/>
    </row>
    <row r="23" ht="21.75" customHeight="1">
      <c r="A23" s="555" t="s">
        <v>910</v>
      </c>
    </row>
  </sheetData>
  <sheetProtection/>
  <mergeCells count="3">
    <mergeCell ref="A3:C4"/>
    <mergeCell ref="D3:D4"/>
    <mergeCell ref="E3:K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46"/>
  <sheetViews>
    <sheetView zoomScalePageLayoutView="0" workbookViewId="0" topLeftCell="A1">
      <selection activeCell="A3" sqref="A3:C4"/>
    </sheetView>
  </sheetViews>
  <sheetFormatPr defaultColWidth="9.00390625" defaultRowHeight="10.5" customHeight="1"/>
  <cols>
    <col min="1" max="1" width="3.75390625" style="555" customWidth="1"/>
    <col min="2" max="3" width="9.125" style="555" customWidth="1"/>
    <col min="4" max="4" width="16.75390625" style="732" customWidth="1"/>
    <col min="5" max="5" width="16.75390625" style="756" customWidth="1"/>
    <col min="6" max="7" width="17.00390625" style="756" customWidth="1"/>
    <col min="8" max="10" width="16.75390625" style="756" customWidth="1"/>
    <col min="11" max="16384" width="9.125" style="555" customWidth="1"/>
  </cols>
  <sheetData>
    <row r="1" spans="1:10" ht="10.5" customHeight="1">
      <c r="A1" s="1475" t="s">
        <v>1043</v>
      </c>
      <c r="B1" s="1475"/>
      <c r="C1" s="1475"/>
      <c r="D1" s="1475"/>
      <c r="E1" s="1475"/>
      <c r="F1" s="1475"/>
      <c r="G1" s="1475"/>
      <c r="H1" s="1475"/>
      <c r="I1" s="1475"/>
      <c r="J1" s="1475"/>
    </row>
    <row r="2" spans="1:10" ht="10.5" customHeight="1">
      <c r="A2" s="1475"/>
      <c r="B2" s="1475"/>
      <c r="C2" s="1475"/>
      <c r="D2" s="1475"/>
      <c r="E2" s="1475"/>
      <c r="F2" s="1475"/>
      <c r="G2" s="1475"/>
      <c r="H2" s="1475"/>
      <c r="I2" s="1475"/>
      <c r="J2" s="1475"/>
    </row>
    <row r="3" spans="1:3" ht="10.5" customHeight="1">
      <c r="A3" s="1224" t="s">
        <v>484</v>
      </c>
      <c r="B3" s="1224"/>
      <c r="C3" s="1224"/>
    </row>
    <row r="4" spans="1:3" ht="10.5" customHeight="1">
      <c r="A4" s="1225"/>
      <c r="B4" s="1225"/>
      <c r="C4" s="1225"/>
    </row>
    <row r="5" spans="1:10" s="55" customFormat="1" ht="10.5" customHeight="1">
      <c r="A5" s="1126" t="s">
        <v>377</v>
      </c>
      <c r="B5" s="1126"/>
      <c r="C5" s="1184"/>
      <c r="D5" s="1471" t="s">
        <v>34</v>
      </c>
      <c r="E5" s="1472" t="s">
        <v>288</v>
      </c>
      <c r="F5" s="1473"/>
      <c r="G5" s="1473"/>
      <c r="H5" s="1473"/>
      <c r="I5" s="1474"/>
      <c r="J5" s="1469" t="s">
        <v>292</v>
      </c>
    </row>
    <row r="6" spans="1:10" s="54" customFormat="1" ht="22.5">
      <c r="A6" s="1178" t="s">
        <v>378</v>
      </c>
      <c r="B6" s="1178"/>
      <c r="C6" s="1185"/>
      <c r="D6" s="1358"/>
      <c r="E6" s="409" t="s">
        <v>21</v>
      </c>
      <c r="F6" s="409" t="s">
        <v>316</v>
      </c>
      <c r="G6" s="410" t="s">
        <v>790</v>
      </c>
      <c r="H6" s="409" t="s">
        <v>290</v>
      </c>
      <c r="I6" s="409" t="s">
        <v>291</v>
      </c>
      <c r="J6" s="1470"/>
    </row>
    <row r="7" spans="1:10" s="54" customFormat="1" ht="9" customHeight="1">
      <c r="A7" s="65"/>
      <c r="B7" s="65"/>
      <c r="C7" s="66"/>
      <c r="D7" s="411"/>
      <c r="E7" s="254"/>
      <c r="F7" s="254"/>
      <c r="G7" s="311"/>
      <c r="H7" s="254"/>
      <c r="I7" s="254"/>
      <c r="J7" s="254"/>
    </row>
    <row r="8" spans="1:10" s="72" customFormat="1" ht="10.5" customHeight="1">
      <c r="A8" s="412" t="s">
        <v>827</v>
      </c>
      <c r="C8" s="413"/>
      <c r="D8" s="202">
        <v>54419</v>
      </c>
      <c r="E8" s="304">
        <v>54106</v>
      </c>
      <c r="F8" s="304">
        <v>46939</v>
      </c>
      <c r="G8" s="304">
        <v>1994</v>
      </c>
      <c r="H8" s="304">
        <v>4980</v>
      </c>
      <c r="I8" s="304">
        <v>193</v>
      </c>
      <c r="J8" s="304">
        <v>313</v>
      </c>
    </row>
    <row r="9" spans="2:10" s="55" customFormat="1" ht="10.5" customHeight="1">
      <c r="B9" s="54" t="s">
        <v>379</v>
      </c>
      <c r="C9" s="77" t="s">
        <v>318</v>
      </c>
      <c r="D9" s="757">
        <v>356</v>
      </c>
      <c r="E9" s="758">
        <v>323</v>
      </c>
      <c r="F9" s="245">
        <v>10</v>
      </c>
      <c r="G9" s="245">
        <v>8</v>
      </c>
      <c r="H9" s="245">
        <v>300</v>
      </c>
      <c r="I9" s="245">
        <v>5</v>
      </c>
      <c r="J9" s="245">
        <v>33</v>
      </c>
    </row>
    <row r="10" spans="2:10" s="55" customFormat="1" ht="10.5" customHeight="1">
      <c r="B10" s="54" t="s">
        <v>380</v>
      </c>
      <c r="C10" s="77"/>
      <c r="D10" s="757">
        <v>862</v>
      </c>
      <c r="E10" s="758">
        <v>827</v>
      </c>
      <c r="F10" s="245">
        <v>121</v>
      </c>
      <c r="G10" s="245">
        <v>47</v>
      </c>
      <c r="H10" s="245">
        <v>649</v>
      </c>
      <c r="I10" s="245">
        <v>10</v>
      </c>
      <c r="J10" s="245">
        <v>35</v>
      </c>
    </row>
    <row r="11" spans="2:10" s="55" customFormat="1" ht="10.5" customHeight="1">
      <c r="B11" s="54" t="s">
        <v>381</v>
      </c>
      <c r="C11" s="77"/>
      <c r="D11" s="757">
        <v>1665</v>
      </c>
      <c r="E11" s="758">
        <v>1596</v>
      </c>
      <c r="F11" s="245">
        <v>380</v>
      </c>
      <c r="G11" s="245">
        <v>225</v>
      </c>
      <c r="H11" s="245">
        <v>982</v>
      </c>
      <c r="I11" s="245">
        <v>9</v>
      </c>
      <c r="J11" s="245">
        <v>69</v>
      </c>
    </row>
    <row r="12" spans="2:10" s="55" customFormat="1" ht="10.5" customHeight="1">
      <c r="B12" s="54" t="s">
        <v>382</v>
      </c>
      <c r="C12" s="77"/>
      <c r="D12" s="757">
        <v>1983</v>
      </c>
      <c r="E12" s="758">
        <v>1955</v>
      </c>
      <c r="F12" s="245">
        <v>672</v>
      </c>
      <c r="G12" s="245">
        <v>607</v>
      </c>
      <c r="H12" s="245">
        <v>666</v>
      </c>
      <c r="I12" s="245">
        <v>10</v>
      </c>
      <c r="J12" s="245">
        <v>28</v>
      </c>
    </row>
    <row r="13" spans="2:10" s="55" customFormat="1" ht="10.5" customHeight="1">
      <c r="B13" s="54" t="s">
        <v>383</v>
      </c>
      <c r="C13" s="77"/>
      <c r="D13" s="757">
        <v>2197</v>
      </c>
      <c r="E13" s="758">
        <v>2160</v>
      </c>
      <c r="F13" s="245">
        <v>986</v>
      </c>
      <c r="G13" s="245">
        <v>584</v>
      </c>
      <c r="H13" s="245">
        <v>571</v>
      </c>
      <c r="I13" s="245">
        <v>19</v>
      </c>
      <c r="J13" s="245">
        <v>37</v>
      </c>
    </row>
    <row r="14" spans="2:10" s="55" customFormat="1" ht="10.5" customHeight="1">
      <c r="B14" s="54" t="s">
        <v>384</v>
      </c>
      <c r="C14" s="77"/>
      <c r="D14" s="757">
        <v>2735</v>
      </c>
      <c r="E14" s="758">
        <v>2696</v>
      </c>
      <c r="F14" s="245">
        <v>1805</v>
      </c>
      <c r="G14" s="245">
        <v>355</v>
      </c>
      <c r="H14" s="245">
        <v>515</v>
      </c>
      <c r="I14" s="245">
        <v>21</v>
      </c>
      <c r="J14" s="245">
        <v>39</v>
      </c>
    </row>
    <row r="15" spans="2:10" s="55" customFormat="1" ht="10.5" customHeight="1">
      <c r="B15" s="54" t="s">
        <v>385</v>
      </c>
      <c r="C15" s="77"/>
      <c r="D15" s="757">
        <v>2426</v>
      </c>
      <c r="E15" s="758">
        <v>2408</v>
      </c>
      <c r="F15" s="245">
        <v>1970</v>
      </c>
      <c r="G15" s="245">
        <v>128</v>
      </c>
      <c r="H15" s="245">
        <v>298</v>
      </c>
      <c r="I15" s="245">
        <v>12</v>
      </c>
      <c r="J15" s="245">
        <v>18</v>
      </c>
    </row>
    <row r="16" spans="2:10" s="55" customFormat="1" ht="10.5" customHeight="1">
      <c r="B16" s="54" t="s">
        <v>386</v>
      </c>
      <c r="C16" s="77"/>
      <c r="D16" s="757">
        <v>2601</v>
      </c>
      <c r="E16" s="758">
        <v>2580</v>
      </c>
      <c r="F16" s="245">
        <v>2298</v>
      </c>
      <c r="G16" s="245">
        <v>24</v>
      </c>
      <c r="H16" s="245">
        <v>243</v>
      </c>
      <c r="I16" s="245">
        <v>15</v>
      </c>
      <c r="J16" s="245">
        <v>21</v>
      </c>
    </row>
    <row r="17" spans="2:10" s="55" customFormat="1" ht="10.5" customHeight="1">
      <c r="B17" s="54" t="s">
        <v>387</v>
      </c>
      <c r="C17" s="77"/>
      <c r="D17" s="757">
        <v>3783</v>
      </c>
      <c r="E17" s="758">
        <v>3759</v>
      </c>
      <c r="F17" s="245">
        <v>3496</v>
      </c>
      <c r="G17" s="245">
        <v>7</v>
      </c>
      <c r="H17" s="245">
        <v>242</v>
      </c>
      <c r="I17" s="245">
        <v>14</v>
      </c>
      <c r="J17" s="245">
        <v>24</v>
      </c>
    </row>
    <row r="18" spans="2:10" s="55" customFormat="1" ht="10.5" customHeight="1">
      <c r="B18" s="54" t="s">
        <v>388</v>
      </c>
      <c r="C18" s="77"/>
      <c r="D18" s="757">
        <v>6001</v>
      </c>
      <c r="E18" s="758">
        <v>5994</v>
      </c>
      <c r="F18" s="245">
        <v>5773</v>
      </c>
      <c r="G18" s="245">
        <v>9</v>
      </c>
      <c r="H18" s="245">
        <v>199</v>
      </c>
      <c r="I18" s="245">
        <v>13</v>
      </c>
      <c r="J18" s="245">
        <v>7</v>
      </c>
    </row>
    <row r="19" spans="2:10" s="55" customFormat="1" ht="10.5" customHeight="1">
      <c r="B19" s="54" t="s">
        <v>389</v>
      </c>
      <c r="C19" s="77"/>
      <c r="D19" s="757">
        <v>9630</v>
      </c>
      <c r="E19" s="758">
        <v>9629</v>
      </c>
      <c r="F19" s="245">
        <v>9444</v>
      </c>
      <c r="G19" s="245">
        <v>0</v>
      </c>
      <c r="H19" s="245">
        <v>172</v>
      </c>
      <c r="I19" s="245">
        <v>13</v>
      </c>
      <c r="J19" s="245">
        <v>1</v>
      </c>
    </row>
    <row r="20" spans="2:10" s="55" customFormat="1" ht="10.5" customHeight="1">
      <c r="B20" s="54" t="s">
        <v>390</v>
      </c>
      <c r="C20" s="77"/>
      <c r="D20" s="757">
        <v>11324</v>
      </c>
      <c r="E20" s="758">
        <v>11323</v>
      </c>
      <c r="F20" s="245">
        <v>11179</v>
      </c>
      <c r="G20" s="245">
        <v>0</v>
      </c>
      <c r="H20" s="245">
        <v>118</v>
      </c>
      <c r="I20" s="245">
        <v>26</v>
      </c>
      <c r="J20" s="245">
        <v>1</v>
      </c>
    </row>
    <row r="21" spans="2:10" s="55" customFormat="1" ht="10.5" customHeight="1">
      <c r="B21" s="54" t="s">
        <v>391</v>
      </c>
      <c r="C21" s="77"/>
      <c r="D21" s="757">
        <v>4540</v>
      </c>
      <c r="E21" s="758">
        <v>4540</v>
      </c>
      <c r="F21" s="245">
        <v>4508</v>
      </c>
      <c r="G21" s="245">
        <v>0</v>
      </c>
      <c r="H21" s="245">
        <v>22</v>
      </c>
      <c r="I21" s="245">
        <v>10</v>
      </c>
      <c r="J21" s="245">
        <v>0</v>
      </c>
    </row>
    <row r="22" spans="2:10" s="55" customFormat="1" ht="10.5" customHeight="1">
      <c r="B22" s="54" t="s">
        <v>331</v>
      </c>
      <c r="C22" s="77" t="s">
        <v>332</v>
      </c>
      <c r="D22" s="757">
        <v>4316</v>
      </c>
      <c r="E22" s="758">
        <v>4316</v>
      </c>
      <c r="F22" s="245">
        <v>4297</v>
      </c>
      <c r="G22" s="245">
        <v>0</v>
      </c>
      <c r="H22" s="245">
        <v>3</v>
      </c>
      <c r="I22" s="245">
        <v>16</v>
      </c>
      <c r="J22" s="245">
        <v>0</v>
      </c>
    </row>
    <row r="23" spans="1:10" s="55" customFormat="1" ht="9" customHeight="1">
      <c r="A23" s="109"/>
      <c r="B23" s="109"/>
      <c r="C23" s="80"/>
      <c r="D23" s="219"/>
      <c r="E23" s="258"/>
      <c r="F23" s="258"/>
      <c r="G23" s="258"/>
      <c r="H23" s="258"/>
      <c r="I23" s="258"/>
      <c r="J23" s="258"/>
    </row>
    <row r="25" spans="1:3" ht="10.5" customHeight="1">
      <c r="A25" s="1224" t="s">
        <v>738</v>
      </c>
      <c r="B25" s="1224"/>
      <c r="C25" s="1224"/>
    </row>
    <row r="26" spans="1:3" ht="10.5" customHeight="1">
      <c r="A26" s="1225"/>
      <c r="B26" s="1225"/>
      <c r="C26" s="1225"/>
    </row>
    <row r="27" spans="1:10" s="55" customFormat="1" ht="10.5" customHeight="1">
      <c r="A27" s="1126" t="s">
        <v>377</v>
      </c>
      <c r="B27" s="1126"/>
      <c r="C27" s="1184"/>
      <c r="D27" s="1471" t="s">
        <v>34</v>
      </c>
      <c r="E27" s="1472" t="s">
        <v>288</v>
      </c>
      <c r="F27" s="1473"/>
      <c r="G27" s="1473"/>
      <c r="H27" s="1473"/>
      <c r="I27" s="1474"/>
      <c r="J27" s="1469" t="s">
        <v>292</v>
      </c>
    </row>
    <row r="28" spans="1:10" s="54" customFormat="1" ht="22.5">
      <c r="A28" s="1178" t="s">
        <v>378</v>
      </c>
      <c r="B28" s="1178"/>
      <c r="C28" s="1185"/>
      <c r="D28" s="1358"/>
      <c r="E28" s="409" t="s">
        <v>21</v>
      </c>
      <c r="F28" s="409" t="s">
        <v>316</v>
      </c>
      <c r="G28" s="410" t="s">
        <v>790</v>
      </c>
      <c r="H28" s="409" t="s">
        <v>290</v>
      </c>
      <c r="I28" s="409" t="s">
        <v>291</v>
      </c>
      <c r="J28" s="1470"/>
    </row>
    <row r="29" spans="1:10" s="54" customFormat="1" ht="9" customHeight="1">
      <c r="A29" s="65"/>
      <c r="B29" s="65"/>
      <c r="C29" s="66"/>
      <c r="D29" s="411"/>
      <c r="E29" s="254"/>
      <c r="F29" s="254"/>
      <c r="G29" s="311"/>
      <c r="H29" s="254"/>
      <c r="I29" s="254"/>
      <c r="J29" s="254"/>
    </row>
    <row r="30" spans="1:10" s="72" customFormat="1" ht="10.5" customHeight="1">
      <c r="A30" s="412" t="s">
        <v>827</v>
      </c>
      <c r="C30" s="413"/>
      <c r="D30" s="202">
        <v>61634</v>
      </c>
      <c r="E30" s="304">
        <v>61273</v>
      </c>
      <c r="F30" s="304">
        <v>52740</v>
      </c>
      <c r="G30" s="304">
        <v>2436</v>
      </c>
      <c r="H30" s="304">
        <v>5931</v>
      </c>
      <c r="I30" s="304">
        <v>166</v>
      </c>
      <c r="J30" s="304">
        <v>361</v>
      </c>
    </row>
    <row r="31" spans="2:10" s="55" customFormat="1" ht="10.5" customHeight="1">
      <c r="B31" s="54" t="s">
        <v>379</v>
      </c>
      <c r="C31" s="77" t="s">
        <v>318</v>
      </c>
      <c r="D31" s="757">
        <v>573</v>
      </c>
      <c r="E31" s="758">
        <v>534</v>
      </c>
      <c r="F31" s="245">
        <v>78</v>
      </c>
      <c r="G31" s="245">
        <v>14</v>
      </c>
      <c r="H31" s="245">
        <v>434</v>
      </c>
      <c r="I31" s="245">
        <v>8</v>
      </c>
      <c r="J31" s="245">
        <v>39</v>
      </c>
    </row>
    <row r="32" spans="2:10" s="55" customFormat="1" ht="10.5" customHeight="1">
      <c r="B32" s="54" t="s">
        <v>380</v>
      </c>
      <c r="C32" s="77"/>
      <c r="D32" s="757">
        <v>1402</v>
      </c>
      <c r="E32" s="758">
        <v>1359</v>
      </c>
      <c r="F32" s="245">
        <v>350</v>
      </c>
      <c r="G32" s="245">
        <v>12</v>
      </c>
      <c r="H32" s="245">
        <v>982</v>
      </c>
      <c r="I32" s="245">
        <v>15</v>
      </c>
      <c r="J32" s="245">
        <v>43</v>
      </c>
    </row>
    <row r="33" spans="2:10" s="55" customFormat="1" ht="10.5" customHeight="1">
      <c r="B33" s="54" t="s">
        <v>381</v>
      </c>
      <c r="C33" s="77"/>
      <c r="D33" s="757">
        <v>1720</v>
      </c>
      <c r="E33" s="758">
        <v>1669</v>
      </c>
      <c r="F33" s="245">
        <v>560</v>
      </c>
      <c r="G33" s="245">
        <v>131</v>
      </c>
      <c r="H33" s="245">
        <v>968</v>
      </c>
      <c r="I33" s="245">
        <v>10</v>
      </c>
      <c r="J33" s="245">
        <v>51</v>
      </c>
    </row>
    <row r="34" spans="2:10" s="55" customFormat="1" ht="10.5" customHeight="1">
      <c r="B34" s="54" t="s">
        <v>382</v>
      </c>
      <c r="C34" s="77"/>
      <c r="D34" s="757">
        <v>2252</v>
      </c>
      <c r="E34" s="758">
        <v>2207</v>
      </c>
      <c r="F34" s="245">
        <v>627</v>
      </c>
      <c r="G34" s="245">
        <v>749</v>
      </c>
      <c r="H34" s="245">
        <v>815</v>
      </c>
      <c r="I34" s="245">
        <v>16</v>
      </c>
      <c r="J34" s="245">
        <v>45</v>
      </c>
    </row>
    <row r="35" spans="2:10" s="55" customFormat="1" ht="10.5" customHeight="1">
      <c r="B35" s="54" t="s">
        <v>383</v>
      </c>
      <c r="C35" s="77"/>
      <c r="D35" s="757">
        <v>2865</v>
      </c>
      <c r="E35" s="758">
        <v>2819</v>
      </c>
      <c r="F35" s="245">
        <v>1373</v>
      </c>
      <c r="G35" s="245">
        <v>746</v>
      </c>
      <c r="H35" s="245">
        <v>675</v>
      </c>
      <c r="I35" s="245">
        <v>25</v>
      </c>
      <c r="J35" s="245">
        <v>46</v>
      </c>
    </row>
    <row r="36" spans="2:10" s="55" customFormat="1" ht="10.5" customHeight="1">
      <c r="B36" s="54" t="s">
        <v>384</v>
      </c>
      <c r="C36" s="77"/>
      <c r="D36" s="757">
        <v>3085</v>
      </c>
      <c r="E36" s="758">
        <v>3046</v>
      </c>
      <c r="F36" s="245">
        <v>2075</v>
      </c>
      <c r="G36" s="245">
        <v>419</v>
      </c>
      <c r="H36" s="245">
        <v>541</v>
      </c>
      <c r="I36" s="245">
        <v>11</v>
      </c>
      <c r="J36" s="245">
        <v>39</v>
      </c>
    </row>
    <row r="37" spans="2:10" s="55" customFormat="1" ht="10.5" customHeight="1">
      <c r="B37" s="54" t="s">
        <v>385</v>
      </c>
      <c r="C37" s="77"/>
      <c r="D37" s="757">
        <v>3509</v>
      </c>
      <c r="E37" s="758">
        <v>3480</v>
      </c>
      <c r="F37" s="245">
        <v>2748</v>
      </c>
      <c r="G37" s="245">
        <v>256</v>
      </c>
      <c r="H37" s="245">
        <v>458</v>
      </c>
      <c r="I37" s="245">
        <v>18</v>
      </c>
      <c r="J37" s="245">
        <v>29</v>
      </c>
    </row>
    <row r="38" spans="2:10" s="55" customFormat="1" ht="10.5" customHeight="1">
      <c r="B38" s="54" t="s">
        <v>386</v>
      </c>
      <c r="C38" s="77"/>
      <c r="D38" s="757">
        <v>2862</v>
      </c>
      <c r="E38" s="758">
        <v>2854</v>
      </c>
      <c r="F38" s="245">
        <v>2555</v>
      </c>
      <c r="G38" s="245">
        <v>43</v>
      </c>
      <c r="H38" s="245">
        <v>252</v>
      </c>
      <c r="I38" s="245">
        <v>4</v>
      </c>
      <c r="J38" s="245">
        <v>8</v>
      </c>
    </row>
    <row r="39" spans="2:10" s="55" customFormat="1" ht="10.5" customHeight="1">
      <c r="B39" s="54" t="s">
        <v>387</v>
      </c>
      <c r="C39" s="77"/>
      <c r="D39" s="757">
        <v>4224</v>
      </c>
      <c r="E39" s="758">
        <v>4205</v>
      </c>
      <c r="F39" s="245">
        <v>3933</v>
      </c>
      <c r="G39" s="245">
        <v>38</v>
      </c>
      <c r="H39" s="245">
        <v>227</v>
      </c>
      <c r="I39" s="245">
        <v>7</v>
      </c>
      <c r="J39" s="245">
        <v>19</v>
      </c>
    </row>
    <row r="40" spans="2:10" s="55" customFormat="1" ht="10.5" customHeight="1">
      <c r="B40" s="54" t="s">
        <v>388</v>
      </c>
      <c r="C40" s="77"/>
      <c r="D40" s="757">
        <v>6789</v>
      </c>
      <c r="E40" s="758">
        <v>6780</v>
      </c>
      <c r="F40" s="245">
        <v>6499</v>
      </c>
      <c r="G40" s="245">
        <v>20</v>
      </c>
      <c r="H40" s="245">
        <v>250</v>
      </c>
      <c r="I40" s="245">
        <v>11</v>
      </c>
      <c r="J40" s="245">
        <v>9</v>
      </c>
    </row>
    <row r="41" spans="2:10" s="55" customFormat="1" ht="10.5" customHeight="1">
      <c r="B41" s="54" t="s">
        <v>389</v>
      </c>
      <c r="C41" s="77"/>
      <c r="D41" s="757">
        <v>10413</v>
      </c>
      <c r="E41" s="758">
        <v>10401</v>
      </c>
      <c r="F41" s="245">
        <v>10204</v>
      </c>
      <c r="G41" s="245">
        <v>7</v>
      </c>
      <c r="H41" s="245">
        <v>177</v>
      </c>
      <c r="I41" s="245">
        <v>13</v>
      </c>
      <c r="J41" s="245">
        <v>12</v>
      </c>
    </row>
    <row r="42" spans="2:10" s="55" customFormat="1" ht="10.5" customHeight="1">
      <c r="B42" s="54" t="s">
        <v>390</v>
      </c>
      <c r="C42" s="77"/>
      <c r="D42" s="757">
        <v>11910</v>
      </c>
      <c r="E42" s="758">
        <v>11892</v>
      </c>
      <c r="F42" s="245">
        <v>11768</v>
      </c>
      <c r="G42" s="245">
        <v>1</v>
      </c>
      <c r="H42" s="245">
        <v>109</v>
      </c>
      <c r="I42" s="245">
        <v>14</v>
      </c>
      <c r="J42" s="245">
        <v>18</v>
      </c>
    </row>
    <row r="43" spans="2:10" s="55" customFormat="1" ht="10.5" customHeight="1">
      <c r="B43" s="54" t="s">
        <v>391</v>
      </c>
      <c r="C43" s="77"/>
      <c r="D43" s="757">
        <v>5212</v>
      </c>
      <c r="E43" s="758">
        <v>5210</v>
      </c>
      <c r="F43" s="245">
        <v>5177</v>
      </c>
      <c r="G43" s="245">
        <v>0</v>
      </c>
      <c r="H43" s="245">
        <v>32</v>
      </c>
      <c r="I43" s="245">
        <v>1</v>
      </c>
      <c r="J43" s="245">
        <v>2</v>
      </c>
    </row>
    <row r="44" spans="2:10" s="55" customFormat="1" ht="10.5" customHeight="1">
      <c r="B44" s="54" t="s">
        <v>339</v>
      </c>
      <c r="C44" s="77" t="s">
        <v>332</v>
      </c>
      <c r="D44" s="757">
        <v>4814</v>
      </c>
      <c r="E44" s="758">
        <v>4813</v>
      </c>
      <c r="F44" s="245">
        <v>4790</v>
      </c>
      <c r="G44" s="245">
        <v>0</v>
      </c>
      <c r="H44" s="245">
        <v>10</v>
      </c>
      <c r="I44" s="245">
        <v>13</v>
      </c>
      <c r="J44" s="245">
        <v>1</v>
      </c>
    </row>
    <row r="45" spans="1:10" s="55" customFormat="1" ht="9" customHeight="1">
      <c r="A45" s="109"/>
      <c r="B45" s="109"/>
      <c r="C45" s="80"/>
      <c r="D45" s="219"/>
      <c r="E45" s="258"/>
      <c r="F45" s="258"/>
      <c r="G45" s="258"/>
      <c r="H45" s="258"/>
      <c r="I45" s="258"/>
      <c r="J45" s="258"/>
    </row>
    <row r="46" ht="10.5" customHeight="1">
      <c r="A46" s="555" t="s">
        <v>828</v>
      </c>
    </row>
  </sheetData>
  <sheetProtection/>
  <mergeCells count="13">
    <mergeCell ref="A1:J2"/>
    <mergeCell ref="A3:C4"/>
    <mergeCell ref="A5:C5"/>
    <mergeCell ref="D5:D6"/>
    <mergeCell ref="E5:I5"/>
    <mergeCell ref="J5:J6"/>
    <mergeCell ref="A6:C6"/>
    <mergeCell ref="J27:J28"/>
    <mergeCell ref="A28:C28"/>
    <mergeCell ref="A25:C26"/>
    <mergeCell ref="A27:C27"/>
    <mergeCell ref="D27:D28"/>
    <mergeCell ref="E27:I27"/>
  </mergeCells>
  <printOptions/>
  <pageMargins left="0.7874015748031497" right="0.7874015748031497" top="0.7874015748031497" bottom="0.7874015748031497" header="0.5118110236220472" footer="0.5118110236220472"/>
  <pageSetup horizontalDpi="600" verticalDpi="600" orientation="landscape" paperSize="9" scale="99" r:id="rId1"/>
</worksheet>
</file>

<file path=xl/worksheets/sheet32.xml><?xml version="1.0" encoding="utf-8"?>
<worksheet xmlns="http://schemas.openxmlformats.org/spreadsheetml/2006/main" xmlns:r="http://schemas.openxmlformats.org/officeDocument/2006/relationships">
  <dimension ref="A1:I45"/>
  <sheetViews>
    <sheetView zoomScalePageLayoutView="0" workbookViewId="0" topLeftCell="A1">
      <selection activeCell="C2" sqref="C2"/>
    </sheetView>
  </sheetViews>
  <sheetFormatPr defaultColWidth="9.00390625" defaultRowHeight="10.5" customHeight="1"/>
  <cols>
    <col min="1" max="2" width="3.75390625" style="555" customWidth="1"/>
    <col min="3" max="3" width="23.625" style="555" customWidth="1"/>
    <col min="4" max="6" width="15.75390625" style="555" customWidth="1"/>
    <col min="7" max="7" width="15.75390625" style="566" customWidth="1"/>
    <col min="8" max="9" width="15.75390625" style="555" customWidth="1"/>
    <col min="10" max="16384" width="9.125" style="555" customWidth="1"/>
  </cols>
  <sheetData>
    <row r="1" spans="3:7" s="414" customFormat="1" ht="15" customHeight="1">
      <c r="C1" s="415" t="s">
        <v>1044</v>
      </c>
      <c r="G1" s="761"/>
    </row>
    <row r="2" spans="3:7" s="414" customFormat="1" ht="15" customHeight="1">
      <c r="C2" s="415" t="s">
        <v>829</v>
      </c>
      <c r="G2" s="761"/>
    </row>
    <row r="3" ht="15" customHeight="1">
      <c r="A3" s="123" t="s">
        <v>484</v>
      </c>
    </row>
    <row r="4" spans="1:9" s="55" customFormat="1" ht="12" customHeight="1">
      <c r="A4" s="1374" t="s">
        <v>392</v>
      </c>
      <c r="B4" s="1374"/>
      <c r="C4" s="1375"/>
      <c r="D4" s="1476" t="s">
        <v>393</v>
      </c>
      <c r="E4" s="1479" t="s">
        <v>394</v>
      </c>
      <c r="F4" s="1482" t="s">
        <v>370</v>
      </c>
      <c r="G4" s="1485" t="s">
        <v>395</v>
      </c>
      <c r="H4" s="1485" t="s">
        <v>914</v>
      </c>
      <c r="I4" s="1485" t="s">
        <v>912</v>
      </c>
    </row>
    <row r="5" spans="1:9" s="55" customFormat="1" ht="12" customHeight="1">
      <c r="A5" s="1376"/>
      <c r="B5" s="1376"/>
      <c r="C5" s="1377"/>
      <c r="D5" s="1477"/>
      <c r="E5" s="1480"/>
      <c r="F5" s="1483"/>
      <c r="G5" s="1486"/>
      <c r="H5" s="1486"/>
      <c r="I5" s="1486"/>
    </row>
    <row r="6" spans="1:9" s="55" customFormat="1" ht="12" customHeight="1">
      <c r="A6" s="1378"/>
      <c r="B6" s="1378"/>
      <c r="C6" s="1379"/>
      <c r="D6" s="1478"/>
      <c r="E6" s="1481"/>
      <c r="F6" s="1484"/>
      <c r="G6" s="1487"/>
      <c r="H6" s="1487"/>
      <c r="I6" s="1487"/>
    </row>
    <row r="7" spans="1:9" s="55" customFormat="1" ht="10.5" customHeight="1">
      <c r="A7" s="107"/>
      <c r="B7" s="107"/>
      <c r="C7" s="58"/>
      <c r="D7" s="107"/>
      <c r="E7" s="107"/>
      <c r="F7" s="107"/>
      <c r="G7" s="107"/>
      <c r="H7" s="107"/>
      <c r="I7" s="107"/>
    </row>
    <row r="8" spans="1:9" s="72" customFormat="1" ht="10.5" customHeight="1">
      <c r="A8" s="72" t="s">
        <v>882</v>
      </c>
      <c r="B8" s="105"/>
      <c r="C8" s="71"/>
      <c r="D8" s="759">
        <v>54106</v>
      </c>
      <c r="E8" s="759">
        <v>148005</v>
      </c>
      <c r="F8" s="759">
        <v>75133</v>
      </c>
      <c r="G8" s="762">
        <v>2.7354637193656894</v>
      </c>
      <c r="H8" s="848">
        <v>138.7</v>
      </c>
      <c r="I8" s="848">
        <v>50.7</v>
      </c>
    </row>
    <row r="9" spans="2:9" s="55" customFormat="1" ht="10.5" customHeight="1">
      <c r="B9" s="107" t="s">
        <v>396</v>
      </c>
      <c r="C9" s="77"/>
      <c r="D9" s="416">
        <v>47006</v>
      </c>
      <c r="E9" s="416">
        <v>136373</v>
      </c>
      <c r="F9" s="416">
        <v>66591</v>
      </c>
      <c r="G9" s="763">
        <v>2.9011828277241203</v>
      </c>
      <c r="H9" s="849">
        <v>151.2</v>
      </c>
      <c r="I9" s="849">
        <v>52.1</v>
      </c>
    </row>
    <row r="10" spans="2:9" s="55" customFormat="1" ht="10.5" customHeight="1">
      <c r="B10" s="107" t="s">
        <v>397</v>
      </c>
      <c r="C10" s="77"/>
      <c r="D10" s="416">
        <v>660</v>
      </c>
      <c r="E10" s="416">
        <v>1186</v>
      </c>
      <c r="F10" s="416">
        <v>819</v>
      </c>
      <c r="G10" s="763">
        <v>1.7969696969696969</v>
      </c>
      <c r="H10" s="849">
        <v>64.8</v>
      </c>
      <c r="I10" s="849">
        <v>36.1</v>
      </c>
    </row>
    <row r="11" spans="2:9" s="55" customFormat="1" ht="10.5" customHeight="1">
      <c r="B11" s="107" t="s">
        <v>398</v>
      </c>
      <c r="C11" s="77"/>
      <c r="D11" s="416">
        <v>6351</v>
      </c>
      <c r="E11" s="416">
        <v>10175</v>
      </c>
      <c r="F11" s="416">
        <v>7600</v>
      </c>
      <c r="G11" s="763">
        <v>1.6021099039521336</v>
      </c>
      <c r="H11" s="849">
        <v>54</v>
      </c>
      <c r="I11" s="849">
        <v>33.7</v>
      </c>
    </row>
    <row r="12" spans="3:9" s="55" customFormat="1" ht="10.5" customHeight="1">
      <c r="C12" s="77" t="s">
        <v>399</v>
      </c>
      <c r="D12" s="760"/>
      <c r="E12" s="760"/>
      <c r="F12" s="760"/>
      <c r="G12" s="763"/>
      <c r="H12" s="849"/>
      <c r="I12" s="849"/>
    </row>
    <row r="13" spans="3:9" s="55" customFormat="1" ht="10.5" customHeight="1">
      <c r="C13" s="77" t="s">
        <v>400</v>
      </c>
      <c r="D13" s="416">
        <v>1774</v>
      </c>
      <c r="E13" s="416">
        <v>2477</v>
      </c>
      <c r="F13" s="416">
        <v>1998</v>
      </c>
      <c r="G13" s="763">
        <v>1.3962795941375423</v>
      </c>
      <c r="H13" s="849">
        <v>41.1</v>
      </c>
      <c r="I13" s="849">
        <v>29.5</v>
      </c>
    </row>
    <row r="14" spans="3:9" s="55" customFormat="1" ht="10.5" customHeight="1">
      <c r="C14" s="77" t="s">
        <v>401</v>
      </c>
      <c r="D14" s="416">
        <v>2988</v>
      </c>
      <c r="E14" s="416">
        <v>4933</v>
      </c>
      <c r="F14" s="416">
        <v>3596</v>
      </c>
      <c r="G14" s="763">
        <v>1.6509370816599733</v>
      </c>
      <c r="H14" s="849">
        <v>54.5</v>
      </c>
      <c r="I14" s="849">
        <v>33</v>
      </c>
    </row>
    <row r="15" spans="3:9" s="55" customFormat="1" ht="10.5" customHeight="1">
      <c r="C15" s="77" t="s">
        <v>402</v>
      </c>
      <c r="D15" s="416">
        <v>1589</v>
      </c>
      <c r="E15" s="416">
        <v>2765</v>
      </c>
      <c r="F15" s="416">
        <v>2006</v>
      </c>
      <c r="G15" s="763">
        <v>1.7400881057268722</v>
      </c>
      <c r="H15" s="849">
        <v>67.6</v>
      </c>
      <c r="I15" s="849">
        <v>38.8</v>
      </c>
    </row>
    <row r="16" spans="2:9" s="55" customFormat="1" ht="10.5" customHeight="1">
      <c r="B16" s="55" t="s">
        <v>238</v>
      </c>
      <c r="C16" s="77"/>
      <c r="D16" s="416"/>
      <c r="E16" s="416"/>
      <c r="F16" s="416"/>
      <c r="G16" s="763"/>
      <c r="H16" s="849"/>
      <c r="I16" s="849"/>
    </row>
    <row r="17" spans="3:9" s="55" customFormat="1" ht="10.5" customHeight="1">
      <c r="C17" s="77" t="s">
        <v>403</v>
      </c>
      <c r="D17" s="416"/>
      <c r="E17" s="416"/>
      <c r="F17" s="416"/>
      <c r="G17" s="763"/>
      <c r="H17" s="849"/>
      <c r="I17" s="849"/>
    </row>
    <row r="18" spans="3:9" s="55" customFormat="1" ht="10.5" customHeight="1">
      <c r="C18" s="77" t="s">
        <v>400</v>
      </c>
      <c r="D18" s="416">
        <v>4123</v>
      </c>
      <c r="E18" s="416">
        <v>6435</v>
      </c>
      <c r="F18" s="416">
        <v>4876</v>
      </c>
      <c r="G18" s="763">
        <v>1.5607567305360175</v>
      </c>
      <c r="H18" s="849">
        <v>49.2</v>
      </c>
      <c r="I18" s="849">
        <v>31.5</v>
      </c>
    </row>
    <row r="19" spans="3:9" s="55" customFormat="1" ht="10.5" customHeight="1">
      <c r="C19" s="77" t="s">
        <v>401</v>
      </c>
      <c r="D19" s="416">
        <v>1667</v>
      </c>
      <c r="E19" s="416">
        <v>2738</v>
      </c>
      <c r="F19" s="416">
        <v>2002</v>
      </c>
      <c r="G19" s="763">
        <v>1.6424715056988601</v>
      </c>
      <c r="H19" s="849">
        <v>59.5</v>
      </c>
      <c r="I19" s="849">
        <v>36.2</v>
      </c>
    </row>
    <row r="20" spans="3:9" s="55" customFormat="1" ht="10.5" customHeight="1">
      <c r="C20" s="77" t="s">
        <v>402</v>
      </c>
      <c r="D20" s="416">
        <v>561</v>
      </c>
      <c r="E20" s="416">
        <v>1002</v>
      </c>
      <c r="F20" s="416">
        <v>722</v>
      </c>
      <c r="G20" s="763">
        <v>1.786096256684492</v>
      </c>
      <c r="H20" s="849">
        <v>73.3</v>
      </c>
      <c r="I20" s="849">
        <v>41.1</v>
      </c>
    </row>
    <row r="21" spans="2:9" s="55" customFormat="1" ht="10.5" customHeight="1">
      <c r="B21" s="107" t="s">
        <v>274</v>
      </c>
      <c r="C21" s="77"/>
      <c r="D21" s="416">
        <v>89</v>
      </c>
      <c r="E21" s="416">
        <v>271</v>
      </c>
      <c r="F21" s="416">
        <v>123</v>
      </c>
      <c r="G21" s="763">
        <v>3.044943820224719</v>
      </c>
      <c r="H21" s="849">
        <v>119.3</v>
      </c>
      <c r="I21" s="849">
        <v>39.2</v>
      </c>
    </row>
    <row r="22" spans="1:9" s="55" customFormat="1" ht="10.5" customHeight="1">
      <c r="A22" s="109"/>
      <c r="B22" s="109"/>
      <c r="C22" s="80"/>
      <c r="D22" s="109"/>
      <c r="E22" s="109"/>
      <c r="F22" s="109"/>
      <c r="G22" s="109"/>
      <c r="H22" s="109"/>
      <c r="I22" s="109"/>
    </row>
    <row r="23" ht="9" customHeight="1"/>
    <row r="24" ht="15" customHeight="1">
      <c r="A24" s="123" t="s">
        <v>738</v>
      </c>
    </row>
    <row r="25" spans="1:7" s="55" customFormat="1" ht="12" customHeight="1">
      <c r="A25" s="1374" t="s">
        <v>407</v>
      </c>
      <c r="B25" s="1374"/>
      <c r="C25" s="1375"/>
      <c r="D25" s="1476" t="s">
        <v>393</v>
      </c>
      <c r="E25" s="1479" t="s">
        <v>394</v>
      </c>
      <c r="F25" s="1482" t="s">
        <v>825</v>
      </c>
      <c r="G25" s="1485" t="s">
        <v>408</v>
      </c>
    </row>
    <row r="26" spans="1:7" s="55" customFormat="1" ht="12" customHeight="1">
      <c r="A26" s="1376"/>
      <c r="B26" s="1376"/>
      <c r="C26" s="1377"/>
      <c r="D26" s="1477"/>
      <c r="E26" s="1480"/>
      <c r="F26" s="1483"/>
      <c r="G26" s="1486"/>
    </row>
    <row r="27" spans="1:7" s="55" customFormat="1" ht="12" customHeight="1">
      <c r="A27" s="1378"/>
      <c r="B27" s="1378"/>
      <c r="C27" s="1379"/>
      <c r="D27" s="1478"/>
      <c r="E27" s="1481"/>
      <c r="F27" s="1484"/>
      <c r="G27" s="1487"/>
    </row>
    <row r="28" spans="1:7" s="55" customFormat="1" ht="10.5" customHeight="1">
      <c r="A28" s="107"/>
      <c r="B28" s="107"/>
      <c r="C28" s="58"/>
      <c r="D28" s="107"/>
      <c r="E28" s="107"/>
      <c r="F28" s="107"/>
      <c r="G28" s="107"/>
    </row>
    <row r="29" spans="1:7" s="72" customFormat="1" ht="10.5" customHeight="1">
      <c r="A29" s="72" t="s">
        <v>882</v>
      </c>
      <c r="B29" s="105"/>
      <c r="C29" s="71"/>
      <c r="D29" s="759">
        <v>61273</v>
      </c>
      <c r="E29" s="759">
        <v>157084</v>
      </c>
      <c r="F29" s="759">
        <v>86539</v>
      </c>
      <c r="G29" s="762">
        <v>2.5636740489285654</v>
      </c>
    </row>
    <row r="30" spans="2:7" s="55" customFormat="1" ht="10.5" customHeight="1">
      <c r="B30" s="107" t="s">
        <v>396</v>
      </c>
      <c r="C30" s="77"/>
      <c r="D30" s="416">
        <v>52246</v>
      </c>
      <c r="E30" s="416">
        <v>142323</v>
      </c>
      <c r="F30" s="416">
        <v>75609</v>
      </c>
      <c r="G30" s="763">
        <v>2.724093710523294</v>
      </c>
    </row>
    <row r="31" spans="2:7" s="55" customFormat="1" ht="10.5" customHeight="1">
      <c r="B31" s="107" t="s">
        <v>397</v>
      </c>
      <c r="C31" s="77"/>
      <c r="D31" s="416">
        <v>583</v>
      </c>
      <c r="E31" s="416">
        <v>1097</v>
      </c>
      <c r="F31" s="416">
        <v>734</v>
      </c>
      <c r="G31" s="763">
        <v>1.881646655231561</v>
      </c>
    </row>
    <row r="32" spans="2:7" s="55" customFormat="1" ht="10.5" customHeight="1">
      <c r="B32" s="107" t="s">
        <v>398</v>
      </c>
      <c r="C32" s="77"/>
      <c r="D32" s="416">
        <v>8318</v>
      </c>
      <c r="E32" s="416">
        <v>13362</v>
      </c>
      <c r="F32" s="416">
        <v>10030</v>
      </c>
      <c r="G32" s="763">
        <v>1.6063957682135128</v>
      </c>
    </row>
    <row r="33" spans="3:7" s="55" customFormat="1" ht="10.5" customHeight="1">
      <c r="C33" s="77" t="s">
        <v>399</v>
      </c>
      <c r="D33" s="760"/>
      <c r="E33" s="760"/>
      <c r="F33" s="760"/>
      <c r="G33" s="763"/>
    </row>
    <row r="34" spans="3:7" s="55" customFormat="1" ht="10.5" customHeight="1">
      <c r="C34" s="77" t="s">
        <v>404</v>
      </c>
      <c r="D34" s="416">
        <v>2169</v>
      </c>
      <c r="E34" s="416">
        <v>3135</v>
      </c>
      <c r="F34" s="416">
        <v>2462</v>
      </c>
      <c r="G34" s="763">
        <v>1.4453665283540802</v>
      </c>
    </row>
    <row r="35" spans="3:7" s="55" customFormat="1" ht="10.5" customHeight="1">
      <c r="C35" s="77" t="s">
        <v>405</v>
      </c>
      <c r="D35" s="416">
        <v>3895</v>
      </c>
      <c r="E35" s="416">
        <v>6173</v>
      </c>
      <c r="F35" s="416">
        <v>4651</v>
      </c>
      <c r="G35" s="763">
        <v>1.5848523748395378</v>
      </c>
    </row>
    <row r="36" spans="3:7" s="55" customFormat="1" ht="10.5" customHeight="1">
      <c r="C36" s="77" t="s">
        <v>406</v>
      </c>
      <c r="D36" s="416">
        <v>2254</v>
      </c>
      <c r="E36" s="416">
        <v>4054</v>
      </c>
      <c r="F36" s="416">
        <v>2917</v>
      </c>
      <c r="G36" s="763">
        <v>1.7985803016858917</v>
      </c>
    </row>
    <row r="37" spans="2:7" s="55" customFormat="1" ht="10.5" customHeight="1">
      <c r="B37" s="55" t="s">
        <v>238</v>
      </c>
      <c r="C37" s="77"/>
      <c r="D37" s="416"/>
      <c r="E37" s="416"/>
      <c r="F37" s="416"/>
      <c r="G37" s="763"/>
    </row>
    <row r="38" spans="3:7" s="55" customFormat="1" ht="10.5" customHeight="1">
      <c r="C38" s="77" t="s">
        <v>403</v>
      </c>
      <c r="D38" s="416"/>
      <c r="E38" s="416"/>
      <c r="F38" s="416"/>
      <c r="G38" s="763"/>
    </row>
    <row r="39" spans="3:7" s="55" customFormat="1" ht="10.5" customHeight="1">
      <c r="C39" s="77" t="s">
        <v>404</v>
      </c>
      <c r="D39" s="416">
        <v>5094</v>
      </c>
      <c r="E39" s="416">
        <v>7894</v>
      </c>
      <c r="F39" s="416">
        <v>6042</v>
      </c>
      <c r="G39" s="763">
        <v>1.5496662740478995</v>
      </c>
    </row>
    <row r="40" spans="3:7" s="55" customFormat="1" ht="10.5" customHeight="1">
      <c r="C40" s="77" t="s">
        <v>405</v>
      </c>
      <c r="D40" s="416">
        <v>2394</v>
      </c>
      <c r="E40" s="416">
        <v>3943</v>
      </c>
      <c r="F40" s="416">
        <v>2884</v>
      </c>
      <c r="G40" s="763">
        <v>1.6470342522974102</v>
      </c>
    </row>
    <row r="41" spans="3:7" s="55" customFormat="1" ht="10.5" customHeight="1">
      <c r="C41" s="77" t="s">
        <v>406</v>
      </c>
      <c r="D41" s="416">
        <v>830</v>
      </c>
      <c r="E41" s="416">
        <v>1525</v>
      </c>
      <c r="F41" s="416">
        <v>1104</v>
      </c>
      <c r="G41" s="763">
        <v>1.8373493975903614</v>
      </c>
    </row>
    <row r="42" spans="2:7" s="55" customFormat="1" ht="10.5" customHeight="1">
      <c r="B42" s="107" t="s">
        <v>274</v>
      </c>
      <c r="C42" s="77"/>
      <c r="D42" s="416">
        <v>122</v>
      </c>
      <c r="E42" s="416">
        <v>289</v>
      </c>
      <c r="F42" s="416">
        <v>162</v>
      </c>
      <c r="G42" s="763">
        <v>2.3688524590163933</v>
      </c>
    </row>
    <row r="43" spans="1:7" s="55" customFormat="1" ht="10.5" customHeight="1">
      <c r="A43" s="109"/>
      <c r="B43" s="109"/>
      <c r="C43" s="80"/>
      <c r="D43" s="109"/>
      <c r="E43" s="109"/>
      <c r="F43" s="109"/>
      <c r="G43" s="109"/>
    </row>
    <row r="44" ht="10.5" customHeight="1">
      <c r="A44" s="555" t="s">
        <v>883</v>
      </c>
    </row>
    <row r="45" ht="10.5" customHeight="1">
      <c r="A45" s="555" t="s">
        <v>905</v>
      </c>
    </row>
  </sheetData>
  <sheetProtection/>
  <mergeCells count="12">
    <mergeCell ref="A25:C27"/>
    <mergeCell ref="G4:G6"/>
    <mergeCell ref="A4:C6"/>
    <mergeCell ref="D4:D6"/>
    <mergeCell ref="E4:E6"/>
    <mergeCell ref="F4:F6"/>
    <mergeCell ref="D25:D27"/>
    <mergeCell ref="E25:E27"/>
    <mergeCell ref="F25:F27"/>
    <mergeCell ref="G25:G27"/>
    <mergeCell ref="H4:H6"/>
    <mergeCell ref="I4:I6"/>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J31"/>
  <sheetViews>
    <sheetView zoomScalePageLayoutView="0" workbookViewId="0" topLeftCell="A1">
      <selection activeCell="C2" sqref="C2"/>
    </sheetView>
  </sheetViews>
  <sheetFormatPr defaultColWidth="9.00390625" defaultRowHeight="10.5" customHeight="1"/>
  <cols>
    <col min="1" max="2" width="3.75390625" style="55" customWidth="1"/>
    <col min="3" max="3" width="18.25390625" style="55" customWidth="1"/>
    <col min="4" max="6" width="22.75390625" style="245" customWidth="1"/>
    <col min="7" max="7" width="22.75390625" style="300" customWidth="1"/>
    <col min="8" max="9" width="12.75390625" style="55" customWidth="1"/>
    <col min="10" max="16384" width="9.125" style="55" customWidth="1"/>
  </cols>
  <sheetData>
    <row r="1" spans="2:7" s="417" customFormat="1" ht="15" customHeight="1">
      <c r="B1" s="327"/>
      <c r="C1" s="17" t="s">
        <v>1045</v>
      </c>
      <c r="D1" s="418"/>
      <c r="E1" s="418"/>
      <c r="F1" s="418"/>
      <c r="G1" s="764"/>
    </row>
    <row r="2" spans="2:7" s="417" customFormat="1" ht="15" customHeight="1">
      <c r="B2" s="327"/>
      <c r="C2" s="17" t="s">
        <v>833</v>
      </c>
      <c r="D2" s="418"/>
      <c r="E2" s="418"/>
      <c r="F2" s="418"/>
      <c r="G2" s="764"/>
    </row>
    <row r="3" spans="2:7" s="417" customFormat="1" ht="15" customHeight="1">
      <c r="B3" s="327"/>
      <c r="C3" s="17" t="s">
        <v>885</v>
      </c>
      <c r="D3" s="418"/>
      <c r="E3" s="418"/>
      <c r="F3" s="418"/>
      <c r="G3" s="764"/>
    </row>
    <row r="4" spans="1:7" s="417" customFormat="1" ht="15" customHeight="1">
      <c r="A4" s="4"/>
      <c r="B4" s="327"/>
      <c r="D4" s="418"/>
      <c r="E4" s="418"/>
      <c r="F4" s="418"/>
      <c r="G4" s="764"/>
    </row>
    <row r="5" spans="1:7" s="47" customFormat="1" ht="15" customHeight="1">
      <c r="A5" s="123" t="s">
        <v>738</v>
      </c>
      <c r="D5" s="408"/>
      <c r="E5" s="408"/>
      <c r="F5" s="408"/>
      <c r="G5" s="765"/>
    </row>
    <row r="6" spans="1:7" ht="10.5" customHeight="1">
      <c r="A6" s="1374" t="s">
        <v>661</v>
      </c>
      <c r="B6" s="1374"/>
      <c r="C6" s="1375"/>
      <c r="D6" s="1488" t="s">
        <v>410</v>
      </c>
      <c r="E6" s="1493" t="s">
        <v>830</v>
      </c>
      <c r="F6" s="1496" t="s">
        <v>831</v>
      </c>
      <c r="G6" s="1499" t="s">
        <v>832</v>
      </c>
    </row>
    <row r="7" spans="1:7" ht="10.5" customHeight="1">
      <c r="A7" s="1376"/>
      <c r="B7" s="1376"/>
      <c r="C7" s="1377"/>
      <c r="D7" s="1489"/>
      <c r="E7" s="1494"/>
      <c r="F7" s="1497"/>
      <c r="G7" s="1500"/>
    </row>
    <row r="8" spans="1:7" ht="10.5" customHeight="1">
      <c r="A8" s="1376"/>
      <c r="B8" s="1376"/>
      <c r="C8" s="1377"/>
      <c r="D8" s="1489"/>
      <c r="E8" s="1495"/>
      <c r="F8" s="1498"/>
      <c r="G8" s="1501"/>
    </row>
    <row r="9" spans="1:7" ht="10.5" customHeight="1">
      <c r="A9" s="1376"/>
      <c r="B9" s="1376"/>
      <c r="C9" s="1377"/>
      <c r="D9" s="1489"/>
      <c r="E9" s="1502" t="s">
        <v>393</v>
      </c>
      <c r="F9" s="1502" t="s">
        <v>393</v>
      </c>
      <c r="G9" s="1491" t="s">
        <v>393</v>
      </c>
    </row>
    <row r="10" spans="1:7" ht="10.5" customHeight="1">
      <c r="A10" s="1376"/>
      <c r="B10" s="1376"/>
      <c r="C10" s="1377"/>
      <c r="D10" s="1489"/>
      <c r="E10" s="1502"/>
      <c r="F10" s="1502"/>
      <c r="G10" s="1491"/>
    </row>
    <row r="11" spans="1:7" ht="10.5" customHeight="1">
      <c r="A11" s="1378"/>
      <c r="B11" s="1378"/>
      <c r="C11" s="1379"/>
      <c r="D11" s="1490"/>
      <c r="E11" s="1503"/>
      <c r="F11" s="1503"/>
      <c r="G11" s="1492"/>
    </row>
    <row r="12" spans="1:6" ht="10.5" customHeight="1">
      <c r="A12" s="107"/>
      <c r="B12" s="107"/>
      <c r="C12" s="58"/>
      <c r="D12" s="300"/>
      <c r="E12" s="300"/>
      <c r="F12" s="300"/>
    </row>
    <row r="13" spans="1:10" s="72" customFormat="1" ht="10.5" customHeight="1">
      <c r="A13" s="72" t="s">
        <v>1</v>
      </c>
      <c r="B13" s="105"/>
      <c r="C13" s="71"/>
      <c r="D13" s="305">
        <v>16684</v>
      </c>
      <c r="E13" s="304">
        <v>13317</v>
      </c>
      <c r="F13" s="304">
        <v>17465</v>
      </c>
      <c r="G13" s="305">
        <v>22845</v>
      </c>
      <c r="H13" s="304"/>
      <c r="I13" s="304"/>
      <c r="J13" s="304"/>
    </row>
    <row r="14" spans="2:7" ht="10.5" customHeight="1">
      <c r="B14" s="107" t="s">
        <v>396</v>
      </c>
      <c r="C14" s="77"/>
      <c r="D14" s="300">
        <v>14964</v>
      </c>
      <c r="E14" s="245">
        <v>11936</v>
      </c>
      <c r="F14" s="245">
        <v>15511</v>
      </c>
      <c r="G14" s="300">
        <v>20002</v>
      </c>
    </row>
    <row r="15" spans="2:7" ht="10.5" customHeight="1">
      <c r="B15" s="107" t="s">
        <v>397</v>
      </c>
      <c r="C15" s="77"/>
      <c r="D15" s="300">
        <v>114</v>
      </c>
      <c r="E15" s="245">
        <v>97</v>
      </c>
      <c r="F15" s="245">
        <v>122</v>
      </c>
      <c r="G15" s="300">
        <v>174</v>
      </c>
    </row>
    <row r="16" spans="2:7" ht="10.5" customHeight="1">
      <c r="B16" s="107" t="s">
        <v>398</v>
      </c>
      <c r="C16" s="77"/>
      <c r="D16" s="300">
        <v>1580</v>
      </c>
      <c r="E16" s="245">
        <v>1264</v>
      </c>
      <c r="F16" s="245">
        <v>1804</v>
      </c>
      <c r="G16" s="300">
        <v>2633</v>
      </c>
    </row>
    <row r="17" spans="3:10" ht="10.5" customHeight="1">
      <c r="C17" s="77" t="s">
        <v>399</v>
      </c>
      <c r="D17" s="300"/>
      <c r="H17" s="245"/>
      <c r="I17" s="245"/>
      <c r="J17" s="245"/>
    </row>
    <row r="18" spans="3:7" ht="10.5" customHeight="1">
      <c r="C18" s="77" t="s">
        <v>613</v>
      </c>
      <c r="D18" s="300">
        <v>267</v>
      </c>
      <c r="E18" s="245">
        <v>213</v>
      </c>
      <c r="F18" s="245">
        <v>313</v>
      </c>
      <c r="G18" s="300">
        <v>446</v>
      </c>
    </row>
    <row r="19" spans="3:7" ht="10.5" customHeight="1">
      <c r="C19" s="77" t="s">
        <v>614</v>
      </c>
      <c r="D19" s="300">
        <v>663</v>
      </c>
      <c r="E19" s="245">
        <v>548</v>
      </c>
      <c r="F19" s="245">
        <v>755</v>
      </c>
      <c r="G19" s="300">
        <v>1096</v>
      </c>
    </row>
    <row r="20" spans="3:7" ht="10.5" customHeight="1">
      <c r="C20" s="77" t="s">
        <v>615</v>
      </c>
      <c r="D20" s="300">
        <v>426</v>
      </c>
      <c r="E20" s="245">
        <v>334</v>
      </c>
      <c r="F20" s="245">
        <v>488</v>
      </c>
      <c r="G20" s="300">
        <v>737</v>
      </c>
    </row>
    <row r="21" spans="3:7" ht="10.5" customHeight="1">
      <c r="C21" s="77" t="s">
        <v>616</v>
      </c>
      <c r="D21" s="300">
        <v>188</v>
      </c>
      <c r="E21" s="245">
        <v>141</v>
      </c>
      <c r="F21" s="245">
        <v>209</v>
      </c>
      <c r="G21" s="300">
        <v>303</v>
      </c>
    </row>
    <row r="22" spans="3:7" ht="10.5" customHeight="1">
      <c r="C22" s="77" t="s">
        <v>617</v>
      </c>
      <c r="D22" s="300">
        <v>36</v>
      </c>
      <c r="E22" s="245">
        <v>28</v>
      </c>
      <c r="F22" s="245">
        <v>39</v>
      </c>
      <c r="G22" s="300">
        <v>51</v>
      </c>
    </row>
    <row r="23" spans="2:4" ht="10.5" customHeight="1">
      <c r="B23" s="55" t="s">
        <v>238</v>
      </c>
      <c r="C23" s="77"/>
      <c r="D23" s="300"/>
    </row>
    <row r="24" spans="3:10" ht="10.5" customHeight="1">
      <c r="C24" s="77" t="s">
        <v>403</v>
      </c>
      <c r="D24" s="300"/>
      <c r="H24" s="245"/>
      <c r="I24" s="245"/>
      <c r="J24" s="245"/>
    </row>
    <row r="25" spans="3:7" ht="10.5" customHeight="1">
      <c r="C25" s="77" t="s">
        <v>404</v>
      </c>
      <c r="D25" s="300">
        <v>830</v>
      </c>
      <c r="E25" s="245">
        <v>684</v>
      </c>
      <c r="F25" s="245">
        <v>926</v>
      </c>
      <c r="G25" s="300">
        <v>1279</v>
      </c>
    </row>
    <row r="26" spans="3:9" ht="10.5" customHeight="1">
      <c r="C26" s="77" t="s">
        <v>405</v>
      </c>
      <c r="D26" s="300">
        <v>466</v>
      </c>
      <c r="E26" s="245">
        <v>362</v>
      </c>
      <c r="F26" s="245">
        <v>563</v>
      </c>
      <c r="G26" s="300">
        <v>883</v>
      </c>
      <c r="I26" s="245"/>
    </row>
    <row r="27" spans="3:7" ht="10.5" customHeight="1">
      <c r="C27" s="77" t="s">
        <v>411</v>
      </c>
      <c r="D27" s="300">
        <v>238</v>
      </c>
      <c r="E27" s="245">
        <v>186</v>
      </c>
      <c r="F27" s="245">
        <v>260</v>
      </c>
      <c r="G27" s="300">
        <v>388</v>
      </c>
    </row>
    <row r="28" spans="3:7" ht="10.5" customHeight="1">
      <c r="C28" s="77" t="s">
        <v>611</v>
      </c>
      <c r="D28" s="300">
        <v>42</v>
      </c>
      <c r="E28" s="245">
        <v>30</v>
      </c>
      <c r="F28" s="245">
        <v>50</v>
      </c>
      <c r="G28" s="300">
        <v>78</v>
      </c>
    </row>
    <row r="29" spans="3:7" ht="10.5" customHeight="1">
      <c r="C29" s="77" t="s">
        <v>612</v>
      </c>
      <c r="D29" s="300">
        <v>4</v>
      </c>
      <c r="E29" s="245">
        <v>2</v>
      </c>
      <c r="F29" s="245">
        <v>5</v>
      </c>
      <c r="G29" s="300">
        <v>5</v>
      </c>
    </row>
    <row r="30" spans="2:7" ht="10.5" customHeight="1">
      <c r="B30" s="107" t="s">
        <v>274</v>
      </c>
      <c r="C30" s="77"/>
      <c r="D30" s="300">
        <v>26</v>
      </c>
      <c r="E30" s="245">
        <v>20</v>
      </c>
      <c r="F30" s="245">
        <v>28</v>
      </c>
      <c r="G30" s="300">
        <v>36</v>
      </c>
    </row>
    <row r="31" spans="1:7" ht="10.5" customHeight="1">
      <c r="A31" s="109"/>
      <c r="B31" s="109"/>
      <c r="C31" s="80"/>
      <c r="D31" s="258"/>
      <c r="E31" s="258"/>
      <c r="F31" s="258"/>
      <c r="G31" s="258"/>
    </row>
  </sheetData>
  <sheetProtection/>
  <mergeCells count="8">
    <mergeCell ref="D6:D11"/>
    <mergeCell ref="G9:G11"/>
    <mergeCell ref="A6:C11"/>
    <mergeCell ref="E6:E8"/>
    <mergeCell ref="F6:F8"/>
    <mergeCell ref="G6:G8"/>
    <mergeCell ref="E9:E11"/>
    <mergeCell ref="F9:F11"/>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C2" sqref="C2"/>
    </sheetView>
  </sheetViews>
  <sheetFormatPr defaultColWidth="9.00390625" defaultRowHeight="15" customHeight="1"/>
  <cols>
    <col min="1" max="1" width="17.75390625" style="419" customWidth="1"/>
    <col min="2" max="3" width="13.75390625" style="420" customWidth="1"/>
    <col min="4" max="4" width="13.75390625" style="421" customWidth="1"/>
    <col min="5" max="5" width="13.75390625" style="420" customWidth="1"/>
    <col min="6" max="7" width="13.75390625" style="421" customWidth="1"/>
    <col min="8" max="8" width="13.75390625" style="420" customWidth="1"/>
    <col min="9" max="9" width="13.75390625" style="421" customWidth="1"/>
    <col min="10" max="10" width="13.75390625" style="420" customWidth="1"/>
    <col min="11" max="16384" width="9.125" style="419" customWidth="1"/>
  </cols>
  <sheetData>
    <row r="1" ht="15" customHeight="1">
      <c r="C1" s="137" t="s">
        <v>1046</v>
      </c>
    </row>
    <row r="3" spans="1:10" ht="15" customHeight="1">
      <c r="A3" s="1505" t="s">
        <v>0</v>
      </c>
      <c r="B3" s="1508" t="s">
        <v>412</v>
      </c>
      <c r="C3" s="422"/>
      <c r="D3" s="1510" t="s">
        <v>2</v>
      </c>
      <c r="E3" s="1511"/>
      <c r="F3" s="1511"/>
      <c r="G3" s="1511"/>
      <c r="H3" s="1512"/>
      <c r="I3" s="423"/>
      <c r="J3" s="424"/>
    </row>
    <row r="4" spans="1:10" ht="15" customHeight="1">
      <c r="A4" s="1506"/>
      <c r="B4" s="1509"/>
      <c r="C4" s="425" t="s">
        <v>413</v>
      </c>
      <c r="D4" s="1513" t="s">
        <v>21</v>
      </c>
      <c r="E4" s="426" t="s">
        <v>414</v>
      </c>
      <c r="F4" s="1514" t="s">
        <v>22</v>
      </c>
      <c r="G4" s="1514" t="s">
        <v>23</v>
      </c>
      <c r="H4" s="1516" t="s">
        <v>7</v>
      </c>
      <c r="I4" s="1504" t="s">
        <v>222</v>
      </c>
      <c r="J4" s="427" t="s">
        <v>415</v>
      </c>
    </row>
    <row r="5" spans="1:10" ht="15" customHeight="1">
      <c r="A5" s="1506"/>
      <c r="B5" s="1509"/>
      <c r="C5" s="428" t="s">
        <v>416</v>
      </c>
      <c r="D5" s="1504"/>
      <c r="E5" s="429" t="s">
        <v>416</v>
      </c>
      <c r="F5" s="1515"/>
      <c r="G5" s="1515"/>
      <c r="H5" s="1517"/>
      <c r="I5" s="1504"/>
      <c r="J5" s="430" t="s">
        <v>416</v>
      </c>
    </row>
    <row r="6" spans="1:10" s="439" customFormat="1" ht="15" customHeight="1">
      <c r="A6" s="1507"/>
      <c r="B6" s="431" t="s">
        <v>417</v>
      </c>
      <c r="C6" s="432" t="s">
        <v>418</v>
      </c>
      <c r="D6" s="433"/>
      <c r="E6" s="434" t="s">
        <v>418</v>
      </c>
      <c r="F6" s="435"/>
      <c r="G6" s="435"/>
      <c r="H6" s="436" t="s">
        <v>419</v>
      </c>
      <c r="I6" s="437"/>
      <c r="J6" s="438" t="s">
        <v>418</v>
      </c>
    </row>
    <row r="7" spans="1:10" s="445" customFormat="1" ht="15" customHeight="1">
      <c r="A7" s="440" t="s">
        <v>421</v>
      </c>
      <c r="B7" s="441">
        <v>32.8</v>
      </c>
      <c r="C7" s="442">
        <v>7.011993073519037</v>
      </c>
      <c r="D7" s="443">
        <v>273177</v>
      </c>
      <c r="E7" s="444">
        <v>69.1</v>
      </c>
      <c r="F7" s="443">
        <v>132509</v>
      </c>
      <c r="G7" s="443">
        <v>140668</v>
      </c>
      <c r="H7" s="442">
        <v>8328.567073170732</v>
      </c>
      <c r="I7" s="443">
        <v>86432</v>
      </c>
      <c r="J7" s="444">
        <v>72.8</v>
      </c>
    </row>
    <row r="8" spans="1:10" ht="15" customHeight="1">
      <c r="A8" s="446" t="s">
        <v>666</v>
      </c>
      <c r="B8" s="447">
        <v>25.8</v>
      </c>
      <c r="C8" s="448">
        <v>5.515531137097292</v>
      </c>
      <c r="D8" s="449">
        <v>228815</v>
      </c>
      <c r="E8" s="450">
        <v>57.9</v>
      </c>
      <c r="F8" s="449" t="s">
        <v>420</v>
      </c>
      <c r="G8" s="449" t="s">
        <v>420</v>
      </c>
      <c r="H8" s="766">
        <v>8868.798449612403</v>
      </c>
      <c r="I8" s="449" t="s">
        <v>420</v>
      </c>
      <c r="J8" s="450" t="s">
        <v>420</v>
      </c>
    </row>
    <row r="9" spans="1:10" ht="15" customHeight="1">
      <c r="A9" s="446" t="s">
        <v>667</v>
      </c>
      <c r="B9" s="447">
        <v>3.6</v>
      </c>
      <c r="C9" s="448">
        <v>0.7696089958740407</v>
      </c>
      <c r="D9" s="449">
        <v>20948</v>
      </c>
      <c r="E9" s="450">
        <v>5.3</v>
      </c>
      <c r="F9" s="449" t="s">
        <v>420</v>
      </c>
      <c r="G9" s="449" t="s">
        <v>420</v>
      </c>
      <c r="H9" s="766">
        <v>5818.888888888889</v>
      </c>
      <c r="I9" s="449" t="s">
        <v>420</v>
      </c>
      <c r="J9" s="450" t="s">
        <v>420</v>
      </c>
    </row>
    <row r="10" spans="1:10" ht="15" customHeight="1">
      <c r="A10" s="446" t="s">
        <v>668</v>
      </c>
      <c r="B10" s="447">
        <v>2.7</v>
      </c>
      <c r="C10" s="448">
        <v>0.5772067469055305</v>
      </c>
      <c r="D10" s="449">
        <v>14953</v>
      </c>
      <c r="E10" s="450">
        <v>3.8</v>
      </c>
      <c r="F10" s="449" t="s">
        <v>420</v>
      </c>
      <c r="G10" s="449" t="s">
        <v>420</v>
      </c>
      <c r="H10" s="766">
        <v>5538.148148148148</v>
      </c>
      <c r="I10" s="449" t="s">
        <v>420</v>
      </c>
      <c r="J10" s="450" t="s">
        <v>420</v>
      </c>
    </row>
    <row r="11" spans="1:10" ht="15" customHeight="1">
      <c r="A11" s="451" t="s">
        <v>669</v>
      </c>
      <c r="B11" s="452">
        <v>0.7</v>
      </c>
      <c r="C11" s="453">
        <v>0.14964619364217457</v>
      </c>
      <c r="D11" s="454">
        <v>8461</v>
      </c>
      <c r="E11" s="452">
        <v>2.1</v>
      </c>
      <c r="F11" s="454" t="s">
        <v>420</v>
      </c>
      <c r="G11" s="454" t="s">
        <v>420</v>
      </c>
      <c r="H11" s="767">
        <v>12087.142857142859</v>
      </c>
      <c r="I11" s="454" t="s">
        <v>420</v>
      </c>
      <c r="J11" s="452" t="s">
        <v>420</v>
      </c>
    </row>
    <row r="12" spans="1:10" s="445" customFormat="1" ht="15" customHeight="1">
      <c r="A12" s="440" t="s">
        <v>422</v>
      </c>
      <c r="B12" s="441">
        <v>46.3</v>
      </c>
      <c r="C12" s="442">
        <v>9.898026808046689</v>
      </c>
      <c r="D12" s="443">
        <v>317983</v>
      </c>
      <c r="E12" s="444">
        <v>76.1</v>
      </c>
      <c r="F12" s="443">
        <v>155020</v>
      </c>
      <c r="G12" s="443">
        <v>162963</v>
      </c>
      <c r="H12" s="442">
        <v>6867.883369330454</v>
      </c>
      <c r="I12" s="443" t="s">
        <v>420</v>
      </c>
      <c r="J12" s="444" t="s">
        <v>420</v>
      </c>
    </row>
    <row r="13" spans="1:10" ht="15" customHeight="1">
      <c r="A13" s="446" t="s">
        <v>423</v>
      </c>
      <c r="B13" s="447">
        <v>45.9</v>
      </c>
      <c r="C13" s="448">
        <v>9.812514697394018</v>
      </c>
      <c r="D13" s="449">
        <v>312643</v>
      </c>
      <c r="E13" s="450">
        <v>74.8</v>
      </c>
      <c r="F13" s="449" t="s">
        <v>420</v>
      </c>
      <c r="G13" s="449" t="s">
        <v>420</v>
      </c>
      <c r="H13" s="766">
        <v>6811.394335511983</v>
      </c>
      <c r="I13" s="449" t="s">
        <v>420</v>
      </c>
      <c r="J13" s="450" t="s">
        <v>420</v>
      </c>
    </row>
    <row r="14" spans="1:10" ht="15" customHeight="1">
      <c r="A14" s="451" t="s">
        <v>424</v>
      </c>
      <c r="B14" s="452">
        <v>0.4</v>
      </c>
      <c r="C14" s="453">
        <v>0.0855121106526712</v>
      </c>
      <c r="D14" s="454">
        <v>5340</v>
      </c>
      <c r="E14" s="452">
        <v>1.3</v>
      </c>
      <c r="F14" s="454" t="s">
        <v>420</v>
      </c>
      <c r="G14" s="454" t="s">
        <v>420</v>
      </c>
      <c r="H14" s="767">
        <v>13350</v>
      </c>
      <c r="I14" s="454" t="s">
        <v>420</v>
      </c>
      <c r="J14" s="452" t="s">
        <v>420</v>
      </c>
    </row>
    <row r="15" spans="1:10" s="445" customFormat="1" ht="15" customHeight="1">
      <c r="A15" s="440" t="s">
        <v>425</v>
      </c>
      <c r="B15" s="441">
        <v>49.4</v>
      </c>
      <c r="C15" s="442">
        <v>10.560745665604891</v>
      </c>
      <c r="D15" s="443">
        <v>334630</v>
      </c>
      <c r="E15" s="444">
        <v>77.7</v>
      </c>
      <c r="F15" s="443">
        <v>162791</v>
      </c>
      <c r="G15" s="443">
        <v>171839</v>
      </c>
      <c r="H15" s="442">
        <v>6773.886639676113</v>
      </c>
      <c r="I15" s="443">
        <v>115313</v>
      </c>
      <c r="J15" s="444">
        <v>81.7</v>
      </c>
    </row>
    <row r="16" spans="1:10" ht="15" customHeight="1">
      <c r="A16" s="446" t="s">
        <v>423</v>
      </c>
      <c r="B16" s="447">
        <v>48.1</v>
      </c>
      <c r="C16" s="448">
        <v>10.282831305983711</v>
      </c>
      <c r="D16" s="449">
        <v>322986</v>
      </c>
      <c r="E16" s="450">
        <v>75</v>
      </c>
      <c r="F16" s="449" t="s">
        <v>420</v>
      </c>
      <c r="G16" s="449" t="s">
        <v>420</v>
      </c>
      <c r="H16" s="766">
        <v>6714.885654885655</v>
      </c>
      <c r="I16" s="449" t="s">
        <v>420</v>
      </c>
      <c r="J16" s="450" t="s">
        <v>420</v>
      </c>
    </row>
    <row r="17" spans="1:10" ht="15" customHeight="1">
      <c r="A17" s="446" t="s">
        <v>424</v>
      </c>
      <c r="B17" s="447">
        <v>0.9</v>
      </c>
      <c r="C17" s="448">
        <v>0.1924022489685102</v>
      </c>
      <c r="D17" s="449">
        <v>6183</v>
      </c>
      <c r="E17" s="450">
        <v>1.4</v>
      </c>
      <c r="F17" s="449" t="s">
        <v>420</v>
      </c>
      <c r="G17" s="449" t="s">
        <v>420</v>
      </c>
      <c r="H17" s="766">
        <v>6870</v>
      </c>
      <c r="I17" s="449" t="s">
        <v>420</v>
      </c>
      <c r="J17" s="450" t="s">
        <v>420</v>
      </c>
    </row>
    <row r="18" spans="1:10" ht="15" customHeight="1">
      <c r="A18" s="451" t="s">
        <v>426</v>
      </c>
      <c r="B18" s="452">
        <v>0.4</v>
      </c>
      <c r="C18" s="453">
        <v>0.0855121106526712</v>
      </c>
      <c r="D18" s="454">
        <v>5461</v>
      </c>
      <c r="E18" s="452">
        <v>1.3</v>
      </c>
      <c r="F18" s="454" t="s">
        <v>420</v>
      </c>
      <c r="G18" s="454" t="s">
        <v>420</v>
      </c>
      <c r="H18" s="767">
        <v>13652.5</v>
      </c>
      <c r="I18" s="454" t="s">
        <v>420</v>
      </c>
      <c r="J18" s="452" t="s">
        <v>420</v>
      </c>
    </row>
    <row r="19" spans="1:10" s="445" customFormat="1" ht="15" customHeight="1">
      <c r="A19" s="440" t="s">
        <v>19</v>
      </c>
      <c r="B19" s="441">
        <v>51.6</v>
      </c>
      <c r="C19" s="442">
        <v>11.031062274194584</v>
      </c>
      <c r="D19" s="443">
        <v>346946</v>
      </c>
      <c r="E19" s="444">
        <v>78.3</v>
      </c>
      <c r="F19" s="443">
        <v>168676</v>
      </c>
      <c r="G19" s="443">
        <v>178270</v>
      </c>
      <c r="H19" s="442">
        <v>6723.75968992248</v>
      </c>
      <c r="I19" s="443">
        <v>125561</v>
      </c>
      <c r="J19" s="444">
        <v>81.4</v>
      </c>
    </row>
    <row r="20" spans="1:10" ht="15" customHeight="1">
      <c r="A20" s="446" t="s">
        <v>423</v>
      </c>
      <c r="B20" s="447">
        <v>50.6</v>
      </c>
      <c r="C20" s="448">
        <v>10.817281997562905</v>
      </c>
      <c r="D20" s="449">
        <v>339742</v>
      </c>
      <c r="E20" s="450">
        <v>76.7</v>
      </c>
      <c r="F20" s="449" t="s">
        <v>420</v>
      </c>
      <c r="G20" s="449" t="s">
        <v>420</v>
      </c>
      <c r="H20" s="766">
        <v>6714.268774703557</v>
      </c>
      <c r="I20" s="449" t="s">
        <v>420</v>
      </c>
      <c r="J20" s="450" t="s">
        <v>420</v>
      </c>
    </row>
    <row r="21" spans="1:10" ht="15" customHeight="1">
      <c r="A21" s="451" t="s">
        <v>424</v>
      </c>
      <c r="B21" s="452">
        <v>1</v>
      </c>
      <c r="C21" s="453">
        <v>0.21378027663167798</v>
      </c>
      <c r="D21" s="454">
        <v>7204</v>
      </c>
      <c r="E21" s="452">
        <v>1.6</v>
      </c>
      <c r="F21" s="454" t="s">
        <v>420</v>
      </c>
      <c r="G21" s="454" t="s">
        <v>420</v>
      </c>
      <c r="H21" s="767">
        <v>7204</v>
      </c>
      <c r="I21" s="454" t="s">
        <v>420</v>
      </c>
      <c r="J21" s="452" t="s">
        <v>420</v>
      </c>
    </row>
    <row r="22" spans="1:10" s="445" customFormat="1" ht="15" customHeight="1">
      <c r="A22" s="440" t="s">
        <v>427</v>
      </c>
      <c r="B22" s="768">
        <v>56</v>
      </c>
      <c r="C22" s="769">
        <v>11.971695491373966</v>
      </c>
      <c r="D22" s="459">
        <v>369635</v>
      </c>
      <c r="E22" s="770">
        <v>81.42188446500359</v>
      </c>
      <c r="F22" s="459">
        <v>180052</v>
      </c>
      <c r="G22" s="459">
        <v>189583</v>
      </c>
      <c r="H22" s="769">
        <v>6600.625</v>
      </c>
      <c r="I22" s="443">
        <v>143358</v>
      </c>
      <c r="J22" s="444">
        <v>84.75149422705157</v>
      </c>
    </row>
    <row r="23" spans="1:10" ht="15" customHeight="1">
      <c r="A23" s="446" t="s">
        <v>423</v>
      </c>
      <c r="B23" s="455">
        <v>54.6</v>
      </c>
      <c r="C23" s="771">
        <v>11.672403104089618</v>
      </c>
      <c r="D23" s="421">
        <v>356813</v>
      </c>
      <c r="E23" s="772">
        <v>78.59749986232723</v>
      </c>
      <c r="F23" s="449" t="s">
        <v>420</v>
      </c>
      <c r="G23" s="449" t="s">
        <v>420</v>
      </c>
      <c r="H23" s="771">
        <v>6535.0366300366295</v>
      </c>
      <c r="I23" s="449" t="s">
        <v>420</v>
      </c>
      <c r="J23" s="450" t="s">
        <v>420</v>
      </c>
    </row>
    <row r="24" spans="1:10" ht="15" customHeight="1">
      <c r="A24" s="446" t="s">
        <v>424</v>
      </c>
      <c r="B24" s="455">
        <v>1</v>
      </c>
      <c r="C24" s="771">
        <v>0.21378027663167798</v>
      </c>
      <c r="D24" s="421">
        <v>7598</v>
      </c>
      <c r="E24" s="772">
        <v>1.6736604438570404</v>
      </c>
      <c r="F24" s="449" t="s">
        <v>420</v>
      </c>
      <c r="G24" s="449" t="s">
        <v>420</v>
      </c>
      <c r="H24" s="771">
        <v>7598</v>
      </c>
      <c r="I24" s="449" t="s">
        <v>420</v>
      </c>
      <c r="J24" s="450" t="s">
        <v>420</v>
      </c>
    </row>
    <row r="25" spans="1:10" ht="15" customHeight="1">
      <c r="A25" s="451" t="s">
        <v>426</v>
      </c>
      <c r="B25" s="456">
        <v>0.4</v>
      </c>
      <c r="C25" s="773">
        <v>0.0855121106526712</v>
      </c>
      <c r="D25" s="457">
        <v>5224</v>
      </c>
      <c r="E25" s="774">
        <v>1.1507241588193182</v>
      </c>
      <c r="F25" s="454" t="s">
        <v>420</v>
      </c>
      <c r="G25" s="454" t="s">
        <v>420</v>
      </c>
      <c r="H25" s="773">
        <v>13060</v>
      </c>
      <c r="I25" s="454" t="s">
        <v>420</v>
      </c>
      <c r="J25" s="452" t="s">
        <v>420</v>
      </c>
    </row>
    <row r="26" spans="1:10" s="445" customFormat="1" ht="15" customHeight="1">
      <c r="A26" s="458" t="s">
        <v>428</v>
      </c>
      <c r="B26" s="775">
        <v>58.53</v>
      </c>
      <c r="C26" s="769">
        <v>12.512559591252112</v>
      </c>
      <c r="D26" s="459">
        <v>369986</v>
      </c>
      <c r="E26" s="770">
        <v>81.05942099474628</v>
      </c>
      <c r="F26" s="459">
        <v>180611</v>
      </c>
      <c r="G26" s="459">
        <v>189375</v>
      </c>
      <c r="H26" s="769">
        <v>6321.305313514437</v>
      </c>
      <c r="I26" s="443">
        <v>150902</v>
      </c>
      <c r="J26" s="444">
        <v>84.92621816012516</v>
      </c>
    </row>
    <row r="27" spans="1:10" ht="15" customHeight="1">
      <c r="A27" s="460" t="s">
        <v>423</v>
      </c>
      <c r="B27" s="461">
        <v>55.99</v>
      </c>
      <c r="C27" s="771">
        <v>11.969557688607651</v>
      </c>
      <c r="D27" s="421">
        <v>355989</v>
      </c>
      <c r="E27" s="772">
        <v>77.9928489740118</v>
      </c>
      <c r="F27" s="449" t="s">
        <v>420</v>
      </c>
      <c r="G27" s="449" t="s">
        <v>420</v>
      </c>
      <c r="H27" s="771">
        <v>6358.081800321485</v>
      </c>
      <c r="I27" s="449" t="s">
        <v>420</v>
      </c>
      <c r="J27" s="450" t="s">
        <v>420</v>
      </c>
    </row>
    <row r="28" spans="1:10" ht="15" customHeight="1">
      <c r="A28" s="460" t="s">
        <v>424</v>
      </c>
      <c r="B28" s="461">
        <v>1.05</v>
      </c>
      <c r="C28" s="771">
        <v>0.2244692904632619</v>
      </c>
      <c r="D28" s="421">
        <v>7690</v>
      </c>
      <c r="E28" s="772">
        <v>1.6847852282237674</v>
      </c>
      <c r="F28" s="449" t="s">
        <v>420</v>
      </c>
      <c r="G28" s="449" t="s">
        <v>420</v>
      </c>
      <c r="H28" s="771">
        <v>7323.809523809524</v>
      </c>
      <c r="I28" s="449" t="s">
        <v>420</v>
      </c>
      <c r="J28" s="450" t="s">
        <v>420</v>
      </c>
    </row>
    <row r="29" spans="1:10" ht="15" customHeight="1">
      <c r="A29" s="462" t="s">
        <v>426</v>
      </c>
      <c r="B29" s="463">
        <v>1.49</v>
      </c>
      <c r="C29" s="773">
        <v>0.3185326121812002</v>
      </c>
      <c r="D29" s="457">
        <v>6307</v>
      </c>
      <c r="E29" s="774">
        <v>1.3817867925107026</v>
      </c>
      <c r="F29" s="454" t="s">
        <v>420</v>
      </c>
      <c r="G29" s="454" t="s">
        <v>420</v>
      </c>
      <c r="H29" s="773">
        <v>4232.885906040268</v>
      </c>
      <c r="I29" s="454" t="s">
        <v>420</v>
      </c>
      <c r="J29" s="452" t="s">
        <v>420</v>
      </c>
    </row>
    <row r="30" spans="1:10" s="445" customFormat="1" ht="15" customHeight="1">
      <c r="A30" s="458" t="s">
        <v>487</v>
      </c>
      <c r="B30" s="775">
        <v>59.36</v>
      </c>
      <c r="C30" s="769">
        <v>12.689997220856405</v>
      </c>
      <c r="D30" s="459">
        <v>366532</v>
      </c>
      <c r="E30" s="770">
        <v>80.62612322291561</v>
      </c>
      <c r="F30" s="459">
        <v>177758</v>
      </c>
      <c r="G30" s="459">
        <v>188774</v>
      </c>
      <c r="H30" s="769">
        <v>6174.7304582210245</v>
      </c>
      <c r="I30" s="443">
        <v>153057</v>
      </c>
      <c r="J30" s="444">
        <v>84.33310742681456</v>
      </c>
    </row>
    <row r="31" spans="1:10" ht="15" customHeight="1">
      <c r="A31" s="460" t="s">
        <v>423</v>
      </c>
      <c r="B31" s="461">
        <v>56.82</v>
      </c>
      <c r="C31" s="771">
        <v>12.146995318211943</v>
      </c>
      <c r="D31" s="421">
        <v>352446</v>
      </c>
      <c r="E31" s="772">
        <v>77.52762275987831</v>
      </c>
      <c r="F31" s="449" t="s">
        <v>420</v>
      </c>
      <c r="G31" s="449" t="s">
        <v>420</v>
      </c>
      <c r="H31" s="771">
        <v>6202.851108764519</v>
      </c>
      <c r="I31" s="449" t="s">
        <v>420</v>
      </c>
      <c r="J31" s="450" t="s">
        <v>420</v>
      </c>
    </row>
    <row r="32" spans="1:10" ht="15" customHeight="1">
      <c r="A32" s="460" t="s">
        <v>424</v>
      </c>
      <c r="B32" s="461">
        <v>1.05</v>
      </c>
      <c r="C32" s="771">
        <v>0.2244692904632619</v>
      </c>
      <c r="D32" s="421">
        <v>7886</v>
      </c>
      <c r="E32" s="772">
        <v>1.7346851236342598</v>
      </c>
      <c r="F32" s="449" t="s">
        <v>420</v>
      </c>
      <c r="G32" s="449" t="s">
        <v>420</v>
      </c>
      <c r="H32" s="771">
        <v>7510.47619047619</v>
      </c>
      <c r="I32" s="449" t="s">
        <v>420</v>
      </c>
      <c r="J32" s="450" t="s">
        <v>420</v>
      </c>
    </row>
    <row r="33" spans="1:10" ht="15" customHeight="1">
      <c r="A33" s="462" t="s">
        <v>426</v>
      </c>
      <c r="B33" s="463">
        <v>1.49</v>
      </c>
      <c r="C33" s="773">
        <v>0.3185326121812002</v>
      </c>
      <c r="D33" s="457">
        <v>6200</v>
      </c>
      <c r="E33" s="774">
        <v>1.363815339403045</v>
      </c>
      <c r="F33" s="454" t="s">
        <v>420</v>
      </c>
      <c r="G33" s="454" t="s">
        <v>420</v>
      </c>
      <c r="H33" s="773">
        <v>4161.073825503356</v>
      </c>
      <c r="I33" s="454" t="s">
        <v>420</v>
      </c>
      <c r="J33" s="452" t="s">
        <v>420</v>
      </c>
    </row>
    <row r="34" spans="1:10" s="445" customFormat="1" ht="15" customHeight="1">
      <c r="A34" s="458" t="s">
        <v>835</v>
      </c>
      <c r="B34" s="775">
        <v>61.01</v>
      </c>
      <c r="C34" s="769">
        <v>13.042734677298673</v>
      </c>
      <c r="D34" s="459">
        <v>377419</v>
      </c>
      <c r="E34" s="770">
        <v>81.62864082394493</v>
      </c>
      <c r="F34" s="459">
        <v>183204</v>
      </c>
      <c r="G34" s="459">
        <v>194215</v>
      </c>
      <c r="H34" s="769">
        <v>6186.182593017538</v>
      </c>
      <c r="I34" s="443">
        <v>162744</v>
      </c>
      <c r="J34" s="444">
        <v>85.09223240055213</v>
      </c>
    </row>
    <row r="35" spans="1:10" ht="15" customHeight="1">
      <c r="A35" s="460" t="s">
        <v>423</v>
      </c>
      <c r="B35" s="461">
        <v>58.5</v>
      </c>
      <c r="C35" s="771">
        <v>12.506146182953163</v>
      </c>
      <c r="D35" s="421">
        <v>363878</v>
      </c>
      <c r="E35" s="772">
        <v>78.69997685790973</v>
      </c>
      <c r="F35" s="449" t="s">
        <v>420</v>
      </c>
      <c r="G35" s="449" t="s">
        <v>420</v>
      </c>
      <c r="H35" s="771">
        <v>6220.136752136752</v>
      </c>
      <c r="I35" s="449" t="s">
        <v>420</v>
      </c>
      <c r="J35" s="450" t="s">
        <v>420</v>
      </c>
    </row>
    <row r="36" spans="1:10" ht="15" customHeight="1">
      <c r="A36" s="460" t="s">
        <v>424</v>
      </c>
      <c r="B36" s="461">
        <v>1.05</v>
      </c>
      <c r="C36" s="771">
        <v>0.2244692904632619</v>
      </c>
      <c r="D36" s="421">
        <v>7592</v>
      </c>
      <c r="E36" s="772">
        <v>1.6420070031858223</v>
      </c>
      <c r="F36" s="449" t="s">
        <v>420</v>
      </c>
      <c r="G36" s="449" t="s">
        <v>420</v>
      </c>
      <c r="H36" s="771">
        <v>7230.47619047619</v>
      </c>
      <c r="I36" s="449" t="s">
        <v>420</v>
      </c>
      <c r="J36" s="450" t="s">
        <v>420</v>
      </c>
    </row>
    <row r="37" spans="1:10" ht="15" customHeight="1">
      <c r="A37" s="462" t="s">
        <v>426</v>
      </c>
      <c r="B37" s="463">
        <v>1.47</v>
      </c>
      <c r="C37" s="773">
        <v>0.31425700664856665</v>
      </c>
      <c r="D37" s="457">
        <v>5949</v>
      </c>
      <c r="E37" s="774">
        <v>1.2866569628493754</v>
      </c>
      <c r="F37" s="454" t="s">
        <v>420</v>
      </c>
      <c r="G37" s="454" t="s">
        <v>420</v>
      </c>
      <c r="H37" s="773">
        <v>4046.9387755102043</v>
      </c>
      <c r="I37" s="454" t="s">
        <v>420</v>
      </c>
      <c r="J37" s="452" t="s">
        <v>420</v>
      </c>
    </row>
    <row r="38" ht="15" customHeight="1">
      <c r="A38" s="419" t="s">
        <v>834</v>
      </c>
    </row>
  </sheetData>
  <sheetProtection/>
  <mergeCells count="8">
    <mergeCell ref="I4:I5"/>
    <mergeCell ref="A3:A6"/>
    <mergeCell ref="B3:B5"/>
    <mergeCell ref="D3:H3"/>
    <mergeCell ref="D4:D5"/>
    <mergeCell ref="F4:F5"/>
    <mergeCell ref="G4:G5"/>
    <mergeCell ref="H4:H5"/>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6" r:id="rId2"/>
  <drawing r:id="rId1"/>
</worksheet>
</file>

<file path=xl/worksheets/sheet35.xml><?xml version="1.0" encoding="utf-8"?>
<worksheet xmlns="http://schemas.openxmlformats.org/spreadsheetml/2006/main" xmlns:r="http://schemas.openxmlformats.org/officeDocument/2006/relationships">
  <dimension ref="A1:M18"/>
  <sheetViews>
    <sheetView zoomScalePageLayoutView="0" workbookViewId="0" topLeftCell="A1">
      <selection activeCell="D2" sqref="D2"/>
    </sheetView>
  </sheetViews>
  <sheetFormatPr defaultColWidth="9.00390625" defaultRowHeight="21" customHeight="1"/>
  <cols>
    <col min="1" max="1" width="16.75390625" style="776" customWidth="1"/>
    <col min="2" max="16" width="10.25390625" style="776" customWidth="1"/>
    <col min="17" max="16384" width="9.125" style="776" customWidth="1"/>
  </cols>
  <sheetData>
    <row r="1" ht="21" customHeight="1">
      <c r="D1" s="137" t="s">
        <v>1047</v>
      </c>
    </row>
    <row r="3" spans="1:13" ht="21" customHeight="1">
      <c r="A3" s="1519" t="s">
        <v>429</v>
      </c>
      <c r="B3" s="1521" t="s">
        <v>488</v>
      </c>
      <c r="C3" s="1518"/>
      <c r="D3" s="1522"/>
      <c r="E3" s="1521" t="s">
        <v>837</v>
      </c>
      <c r="F3" s="1518"/>
      <c r="G3" s="1522"/>
      <c r="H3" s="1518" t="s">
        <v>838</v>
      </c>
      <c r="I3" s="1518"/>
      <c r="J3" s="1518"/>
      <c r="K3" s="1521" t="s">
        <v>836</v>
      </c>
      <c r="L3" s="1518"/>
      <c r="M3" s="1518"/>
    </row>
    <row r="4" spans="1:13" ht="21" customHeight="1">
      <c r="A4" s="1520"/>
      <c r="B4" s="777" t="s">
        <v>430</v>
      </c>
      <c r="C4" s="778" t="s">
        <v>22</v>
      </c>
      <c r="D4" s="778" t="s">
        <v>23</v>
      </c>
      <c r="E4" s="778" t="s">
        <v>430</v>
      </c>
      <c r="F4" s="777" t="s">
        <v>22</v>
      </c>
      <c r="G4" s="777" t="s">
        <v>23</v>
      </c>
      <c r="H4" s="777" t="s">
        <v>430</v>
      </c>
      <c r="I4" s="777" t="s">
        <v>22</v>
      </c>
      <c r="J4" s="779" t="s">
        <v>23</v>
      </c>
      <c r="K4" s="778" t="s">
        <v>430</v>
      </c>
      <c r="L4" s="777" t="s">
        <v>22</v>
      </c>
      <c r="M4" s="779" t="s">
        <v>23</v>
      </c>
    </row>
    <row r="5" spans="1:13" ht="21" customHeight="1">
      <c r="A5" s="780"/>
      <c r="B5" s="781"/>
      <c r="C5" s="781"/>
      <c r="D5" s="782"/>
      <c r="E5" s="783"/>
      <c r="F5" s="781"/>
      <c r="G5" s="782"/>
      <c r="H5" s="781"/>
      <c r="I5" s="781"/>
      <c r="J5" s="781"/>
      <c r="K5" s="783"/>
      <c r="L5" s="781"/>
      <c r="M5" s="781"/>
    </row>
    <row r="6" spans="1:13" s="467" customFormat="1" ht="21" customHeight="1">
      <c r="A6" s="464" t="s">
        <v>409</v>
      </c>
      <c r="B6" s="465">
        <v>369635</v>
      </c>
      <c r="C6" s="465">
        <v>180052</v>
      </c>
      <c r="D6" s="466">
        <v>189583</v>
      </c>
      <c r="E6" s="784">
        <v>369986</v>
      </c>
      <c r="F6" s="785">
        <v>180611</v>
      </c>
      <c r="G6" s="466">
        <v>189375</v>
      </c>
      <c r="H6" s="465">
        <v>366532</v>
      </c>
      <c r="I6" s="465">
        <v>177758</v>
      </c>
      <c r="J6" s="465">
        <v>188774</v>
      </c>
      <c r="K6" s="784">
        <v>377419</v>
      </c>
      <c r="L6" s="785">
        <v>183204</v>
      </c>
      <c r="M6" s="785">
        <v>194215</v>
      </c>
    </row>
    <row r="7" spans="1:13" s="787" customFormat="1" ht="21" customHeight="1">
      <c r="A7" s="786"/>
      <c r="D7" s="788"/>
      <c r="E7" s="789"/>
      <c r="F7" s="790"/>
      <c r="G7" s="788"/>
      <c r="K7" s="789"/>
      <c r="L7" s="790"/>
      <c r="M7" s="790"/>
    </row>
    <row r="8" spans="1:13" s="787" customFormat="1" ht="21" customHeight="1">
      <c r="A8" s="786" t="s">
        <v>431</v>
      </c>
      <c r="B8" s="791">
        <v>57692</v>
      </c>
      <c r="C8" s="791">
        <v>29356</v>
      </c>
      <c r="D8" s="792">
        <v>28336</v>
      </c>
      <c r="E8" s="793">
        <v>53674</v>
      </c>
      <c r="F8" s="794">
        <v>27294</v>
      </c>
      <c r="G8" s="792">
        <v>26380</v>
      </c>
      <c r="H8" s="795">
        <v>50240</v>
      </c>
      <c r="I8" s="791">
        <v>25597</v>
      </c>
      <c r="J8" s="791">
        <v>24643</v>
      </c>
      <c r="K8" s="793">
        <v>49465</v>
      </c>
      <c r="L8" s="794">
        <v>25136</v>
      </c>
      <c r="M8" s="794">
        <v>24329</v>
      </c>
    </row>
    <row r="9" spans="1:13" s="787" customFormat="1" ht="21" customHeight="1">
      <c r="A9" s="786" t="s">
        <v>432</v>
      </c>
      <c r="B9" s="791">
        <v>261919</v>
      </c>
      <c r="C9" s="791">
        <v>130493</v>
      </c>
      <c r="D9" s="792">
        <v>131426</v>
      </c>
      <c r="E9" s="793">
        <v>255878</v>
      </c>
      <c r="F9" s="794">
        <v>127954</v>
      </c>
      <c r="G9" s="792">
        <v>127924</v>
      </c>
      <c r="H9" s="795">
        <v>249111</v>
      </c>
      <c r="I9" s="791">
        <v>124291</v>
      </c>
      <c r="J9" s="791">
        <v>124820</v>
      </c>
      <c r="K9" s="793">
        <v>244320</v>
      </c>
      <c r="L9" s="794">
        <v>121952</v>
      </c>
      <c r="M9" s="794">
        <v>122368</v>
      </c>
    </row>
    <row r="10" spans="1:13" s="787" customFormat="1" ht="21" customHeight="1">
      <c r="A10" s="786" t="s">
        <v>433</v>
      </c>
      <c r="B10" s="791">
        <v>49970</v>
      </c>
      <c r="C10" s="791">
        <v>20171</v>
      </c>
      <c r="D10" s="792">
        <v>29799</v>
      </c>
      <c r="E10" s="793">
        <v>57950</v>
      </c>
      <c r="F10" s="794">
        <v>23626</v>
      </c>
      <c r="G10" s="792">
        <v>34324</v>
      </c>
      <c r="H10" s="795">
        <v>66743</v>
      </c>
      <c r="I10" s="791">
        <v>27566</v>
      </c>
      <c r="J10" s="791">
        <v>39177</v>
      </c>
      <c r="K10" s="793">
        <v>77852</v>
      </c>
      <c r="L10" s="794">
        <v>32419</v>
      </c>
      <c r="M10" s="794">
        <v>45433</v>
      </c>
    </row>
    <row r="11" spans="1:13" s="787" customFormat="1" ht="21" customHeight="1">
      <c r="A11" s="786" t="s">
        <v>434</v>
      </c>
      <c r="B11" s="791">
        <v>54</v>
      </c>
      <c r="C11" s="791">
        <v>32</v>
      </c>
      <c r="D11" s="792">
        <v>22</v>
      </c>
      <c r="E11" s="793">
        <v>2484</v>
      </c>
      <c r="F11" s="794">
        <v>1737</v>
      </c>
      <c r="G11" s="792">
        <v>747</v>
      </c>
      <c r="H11" s="795">
        <v>438</v>
      </c>
      <c r="I11" s="791">
        <v>304</v>
      </c>
      <c r="J11" s="791">
        <v>134</v>
      </c>
      <c r="K11" s="793">
        <v>5782</v>
      </c>
      <c r="L11" s="794">
        <v>3697</v>
      </c>
      <c r="M11" s="794">
        <v>2085</v>
      </c>
    </row>
    <row r="12" spans="1:13" ht="21" customHeight="1">
      <c r="A12" s="796"/>
      <c r="B12" s="797"/>
      <c r="C12" s="797"/>
      <c r="D12" s="798"/>
      <c r="E12" s="799"/>
      <c r="F12" s="797"/>
      <c r="G12" s="798"/>
      <c r="H12" s="797"/>
      <c r="I12" s="797"/>
      <c r="J12" s="797"/>
      <c r="K12" s="799"/>
      <c r="L12" s="797"/>
      <c r="M12" s="797"/>
    </row>
    <row r="13" spans="1:13" ht="21" customHeight="1">
      <c r="A13" s="780"/>
      <c r="D13" s="782"/>
      <c r="E13" s="783"/>
      <c r="F13" s="781"/>
      <c r="G13" s="782"/>
      <c r="K13" s="783"/>
      <c r="L13" s="781"/>
      <c r="M13" s="781"/>
    </row>
    <row r="14" spans="1:13" ht="21" customHeight="1">
      <c r="A14" s="780" t="s">
        <v>435</v>
      </c>
      <c r="B14" s="800"/>
      <c r="C14" s="800"/>
      <c r="D14" s="801"/>
      <c r="E14" s="802"/>
      <c r="F14" s="803"/>
      <c r="G14" s="801"/>
      <c r="H14" s="800"/>
      <c r="I14" s="800"/>
      <c r="J14" s="800"/>
      <c r="K14" s="802"/>
      <c r="L14" s="803"/>
      <c r="M14" s="803"/>
    </row>
    <row r="15" spans="1:13" s="811" customFormat="1" ht="21" customHeight="1">
      <c r="A15" s="804" t="s">
        <v>431</v>
      </c>
      <c r="B15" s="805">
        <v>15.607829345164825</v>
      </c>
      <c r="C15" s="805">
        <v>16.30417879279319</v>
      </c>
      <c r="D15" s="806">
        <v>14.94648781800056</v>
      </c>
      <c r="E15" s="807">
        <v>14.507035401339511</v>
      </c>
      <c r="F15" s="808">
        <v>15.112036365448395</v>
      </c>
      <c r="G15" s="809">
        <v>13.930033003300329</v>
      </c>
      <c r="H15" s="810">
        <v>13.70685233485753</v>
      </c>
      <c r="I15" s="810">
        <v>14.399914490487067</v>
      </c>
      <c r="J15" s="810">
        <v>13.054234163603038</v>
      </c>
      <c r="K15" s="807">
        <v>13.495411041873561</v>
      </c>
      <c r="L15" s="808">
        <v>14.140573138761686</v>
      </c>
      <c r="M15" s="808">
        <v>12.887897697776177</v>
      </c>
    </row>
    <row r="16" spans="1:13" s="811" customFormat="1" ht="21" customHeight="1">
      <c r="A16" s="804" t="s">
        <v>432</v>
      </c>
      <c r="B16" s="805">
        <v>70.85882018748224</v>
      </c>
      <c r="C16" s="805">
        <v>72.47517383866882</v>
      </c>
      <c r="D16" s="806">
        <v>69.32372628347478</v>
      </c>
      <c r="E16" s="807">
        <v>69.15883303692573</v>
      </c>
      <c r="F16" s="808">
        <v>70.84507588131397</v>
      </c>
      <c r="G16" s="809">
        <v>67.55062706270627</v>
      </c>
      <c r="H16" s="810">
        <v>67.9643250793928</v>
      </c>
      <c r="I16" s="810">
        <v>69.92146626312177</v>
      </c>
      <c r="J16" s="810">
        <v>66.12139383601556</v>
      </c>
      <c r="K16" s="807">
        <v>66.65720864753965</v>
      </c>
      <c r="L16" s="808">
        <v>68.6056323766019</v>
      </c>
      <c r="M16" s="808">
        <v>64.82248614745674</v>
      </c>
    </row>
    <row r="17" spans="1:13" s="811" customFormat="1" ht="21" customHeight="1">
      <c r="A17" s="804" t="s">
        <v>433</v>
      </c>
      <c r="B17" s="812">
        <v>13.518741461171155</v>
      </c>
      <c r="C17" s="812">
        <v>11.202874725079422</v>
      </c>
      <c r="D17" s="806">
        <v>15.718181482516894</v>
      </c>
      <c r="E17" s="807">
        <v>15.662754806938642</v>
      </c>
      <c r="F17" s="808">
        <v>13.08115231076734</v>
      </c>
      <c r="G17" s="809">
        <v>18.124884488448846</v>
      </c>
      <c r="H17" s="810">
        <v>18.20932415177938</v>
      </c>
      <c r="I17" s="810">
        <v>15.507600220524534</v>
      </c>
      <c r="J17" s="810">
        <v>20.753387648722814</v>
      </c>
      <c r="K17" s="807">
        <v>21.24016456953281</v>
      </c>
      <c r="L17" s="808">
        <v>18.237716445954614</v>
      </c>
      <c r="M17" s="808">
        <v>24.067403350037612</v>
      </c>
    </row>
    <row r="18" spans="1:13" s="781" customFormat="1" ht="21" customHeight="1">
      <c r="A18" s="813"/>
      <c r="B18" s="814"/>
      <c r="C18" s="814"/>
      <c r="D18" s="815"/>
      <c r="E18" s="816"/>
      <c r="F18" s="817"/>
      <c r="G18" s="818"/>
      <c r="H18" s="817"/>
      <c r="I18" s="817"/>
      <c r="J18" s="817"/>
      <c r="K18" s="816"/>
      <c r="L18" s="817"/>
      <c r="M18" s="817"/>
    </row>
  </sheetData>
  <sheetProtection/>
  <mergeCells count="5">
    <mergeCell ref="H3:J3"/>
    <mergeCell ref="A3:A4"/>
    <mergeCell ref="B3:D3"/>
    <mergeCell ref="E3:G3"/>
    <mergeCell ref="K3:M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P120"/>
  <sheetViews>
    <sheetView zoomScalePageLayoutView="0" workbookViewId="0" topLeftCell="A1">
      <selection activeCell="D2" sqref="D2"/>
    </sheetView>
  </sheetViews>
  <sheetFormatPr defaultColWidth="15.625" defaultRowHeight="12.75" customHeight="1"/>
  <cols>
    <col min="1" max="1" width="15.625" style="776" customWidth="1"/>
    <col min="2" max="16" width="11.00390625" style="819" customWidth="1"/>
    <col min="17" max="16384" width="15.625" style="776" customWidth="1"/>
  </cols>
  <sheetData>
    <row r="1" ht="12.75" customHeight="1">
      <c r="D1" s="137" t="s">
        <v>1048</v>
      </c>
    </row>
    <row r="2" ht="12.75" customHeight="1">
      <c r="D2" s="137"/>
    </row>
    <row r="3" spans="1:16" ht="12.75" customHeight="1">
      <c r="A3" s="1173" t="s">
        <v>31</v>
      </c>
      <c r="B3" s="1523" t="s">
        <v>20</v>
      </c>
      <c r="C3" s="1524"/>
      <c r="D3" s="1525"/>
      <c r="E3" s="1181" t="s">
        <v>436</v>
      </c>
      <c r="F3" s="1182"/>
      <c r="G3" s="1182"/>
      <c r="H3" s="1181" t="s">
        <v>838</v>
      </c>
      <c r="I3" s="1182"/>
      <c r="J3" s="1182"/>
      <c r="K3" s="1181" t="s">
        <v>836</v>
      </c>
      <c r="L3" s="1182"/>
      <c r="M3" s="1182"/>
      <c r="N3" s="776"/>
      <c r="O3" s="776"/>
      <c r="P3" s="776"/>
    </row>
    <row r="4" spans="1:16" ht="12.75" customHeight="1">
      <c r="A4" s="1174"/>
      <c r="B4" s="600" t="s">
        <v>33</v>
      </c>
      <c r="C4" s="603" t="s">
        <v>22</v>
      </c>
      <c r="D4" s="602" t="s">
        <v>23</v>
      </c>
      <c r="E4" s="600" t="s">
        <v>33</v>
      </c>
      <c r="F4" s="603" t="s">
        <v>22</v>
      </c>
      <c r="G4" s="602" t="s">
        <v>23</v>
      </c>
      <c r="H4" s="603" t="s">
        <v>33</v>
      </c>
      <c r="I4" s="603" t="s">
        <v>22</v>
      </c>
      <c r="J4" s="604" t="s">
        <v>23</v>
      </c>
      <c r="K4" s="600" t="s">
        <v>33</v>
      </c>
      <c r="L4" s="603" t="s">
        <v>22</v>
      </c>
      <c r="M4" s="604" t="s">
        <v>23</v>
      </c>
      <c r="N4" s="776"/>
      <c r="O4" s="776"/>
      <c r="P4" s="776"/>
    </row>
    <row r="5" spans="1:16" ht="12.75" customHeight="1">
      <c r="A5" s="606"/>
      <c r="B5" s="820"/>
      <c r="C5" s="821"/>
      <c r="D5" s="822"/>
      <c r="E5" s="820"/>
      <c r="F5" s="821"/>
      <c r="G5" s="822"/>
      <c r="K5" s="820"/>
      <c r="L5" s="821"/>
      <c r="M5" s="821"/>
      <c r="N5" s="776"/>
      <c r="O5" s="776"/>
      <c r="P5" s="776"/>
    </row>
    <row r="6" spans="1:13" s="468" customFormat="1" ht="12.75" customHeight="1">
      <c r="A6" s="104" t="s">
        <v>34</v>
      </c>
      <c r="B6" s="823">
        <f aca="true" t="shared" si="0" ref="B6:J6">SUM(B8:B109)</f>
        <v>369635</v>
      </c>
      <c r="C6" s="824">
        <f t="shared" si="0"/>
        <v>180052</v>
      </c>
      <c r="D6" s="825">
        <f t="shared" si="0"/>
        <v>189583</v>
      </c>
      <c r="E6" s="823">
        <f t="shared" si="0"/>
        <v>369986</v>
      </c>
      <c r="F6" s="824">
        <f t="shared" si="0"/>
        <v>180611</v>
      </c>
      <c r="G6" s="825">
        <f t="shared" si="0"/>
        <v>189375</v>
      </c>
      <c r="H6" s="826">
        <f t="shared" si="0"/>
        <v>366532</v>
      </c>
      <c r="I6" s="826">
        <f t="shared" si="0"/>
        <v>177758</v>
      </c>
      <c r="J6" s="826">
        <f t="shared" si="0"/>
        <v>188774</v>
      </c>
      <c r="K6" s="823">
        <f>SUM(K8:K109)</f>
        <v>377419</v>
      </c>
      <c r="L6" s="824">
        <f>SUM(L8:L109)</f>
        <v>183204</v>
      </c>
      <c r="M6" s="824">
        <f>SUM(M8:M109)</f>
        <v>194215</v>
      </c>
    </row>
    <row r="7" spans="1:13" s="468" customFormat="1" ht="12.75" customHeight="1">
      <c r="A7" s="104"/>
      <c r="B7" s="823"/>
      <c r="C7" s="824"/>
      <c r="D7" s="825"/>
      <c r="E7" s="823"/>
      <c r="F7" s="824"/>
      <c r="G7" s="825"/>
      <c r="H7" s="826"/>
      <c r="I7" s="826"/>
      <c r="J7" s="826"/>
      <c r="K7" s="823"/>
      <c r="L7" s="824"/>
      <c r="M7" s="824"/>
    </row>
    <row r="8" spans="1:13" s="419" customFormat="1" ht="12.75" customHeight="1">
      <c r="A8" s="469" t="s">
        <v>35</v>
      </c>
      <c r="B8" s="827">
        <f>SUM(C8:D8)</f>
        <v>3731</v>
      </c>
      <c r="C8" s="470">
        <v>1891</v>
      </c>
      <c r="D8" s="471">
        <v>1840</v>
      </c>
      <c r="E8" s="827">
        <f>SUM(F8:G8)</f>
        <v>3774</v>
      </c>
      <c r="F8" s="470">
        <v>1958</v>
      </c>
      <c r="G8" s="471">
        <v>1816</v>
      </c>
      <c r="H8" s="828">
        <f>SUM(I8:J8)</f>
        <v>3158</v>
      </c>
      <c r="I8" s="472">
        <v>1573</v>
      </c>
      <c r="J8" s="472">
        <v>1585</v>
      </c>
      <c r="K8" s="827">
        <f>SUM(L8:M8)</f>
        <v>3218</v>
      </c>
      <c r="L8" s="470">
        <v>1608</v>
      </c>
      <c r="M8" s="470">
        <v>1610</v>
      </c>
    </row>
    <row r="9" spans="1:13" s="419" customFormat="1" ht="12.75" customHeight="1">
      <c r="A9" s="469" t="s">
        <v>36</v>
      </c>
      <c r="B9" s="827">
        <f aca="true" t="shared" si="1" ref="B9:B72">SUM(C9:D9)</f>
        <v>3861</v>
      </c>
      <c r="C9" s="470">
        <v>1956</v>
      </c>
      <c r="D9" s="471">
        <v>1905</v>
      </c>
      <c r="E9" s="827">
        <f aca="true" t="shared" si="2" ref="E9:E72">SUM(F9:G9)</f>
        <v>3535</v>
      </c>
      <c r="F9" s="470">
        <v>1875</v>
      </c>
      <c r="G9" s="471">
        <v>1660</v>
      </c>
      <c r="H9" s="828">
        <f aca="true" t="shared" si="3" ref="H9:H72">SUM(I9:J9)</f>
        <v>3133</v>
      </c>
      <c r="I9" s="472">
        <v>1553</v>
      </c>
      <c r="J9" s="472">
        <v>1580</v>
      </c>
      <c r="K9" s="827">
        <f aca="true" t="shared" si="4" ref="K9:K72">SUM(L9:M9)</f>
        <v>3237</v>
      </c>
      <c r="L9" s="472">
        <v>1630</v>
      </c>
      <c r="M9" s="470">
        <v>1607</v>
      </c>
    </row>
    <row r="10" spans="1:13" s="419" customFormat="1" ht="12.75" customHeight="1">
      <c r="A10" s="469" t="s">
        <v>37</v>
      </c>
      <c r="B10" s="827">
        <f t="shared" si="1"/>
        <v>3472</v>
      </c>
      <c r="C10" s="470">
        <v>1750</v>
      </c>
      <c r="D10" s="471">
        <v>1722</v>
      </c>
      <c r="E10" s="827">
        <f t="shared" si="2"/>
        <v>3675</v>
      </c>
      <c r="F10" s="470">
        <v>1858</v>
      </c>
      <c r="G10" s="471">
        <v>1817</v>
      </c>
      <c r="H10" s="828">
        <f t="shared" si="3"/>
        <v>3353</v>
      </c>
      <c r="I10" s="472">
        <v>1747</v>
      </c>
      <c r="J10" s="472">
        <v>1606</v>
      </c>
      <c r="K10" s="827">
        <f t="shared" si="4"/>
        <v>3302</v>
      </c>
      <c r="L10" s="472">
        <v>1621</v>
      </c>
      <c r="M10" s="470">
        <v>1681</v>
      </c>
    </row>
    <row r="11" spans="1:13" s="419" customFormat="1" ht="12.75" customHeight="1">
      <c r="A11" s="469" t="s">
        <v>38</v>
      </c>
      <c r="B11" s="827">
        <f t="shared" si="1"/>
        <v>3613</v>
      </c>
      <c r="C11" s="470">
        <v>1872</v>
      </c>
      <c r="D11" s="471">
        <v>1741</v>
      </c>
      <c r="E11" s="827">
        <f t="shared" si="2"/>
        <v>3634</v>
      </c>
      <c r="F11" s="470">
        <v>1789</v>
      </c>
      <c r="G11" s="471">
        <v>1845</v>
      </c>
      <c r="H11" s="828">
        <f t="shared" si="3"/>
        <v>3260</v>
      </c>
      <c r="I11" s="472">
        <v>1654</v>
      </c>
      <c r="J11" s="472">
        <v>1606</v>
      </c>
      <c r="K11" s="827">
        <f t="shared" si="4"/>
        <v>3192</v>
      </c>
      <c r="L11" s="472">
        <v>1641</v>
      </c>
      <c r="M11" s="470">
        <v>1551</v>
      </c>
    </row>
    <row r="12" spans="1:13" s="476" customFormat="1" ht="12.75" customHeight="1">
      <c r="A12" s="469" t="s">
        <v>39</v>
      </c>
      <c r="B12" s="827">
        <f t="shared" si="1"/>
        <v>3438</v>
      </c>
      <c r="C12" s="473">
        <v>1683</v>
      </c>
      <c r="D12" s="474">
        <v>1755</v>
      </c>
      <c r="E12" s="827">
        <f t="shared" si="2"/>
        <v>3504</v>
      </c>
      <c r="F12" s="473">
        <v>1767</v>
      </c>
      <c r="G12" s="474">
        <v>1737</v>
      </c>
      <c r="H12" s="828">
        <f t="shared" si="3"/>
        <v>3363</v>
      </c>
      <c r="I12" s="475">
        <v>1777</v>
      </c>
      <c r="J12" s="475">
        <v>1586</v>
      </c>
      <c r="K12" s="827">
        <f t="shared" si="4"/>
        <v>3059</v>
      </c>
      <c r="L12" s="472">
        <v>1569</v>
      </c>
      <c r="M12" s="473">
        <v>1490</v>
      </c>
    </row>
    <row r="13" spans="1:13" s="419" customFormat="1" ht="12.75" customHeight="1">
      <c r="A13" s="469" t="s">
        <v>40</v>
      </c>
      <c r="B13" s="827">
        <f t="shared" si="1"/>
        <v>3637</v>
      </c>
      <c r="C13" s="470">
        <v>1863</v>
      </c>
      <c r="D13" s="471">
        <v>1774</v>
      </c>
      <c r="E13" s="827">
        <f t="shared" si="2"/>
        <v>3503</v>
      </c>
      <c r="F13" s="470">
        <v>1799</v>
      </c>
      <c r="G13" s="471">
        <v>1704</v>
      </c>
      <c r="H13" s="828">
        <f t="shared" si="3"/>
        <v>3480</v>
      </c>
      <c r="I13" s="472">
        <v>1802</v>
      </c>
      <c r="J13" s="472">
        <v>1678</v>
      </c>
      <c r="K13" s="827">
        <f t="shared" si="4"/>
        <v>3100</v>
      </c>
      <c r="L13" s="472">
        <v>1523</v>
      </c>
      <c r="M13" s="470">
        <v>1577</v>
      </c>
    </row>
    <row r="14" spans="1:13" s="419" customFormat="1" ht="12.75" customHeight="1">
      <c r="A14" s="469" t="s">
        <v>41</v>
      </c>
      <c r="B14" s="827">
        <f t="shared" si="1"/>
        <v>3800</v>
      </c>
      <c r="C14" s="470">
        <v>1896</v>
      </c>
      <c r="D14" s="471">
        <v>1904</v>
      </c>
      <c r="E14" s="827">
        <f t="shared" si="2"/>
        <v>3648</v>
      </c>
      <c r="F14" s="470">
        <v>1855</v>
      </c>
      <c r="G14" s="471">
        <v>1793</v>
      </c>
      <c r="H14" s="828">
        <f t="shared" si="3"/>
        <v>3294</v>
      </c>
      <c r="I14" s="472">
        <v>1733</v>
      </c>
      <c r="J14" s="472">
        <v>1561</v>
      </c>
      <c r="K14" s="827">
        <f t="shared" si="4"/>
        <v>3136</v>
      </c>
      <c r="L14" s="472">
        <v>1595</v>
      </c>
      <c r="M14" s="470">
        <v>1541</v>
      </c>
    </row>
    <row r="15" spans="1:13" s="419" customFormat="1" ht="12.75" customHeight="1">
      <c r="A15" s="469" t="s">
        <v>42</v>
      </c>
      <c r="B15" s="827">
        <f t="shared" si="1"/>
        <v>3698</v>
      </c>
      <c r="C15" s="470">
        <v>1856</v>
      </c>
      <c r="D15" s="471">
        <v>1842</v>
      </c>
      <c r="E15" s="827">
        <f t="shared" si="2"/>
        <v>3305</v>
      </c>
      <c r="F15" s="470">
        <v>1664</v>
      </c>
      <c r="G15" s="471">
        <v>1641</v>
      </c>
      <c r="H15" s="828">
        <f t="shared" si="3"/>
        <v>3481</v>
      </c>
      <c r="I15" s="472">
        <v>1793</v>
      </c>
      <c r="J15" s="472">
        <v>1688</v>
      </c>
      <c r="K15" s="827">
        <f t="shared" si="4"/>
        <v>3422</v>
      </c>
      <c r="L15" s="472">
        <v>1775</v>
      </c>
      <c r="M15" s="470">
        <v>1647</v>
      </c>
    </row>
    <row r="16" spans="1:13" s="419" customFormat="1" ht="12.75" customHeight="1">
      <c r="A16" s="469" t="s">
        <v>43</v>
      </c>
      <c r="B16" s="827">
        <f t="shared" si="1"/>
        <v>3823</v>
      </c>
      <c r="C16" s="470">
        <v>1992</v>
      </c>
      <c r="D16" s="471">
        <v>1831</v>
      </c>
      <c r="E16" s="827">
        <f t="shared" si="2"/>
        <v>3441</v>
      </c>
      <c r="F16" s="470">
        <v>1767</v>
      </c>
      <c r="G16" s="471">
        <v>1674</v>
      </c>
      <c r="H16" s="828">
        <f t="shared" si="3"/>
        <v>3456</v>
      </c>
      <c r="I16" s="472">
        <v>1700</v>
      </c>
      <c r="J16" s="472">
        <v>1756</v>
      </c>
      <c r="K16" s="827">
        <f t="shared" si="4"/>
        <v>3304</v>
      </c>
      <c r="L16" s="472">
        <v>1699</v>
      </c>
      <c r="M16" s="470">
        <v>1605</v>
      </c>
    </row>
    <row r="17" spans="1:13" s="476" customFormat="1" ht="12.75" customHeight="1">
      <c r="A17" s="469" t="s">
        <v>44</v>
      </c>
      <c r="B17" s="827">
        <f t="shared" si="1"/>
        <v>4016</v>
      </c>
      <c r="C17" s="473">
        <v>2040</v>
      </c>
      <c r="D17" s="474">
        <v>1976</v>
      </c>
      <c r="E17" s="827">
        <f t="shared" si="2"/>
        <v>3355</v>
      </c>
      <c r="F17" s="473">
        <v>1637</v>
      </c>
      <c r="G17" s="474">
        <v>1718</v>
      </c>
      <c r="H17" s="828">
        <f t="shared" si="3"/>
        <v>3338</v>
      </c>
      <c r="I17" s="475">
        <v>1684</v>
      </c>
      <c r="J17" s="475">
        <v>1654</v>
      </c>
      <c r="K17" s="827">
        <f t="shared" si="4"/>
        <v>3343</v>
      </c>
      <c r="L17" s="472">
        <v>1740</v>
      </c>
      <c r="M17" s="473">
        <v>1603</v>
      </c>
    </row>
    <row r="18" spans="1:13" s="419" customFormat="1" ht="12.75" customHeight="1">
      <c r="A18" s="469" t="s">
        <v>45</v>
      </c>
      <c r="B18" s="827">
        <f t="shared" si="1"/>
        <v>3980</v>
      </c>
      <c r="C18" s="470">
        <v>2087</v>
      </c>
      <c r="D18" s="471">
        <v>1893</v>
      </c>
      <c r="E18" s="827">
        <f t="shared" si="2"/>
        <v>3507</v>
      </c>
      <c r="F18" s="470">
        <v>1785</v>
      </c>
      <c r="G18" s="471">
        <v>1722</v>
      </c>
      <c r="H18" s="828">
        <f t="shared" si="3"/>
        <v>3457</v>
      </c>
      <c r="I18" s="472">
        <v>1764</v>
      </c>
      <c r="J18" s="472">
        <v>1693</v>
      </c>
      <c r="K18" s="827">
        <f t="shared" si="4"/>
        <v>3514</v>
      </c>
      <c r="L18" s="472">
        <v>1799</v>
      </c>
      <c r="M18" s="470">
        <v>1715</v>
      </c>
    </row>
    <row r="19" spans="1:13" s="419" customFormat="1" ht="12.75" customHeight="1">
      <c r="A19" s="469" t="s">
        <v>46</v>
      </c>
      <c r="B19" s="827">
        <f t="shared" si="1"/>
        <v>4136</v>
      </c>
      <c r="C19" s="470">
        <v>2141</v>
      </c>
      <c r="D19" s="471">
        <v>1995</v>
      </c>
      <c r="E19" s="827">
        <f t="shared" si="2"/>
        <v>3646</v>
      </c>
      <c r="F19" s="470">
        <v>1820</v>
      </c>
      <c r="G19" s="471">
        <v>1826</v>
      </c>
      <c r="H19" s="828">
        <f t="shared" si="3"/>
        <v>3533</v>
      </c>
      <c r="I19" s="472">
        <v>1802</v>
      </c>
      <c r="J19" s="472">
        <v>1731</v>
      </c>
      <c r="K19" s="827">
        <f t="shared" si="4"/>
        <v>3271</v>
      </c>
      <c r="L19" s="472">
        <v>1719</v>
      </c>
      <c r="M19" s="470">
        <v>1552</v>
      </c>
    </row>
    <row r="20" spans="1:13" s="419" customFormat="1" ht="12.75" customHeight="1">
      <c r="A20" s="469" t="s">
        <v>47</v>
      </c>
      <c r="B20" s="827">
        <f t="shared" si="1"/>
        <v>4176</v>
      </c>
      <c r="C20" s="470">
        <v>2120</v>
      </c>
      <c r="D20" s="471">
        <v>2056</v>
      </c>
      <c r="E20" s="827">
        <f t="shared" si="2"/>
        <v>3562</v>
      </c>
      <c r="F20" s="470">
        <v>1778</v>
      </c>
      <c r="G20" s="471">
        <v>1784</v>
      </c>
      <c r="H20" s="828">
        <f t="shared" si="3"/>
        <v>3265</v>
      </c>
      <c r="I20" s="472">
        <v>1640</v>
      </c>
      <c r="J20" s="472">
        <v>1625</v>
      </c>
      <c r="K20" s="827">
        <f t="shared" si="4"/>
        <v>3559</v>
      </c>
      <c r="L20" s="472">
        <v>1833</v>
      </c>
      <c r="M20" s="470">
        <v>1726</v>
      </c>
    </row>
    <row r="21" spans="1:13" s="419" customFormat="1" ht="12.75" customHeight="1">
      <c r="A21" s="469" t="s">
        <v>48</v>
      </c>
      <c r="B21" s="827">
        <f t="shared" si="1"/>
        <v>4118</v>
      </c>
      <c r="C21" s="470">
        <v>2055</v>
      </c>
      <c r="D21" s="471">
        <v>2063</v>
      </c>
      <c r="E21" s="827">
        <f t="shared" si="2"/>
        <v>3722</v>
      </c>
      <c r="F21" s="470">
        <v>1969</v>
      </c>
      <c r="G21" s="471">
        <v>1753</v>
      </c>
      <c r="H21" s="828">
        <f t="shared" si="3"/>
        <v>3410</v>
      </c>
      <c r="I21" s="472">
        <v>1766</v>
      </c>
      <c r="J21" s="472">
        <v>1644</v>
      </c>
      <c r="K21" s="827">
        <f t="shared" si="4"/>
        <v>3443</v>
      </c>
      <c r="L21" s="472">
        <v>1682</v>
      </c>
      <c r="M21" s="470">
        <v>1761</v>
      </c>
    </row>
    <row r="22" spans="1:13" s="476" customFormat="1" ht="12.75" customHeight="1">
      <c r="A22" s="469" t="s">
        <v>49</v>
      </c>
      <c r="B22" s="827">
        <f t="shared" si="1"/>
        <v>4193</v>
      </c>
      <c r="C22" s="473">
        <v>2154</v>
      </c>
      <c r="D22" s="474">
        <v>2039</v>
      </c>
      <c r="E22" s="827">
        <f t="shared" si="2"/>
        <v>3863</v>
      </c>
      <c r="F22" s="473">
        <v>1973</v>
      </c>
      <c r="G22" s="474">
        <v>1890</v>
      </c>
      <c r="H22" s="828">
        <f t="shared" si="3"/>
        <v>3259</v>
      </c>
      <c r="I22" s="475">
        <v>1609</v>
      </c>
      <c r="J22" s="475">
        <v>1650</v>
      </c>
      <c r="K22" s="827">
        <f t="shared" si="4"/>
        <v>3365</v>
      </c>
      <c r="L22" s="472">
        <v>1702</v>
      </c>
      <c r="M22" s="473">
        <v>1663</v>
      </c>
    </row>
    <row r="23" spans="1:13" s="419" customFormat="1" ht="12.75" customHeight="1">
      <c r="A23" s="469" t="s">
        <v>50</v>
      </c>
      <c r="B23" s="827">
        <f t="shared" si="1"/>
        <v>4361</v>
      </c>
      <c r="C23" s="470">
        <v>2207</v>
      </c>
      <c r="D23" s="471">
        <v>2154</v>
      </c>
      <c r="E23" s="827">
        <f t="shared" si="2"/>
        <v>3901</v>
      </c>
      <c r="F23" s="470">
        <v>2020</v>
      </c>
      <c r="G23" s="471">
        <v>1881</v>
      </c>
      <c r="H23" s="828">
        <f t="shared" si="3"/>
        <v>3424</v>
      </c>
      <c r="I23" s="472">
        <v>1744</v>
      </c>
      <c r="J23" s="472">
        <v>1680</v>
      </c>
      <c r="K23" s="827">
        <f t="shared" si="4"/>
        <v>3548</v>
      </c>
      <c r="L23" s="472">
        <v>1837</v>
      </c>
      <c r="M23" s="470">
        <v>1711</v>
      </c>
    </row>
    <row r="24" spans="1:13" s="419" customFormat="1" ht="12.75" customHeight="1">
      <c r="A24" s="469" t="s">
        <v>51</v>
      </c>
      <c r="B24" s="827">
        <f t="shared" si="1"/>
        <v>4568</v>
      </c>
      <c r="C24" s="470">
        <v>2361</v>
      </c>
      <c r="D24" s="471">
        <v>2207</v>
      </c>
      <c r="E24" s="827">
        <f t="shared" si="2"/>
        <v>4108</v>
      </c>
      <c r="F24" s="470">
        <v>2134</v>
      </c>
      <c r="G24" s="471">
        <v>1974</v>
      </c>
      <c r="H24" s="828">
        <f t="shared" si="3"/>
        <v>3753</v>
      </c>
      <c r="I24" s="472">
        <v>1903</v>
      </c>
      <c r="J24" s="472">
        <v>1850</v>
      </c>
      <c r="K24" s="827">
        <f t="shared" si="4"/>
        <v>3725</v>
      </c>
      <c r="L24" s="472">
        <v>1920</v>
      </c>
      <c r="M24" s="470">
        <v>1805</v>
      </c>
    </row>
    <row r="25" spans="1:13" s="419" customFormat="1" ht="12.75" customHeight="1">
      <c r="A25" s="469" t="s">
        <v>52</v>
      </c>
      <c r="B25" s="827">
        <f t="shared" si="1"/>
        <v>4897</v>
      </c>
      <c r="C25" s="470">
        <v>2538</v>
      </c>
      <c r="D25" s="471">
        <v>2359</v>
      </c>
      <c r="E25" s="827">
        <f t="shared" si="2"/>
        <v>4207</v>
      </c>
      <c r="F25" s="470">
        <v>2140</v>
      </c>
      <c r="G25" s="471">
        <v>2067</v>
      </c>
      <c r="H25" s="828">
        <f t="shared" si="3"/>
        <v>3608</v>
      </c>
      <c r="I25" s="472">
        <v>1829</v>
      </c>
      <c r="J25" s="472">
        <v>1779</v>
      </c>
      <c r="K25" s="827">
        <f t="shared" si="4"/>
        <v>3430</v>
      </c>
      <c r="L25" s="472">
        <v>1748</v>
      </c>
      <c r="M25" s="470">
        <v>1682</v>
      </c>
    </row>
    <row r="26" spans="1:13" s="419" customFormat="1" ht="12.75" customHeight="1">
      <c r="A26" s="469" t="s">
        <v>53</v>
      </c>
      <c r="B26" s="827">
        <f t="shared" si="1"/>
        <v>5893</v>
      </c>
      <c r="C26" s="470">
        <v>3084</v>
      </c>
      <c r="D26" s="471">
        <v>2809</v>
      </c>
      <c r="E26" s="827">
        <f t="shared" si="2"/>
        <v>4888</v>
      </c>
      <c r="F26" s="470">
        <v>2566</v>
      </c>
      <c r="G26" s="471">
        <v>2322</v>
      </c>
      <c r="H26" s="828">
        <f t="shared" si="3"/>
        <v>4530</v>
      </c>
      <c r="I26" s="472">
        <v>2487</v>
      </c>
      <c r="J26" s="472">
        <v>2043</v>
      </c>
      <c r="K26" s="827">
        <f t="shared" si="4"/>
        <v>4108</v>
      </c>
      <c r="L26" s="472">
        <v>2248</v>
      </c>
      <c r="M26" s="470">
        <v>1860</v>
      </c>
    </row>
    <row r="27" spans="1:13" s="476" customFormat="1" ht="12.75" customHeight="1">
      <c r="A27" s="469" t="s">
        <v>54</v>
      </c>
      <c r="B27" s="827">
        <f t="shared" si="1"/>
        <v>7444</v>
      </c>
      <c r="C27" s="473">
        <v>4065</v>
      </c>
      <c r="D27" s="474">
        <v>3379</v>
      </c>
      <c r="E27" s="827">
        <f t="shared" si="2"/>
        <v>5820</v>
      </c>
      <c r="F27" s="473">
        <v>3144</v>
      </c>
      <c r="G27" s="474">
        <v>2676</v>
      </c>
      <c r="H27" s="828">
        <f t="shared" si="3"/>
        <v>5560</v>
      </c>
      <c r="I27" s="475">
        <v>3104</v>
      </c>
      <c r="J27" s="475">
        <v>2456</v>
      </c>
      <c r="K27" s="827">
        <f t="shared" si="4"/>
        <v>4615</v>
      </c>
      <c r="L27" s="472">
        <v>2462</v>
      </c>
      <c r="M27" s="473">
        <v>2153</v>
      </c>
    </row>
    <row r="28" spans="1:13" s="419" customFormat="1" ht="12.75" customHeight="1">
      <c r="A28" s="469" t="s">
        <v>55</v>
      </c>
      <c r="B28" s="827">
        <f t="shared" si="1"/>
        <v>7962</v>
      </c>
      <c r="C28" s="470">
        <v>4225</v>
      </c>
      <c r="D28" s="471">
        <v>3737</v>
      </c>
      <c r="E28" s="827">
        <f t="shared" si="2"/>
        <v>6401</v>
      </c>
      <c r="F28" s="470">
        <v>3620</v>
      </c>
      <c r="G28" s="471">
        <v>2781</v>
      </c>
      <c r="H28" s="828">
        <f t="shared" si="3"/>
        <v>5705</v>
      </c>
      <c r="I28" s="472">
        <v>3199</v>
      </c>
      <c r="J28" s="472">
        <v>2506</v>
      </c>
      <c r="K28" s="827">
        <f t="shared" si="4"/>
        <v>4725</v>
      </c>
      <c r="L28" s="472">
        <v>2541</v>
      </c>
      <c r="M28" s="470">
        <v>2184</v>
      </c>
    </row>
    <row r="29" spans="1:13" s="419" customFormat="1" ht="12.75" customHeight="1">
      <c r="A29" s="469" t="s">
        <v>56</v>
      </c>
      <c r="B29" s="827">
        <f t="shared" si="1"/>
        <v>8234</v>
      </c>
      <c r="C29" s="470">
        <v>4359</v>
      </c>
      <c r="D29" s="471">
        <v>3875</v>
      </c>
      <c r="E29" s="827">
        <f t="shared" si="2"/>
        <v>6643</v>
      </c>
      <c r="F29" s="470">
        <v>3691</v>
      </c>
      <c r="G29" s="471">
        <v>2952</v>
      </c>
      <c r="H29" s="828">
        <f t="shared" si="3"/>
        <v>5928</v>
      </c>
      <c r="I29" s="472">
        <v>3250</v>
      </c>
      <c r="J29" s="472">
        <v>2678</v>
      </c>
      <c r="K29" s="827">
        <f t="shared" si="4"/>
        <v>4912</v>
      </c>
      <c r="L29" s="472">
        <v>2631</v>
      </c>
      <c r="M29" s="470">
        <v>2281</v>
      </c>
    </row>
    <row r="30" spans="1:13" s="419" customFormat="1" ht="12.75" customHeight="1">
      <c r="A30" s="469" t="s">
        <v>57</v>
      </c>
      <c r="B30" s="827">
        <f t="shared" si="1"/>
        <v>7858</v>
      </c>
      <c r="C30" s="470">
        <v>3990</v>
      </c>
      <c r="D30" s="471">
        <v>3868</v>
      </c>
      <c r="E30" s="827">
        <f t="shared" si="2"/>
        <v>6553</v>
      </c>
      <c r="F30" s="470">
        <v>3614</v>
      </c>
      <c r="G30" s="471">
        <v>2939</v>
      </c>
      <c r="H30" s="828">
        <f t="shared" si="3"/>
        <v>5623</v>
      </c>
      <c r="I30" s="472">
        <v>3043</v>
      </c>
      <c r="J30" s="472">
        <v>2580</v>
      </c>
      <c r="K30" s="827">
        <f t="shared" si="4"/>
        <v>4886</v>
      </c>
      <c r="L30" s="472">
        <v>2584</v>
      </c>
      <c r="M30" s="470">
        <v>2302</v>
      </c>
    </row>
    <row r="31" spans="1:13" s="419" customFormat="1" ht="12.75" customHeight="1">
      <c r="A31" s="469" t="s">
        <v>58</v>
      </c>
      <c r="B31" s="827">
        <f t="shared" si="1"/>
        <v>7335</v>
      </c>
      <c r="C31" s="470">
        <v>3808</v>
      </c>
      <c r="D31" s="471">
        <v>3527</v>
      </c>
      <c r="E31" s="827">
        <f t="shared" si="2"/>
        <v>6234</v>
      </c>
      <c r="F31" s="470">
        <v>3271</v>
      </c>
      <c r="G31" s="471">
        <v>2963</v>
      </c>
      <c r="H31" s="828">
        <f t="shared" si="3"/>
        <v>5148</v>
      </c>
      <c r="I31" s="472">
        <v>2650</v>
      </c>
      <c r="J31" s="472">
        <v>2498</v>
      </c>
      <c r="K31" s="827">
        <f t="shared" si="4"/>
        <v>4669</v>
      </c>
      <c r="L31" s="472">
        <v>2463</v>
      </c>
      <c r="M31" s="470">
        <v>2206</v>
      </c>
    </row>
    <row r="32" spans="1:13" s="476" customFormat="1" ht="12.75" customHeight="1">
      <c r="A32" s="469" t="s">
        <v>59</v>
      </c>
      <c r="B32" s="827">
        <f t="shared" si="1"/>
        <v>6948</v>
      </c>
      <c r="C32" s="473">
        <v>3548</v>
      </c>
      <c r="D32" s="474">
        <v>3400</v>
      </c>
      <c r="E32" s="827">
        <f t="shared" si="2"/>
        <v>6163</v>
      </c>
      <c r="F32" s="473">
        <v>3106</v>
      </c>
      <c r="G32" s="474">
        <v>3057</v>
      </c>
      <c r="H32" s="828">
        <f t="shared" si="3"/>
        <v>4841</v>
      </c>
      <c r="I32" s="475">
        <v>2486</v>
      </c>
      <c r="J32" s="475">
        <v>2355</v>
      </c>
      <c r="K32" s="827">
        <f t="shared" si="4"/>
        <v>4518</v>
      </c>
      <c r="L32" s="472">
        <v>2247</v>
      </c>
      <c r="M32" s="473">
        <v>2271</v>
      </c>
    </row>
    <row r="33" spans="1:13" s="419" customFormat="1" ht="12.75" customHeight="1">
      <c r="A33" s="469" t="s">
        <v>60</v>
      </c>
      <c r="B33" s="827">
        <f t="shared" si="1"/>
        <v>6169</v>
      </c>
      <c r="C33" s="470">
        <v>3084</v>
      </c>
      <c r="D33" s="471">
        <v>3085</v>
      </c>
      <c r="E33" s="827">
        <f t="shared" si="2"/>
        <v>6243</v>
      </c>
      <c r="F33" s="470">
        <v>3094</v>
      </c>
      <c r="G33" s="471">
        <v>3149</v>
      </c>
      <c r="H33" s="828">
        <f t="shared" si="3"/>
        <v>4611</v>
      </c>
      <c r="I33" s="472">
        <v>2319</v>
      </c>
      <c r="J33" s="472">
        <v>2292</v>
      </c>
      <c r="K33" s="827">
        <f t="shared" si="4"/>
        <v>4370</v>
      </c>
      <c r="L33" s="472">
        <v>2229</v>
      </c>
      <c r="M33" s="470">
        <v>2141</v>
      </c>
    </row>
    <row r="34" spans="1:13" s="419" customFormat="1" ht="12.75" customHeight="1">
      <c r="A34" s="469" t="s">
        <v>61</v>
      </c>
      <c r="B34" s="827">
        <f t="shared" si="1"/>
        <v>5808</v>
      </c>
      <c r="C34" s="470">
        <v>2819</v>
      </c>
      <c r="D34" s="471">
        <v>2989</v>
      </c>
      <c r="E34" s="827">
        <f t="shared" si="2"/>
        <v>6426</v>
      </c>
      <c r="F34" s="470">
        <v>3146</v>
      </c>
      <c r="G34" s="471">
        <v>3280</v>
      </c>
      <c r="H34" s="828">
        <f t="shared" si="3"/>
        <v>4813</v>
      </c>
      <c r="I34" s="472">
        <v>2387</v>
      </c>
      <c r="J34" s="472">
        <v>2426</v>
      </c>
      <c r="K34" s="827">
        <f t="shared" si="4"/>
        <v>4429</v>
      </c>
      <c r="L34" s="472">
        <v>2225</v>
      </c>
      <c r="M34" s="470">
        <v>2204</v>
      </c>
    </row>
    <row r="35" spans="1:13" s="419" customFormat="1" ht="12.75" customHeight="1">
      <c r="A35" s="469" t="s">
        <v>62</v>
      </c>
      <c r="B35" s="827">
        <f t="shared" si="1"/>
        <v>5609</v>
      </c>
      <c r="C35" s="470">
        <v>2748</v>
      </c>
      <c r="D35" s="471">
        <v>2861</v>
      </c>
      <c r="E35" s="827">
        <f t="shared" si="2"/>
        <v>6486</v>
      </c>
      <c r="F35" s="470">
        <v>3146</v>
      </c>
      <c r="G35" s="471">
        <v>3340</v>
      </c>
      <c r="H35" s="828">
        <f t="shared" si="3"/>
        <v>5037</v>
      </c>
      <c r="I35" s="472">
        <v>2495</v>
      </c>
      <c r="J35" s="472">
        <v>2542</v>
      </c>
      <c r="K35" s="827">
        <f t="shared" si="4"/>
        <v>4450</v>
      </c>
      <c r="L35" s="472">
        <v>2226</v>
      </c>
      <c r="M35" s="470">
        <v>2224</v>
      </c>
    </row>
    <row r="36" spans="1:13" s="419" customFormat="1" ht="12.75" customHeight="1">
      <c r="A36" s="469" t="s">
        <v>63</v>
      </c>
      <c r="B36" s="827">
        <f t="shared" si="1"/>
        <v>5689</v>
      </c>
      <c r="C36" s="470">
        <v>2760</v>
      </c>
      <c r="D36" s="471">
        <v>2929</v>
      </c>
      <c r="E36" s="827">
        <f t="shared" si="2"/>
        <v>6392</v>
      </c>
      <c r="F36" s="470">
        <v>3229</v>
      </c>
      <c r="G36" s="471">
        <v>3163</v>
      </c>
      <c r="H36" s="828">
        <f t="shared" si="3"/>
        <v>5232</v>
      </c>
      <c r="I36" s="472">
        <v>2597</v>
      </c>
      <c r="J36" s="472">
        <v>2635</v>
      </c>
      <c r="K36" s="827">
        <f t="shared" si="4"/>
        <v>4523</v>
      </c>
      <c r="L36" s="472">
        <v>2199</v>
      </c>
      <c r="M36" s="470">
        <v>2324</v>
      </c>
    </row>
    <row r="37" spans="1:13" s="476" customFormat="1" ht="12.75" customHeight="1">
      <c r="A37" s="469" t="s">
        <v>64</v>
      </c>
      <c r="B37" s="827">
        <f t="shared" si="1"/>
        <v>4280</v>
      </c>
      <c r="C37" s="473">
        <v>2187</v>
      </c>
      <c r="D37" s="474">
        <v>2093</v>
      </c>
      <c r="E37" s="827">
        <f t="shared" si="2"/>
        <v>6265</v>
      </c>
      <c r="F37" s="473">
        <v>3081</v>
      </c>
      <c r="G37" s="474">
        <v>3184</v>
      </c>
      <c r="H37" s="828">
        <f t="shared" si="3"/>
        <v>5482</v>
      </c>
      <c r="I37" s="475">
        <v>2690</v>
      </c>
      <c r="J37" s="475">
        <v>2792</v>
      </c>
      <c r="K37" s="827">
        <f t="shared" si="4"/>
        <v>4483</v>
      </c>
      <c r="L37" s="472">
        <v>2219</v>
      </c>
      <c r="M37" s="473">
        <v>2264</v>
      </c>
    </row>
    <row r="38" spans="1:13" s="419" customFormat="1" ht="12.75" customHeight="1">
      <c r="A38" s="469" t="s">
        <v>65</v>
      </c>
      <c r="B38" s="827">
        <f t="shared" si="1"/>
        <v>5347</v>
      </c>
      <c r="C38" s="470">
        <v>2639</v>
      </c>
      <c r="D38" s="471">
        <v>2708</v>
      </c>
      <c r="E38" s="827">
        <f t="shared" si="2"/>
        <v>5699</v>
      </c>
      <c r="F38" s="470">
        <v>2835</v>
      </c>
      <c r="G38" s="471">
        <v>2864</v>
      </c>
      <c r="H38" s="828">
        <f t="shared" si="3"/>
        <v>5647</v>
      </c>
      <c r="I38" s="472">
        <v>2813</v>
      </c>
      <c r="J38" s="472">
        <v>2834</v>
      </c>
      <c r="K38" s="827">
        <f t="shared" si="4"/>
        <v>4554</v>
      </c>
      <c r="L38" s="472">
        <v>2254</v>
      </c>
      <c r="M38" s="470">
        <v>2300</v>
      </c>
    </row>
    <row r="39" spans="1:13" s="419" customFormat="1" ht="12.75" customHeight="1">
      <c r="A39" s="469" t="s">
        <v>66</v>
      </c>
      <c r="B39" s="827">
        <f t="shared" si="1"/>
        <v>4967</v>
      </c>
      <c r="C39" s="470">
        <v>2445</v>
      </c>
      <c r="D39" s="471">
        <v>2522</v>
      </c>
      <c r="E39" s="827">
        <f t="shared" si="2"/>
        <v>5455</v>
      </c>
      <c r="F39" s="470">
        <v>2649</v>
      </c>
      <c r="G39" s="471">
        <v>2806</v>
      </c>
      <c r="H39" s="828">
        <f t="shared" si="3"/>
        <v>5979</v>
      </c>
      <c r="I39" s="472">
        <v>2943</v>
      </c>
      <c r="J39" s="472">
        <v>3036</v>
      </c>
      <c r="K39" s="827">
        <f t="shared" si="4"/>
        <v>4803</v>
      </c>
      <c r="L39" s="472">
        <v>2366</v>
      </c>
      <c r="M39" s="470">
        <v>2437</v>
      </c>
    </row>
    <row r="40" spans="1:13" s="419" customFormat="1" ht="12.75" customHeight="1">
      <c r="A40" s="469" t="s">
        <v>67</v>
      </c>
      <c r="B40" s="827">
        <f t="shared" si="1"/>
        <v>5008</v>
      </c>
      <c r="C40" s="470">
        <v>2427</v>
      </c>
      <c r="D40" s="471">
        <v>2581</v>
      </c>
      <c r="E40" s="827">
        <f t="shared" si="2"/>
        <v>5372</v>
      </c>
      <c r="F40" s="470">
        <v>2627</v>
      </c>
      <c r="G40" s="471">
        <v>2745</v>
      </c>
      <c r="H40" s="828">
        <f t="shared" si="3"/>
        <v>6051</v>
      </c>
      <c r="I40" s="472">
        <v>2968</v>
      </c>
      <c r="J40" s="472">
        <v>3083</v>
      </c>
      <c r="K40" s="827">
        <f t="shared" si="4"/>
        <v>4892</v>
      </c>
      <c r="L40" s="472">
        <v>2489</v>
      </c>
      <c r="M40" s="470">
        <v>2403</v>
      </c>
    </row>
    <row r="41" spans="1:13" s="419" customFormat="1" ht="12.75" customHeight="1">
      <c r="A41" s="469" t="s">
        <v>68</v>
      </c>
      <c r="B41" s="827">
        <f t="shared" si="1"/>
        <v>4635</v>
      </c>
      <c r="C41" s="470">
        <v>2253</v>
      </c>
      <c r="D41" s="471">
        <v>2382</v>
      </c>
      <c r="E41" s="827">
        <f t="shared" si="2"/>
        <v>5328</v>
      </c>
      <c r="F41" s="470">
        <v>2614</v>
      </c>
      <c r="G41" s="471">
        <v>2714</v>
      </c>
      <c r="H41" s="828">
        <f t="shared" si="3"/>
        <v>5940</v>
      </c>
      <c r="I41" s="472">
        <v>2929</v>
      </c>
      <c r="J41" s="472">
        <v>3011</v>
      </c>
      <c r="K41" s="827">
        <f t="shared" si="4"/>
        <v>5260</v>
      </c>
      <c r="L41" s="472">
        <v>2628</v>
      </c>
      <c r="M41" s="470">
        <v>2632</v>
      </c>
    </row>
    <row r="42" spans="1:13" s="476" customFormat="1" ht="12.75" customHeight="1">
      <c r="A42" s="469" t="s">
        <v>69</v>
      </c>
      <c r="B42" s="827">
        <f t="shared" si="1"/>
        <v>4679</v>
      </c>
      <c r="C42" s="473">
        <v>2330</v>
      </c>
      <c r="D42" s="474">
        <v>2349</v>
      </c>
      <c r="E42" s="827">
        <f t="shared" si="2"/>
        <v>4249</v>
      </c>
      <c r="F42" s="473">
        <v>2177</v>
      </c>
      <c r="G42" s="474">
        <v>2072</v>
      </c>
      <c r="H42" s="828">
        <f t="shared" si="3"/>
        <v>5791</v>
      </c>
      <c r="I42" s="475">
        <v>2868</v>
      </c>
      <c r="J42" s="475">
        <v>2923</v>
      </c>
      <c r="K42" s="827">
        <f t="shared" si="4"/>
        <v>5472</v>
      </c>
      <c r="L42" s="472">
        <v>2719</v>
      </c>
      <c r="M42" s="473">
        <v>2753</v>
      </c>
    </row>
    <row r="43" spans="1:13" s="419" customFormat="1" ht="12.75" customHeight="1">
      <c r="A43" s="469" t="s">
        <v>70</v>
      </c>
      <c r="B43" s="827">
        <f t="shared" si="1"/>
        <v>4858</v>
      </c>
      <c r="C43" s="470">
        <v>2415</v>
      </c>
      <c r="D43" s="471">
        <v>2443</v>
      </c>
      <c r="E43" s="827">
        <f t="shared" si="2"/>
        <v>5141</v>
      </c>
      <c r="F43" s="470">
        <v>2530</v>
      </c>
      <c r="G43" s="471">
        <v>2611</v>
      </c>
      <c r="H43" s="828">
        <f t="shared" si="3"/>
        <v>5464</v>
      </c>
      <c r="I43" s="472">
        <v>2689</v>
      </c>
      <c r="J43" s="472">
        <v>2775</v>
      </c>
      <c r="K43" s="827">
        <f t="shared" si="4"/>
        <v>5742</v>
      </c>
      <c r="L43" s="472">
        <v>2889</v>
      </c>
      <c r="M43" s="470">
        <v>2853</v>
      </c>
    </row>
    <row r="44" spans="1:13" s="419" customFormat="1" ht="12.75" customHeight="1">
      <c r="A44" s="469" t="s">
        <v>71</v>
      </c>
      <c r="B44" s="827">
        <f t="shared" si="1"/>
        <v>4672</v>
      </c>
      <c r="C44" s="470">
        <v>2349</v>
      </c>
      <c r="D44" s="471">
        <v>2323</v>
      </c>
      <c r="E44" s="827">
        <f t="shared" si="2"/>
        <v>4748</v>
      </c>
      <c r="F44" s="470">
        <v>2321</v>
      </c>
      <c r="G44" s="471">
        <v>2427</v>
      </c>
      <c r="H44" s="828">
        <f t="shared" si="3"/>
        <v>5060</v>
      </c>
      <c r="I44" s="472">
        <v>2423</v>
      </c>
      <c r="J44" s="472">
        <v>2637</v>
      </c>
      <c r="K44" s="827">
        <f t="shared" si="4"/>
        <v>6090</v>
      </c>
      <c r="L44" s="472">
        <v>2997</v>
      </c>
      <c r="M44" s="470">
        <v>3093</v>
      </c>
    </row>
    <row r="45" spans="1:13" s="419" customFormat="1" ht="12.75" customHeight="1">
      <c r="A45" s="469" t="s">
        <v>72</v>
      </c>
      <c r="B45" s="827">
        <f t="shared" si="1"/>
        <v>4628</v>
      </c>
      <c r="C45" s="470">
        <v>2245</v>
      </c>
      <c r="D45" s="471">
        <v>2383</v>
      </c>
      <c r="E45" s="827">
        <f t="shared" si="2"/>
        <v>4704</v>
      </c>
      <c r="F45" s="470">
        <v>2290</v>
      </c>
      <c r="G45" s="471">
        <v>2414</v>
      </c>
      <c r="H45" s="828">
        <f t="shared" si="3"/>
        <v>5032</v>
      </c>
      <c r="I45" s="472">
        <v>2499</v>
      </c>
      <c r="J45" s="472">
        <v>2533</v>
      </c>
      <c r="K45" s="827">
        <f t="shared" si="4"/>
        <v>6118</v>
      </c>
      <c r="L45" s="472">
        <v>3022</v>
      </c>
      <c r="M45" s="470">
        <v>3096</v>
      </c>
    </row>
    <row r="46" spans="1:13" s="419" customFormat="1" ht="12.75" customHeight="1">
      <c r="A46" s="469" t="s">
        <v>73</v>
      </c>
      <c r="B46" s="827">
        <f t="shared" si="1"/>
        <v>4408</v>
      </c>
      <c r="C46" s="470">
        <v>2222</v>
      </c>
      <c r="D46" s="471">
        <v>2186</v>
      </c>
      <c r="E46" s="827">
        <f t="shared" si="2"/>
        <v>4487</v>
      </c>
      <c r="F46" s="470">
        <v>2217</v>
      </c>
      <c r="G46" s="471">
        <v>2270</v>
      </c>
      <c r="H46" s="828">
        <f t="shared" si="3"/>
        <v>5120</v>
      </c>
      <c r="I46" s="472">
        <v>2540</v>
      </c>
      <c r="J46" s="472">
        <v>2580</v>
      </c>
      <c r="K46" s="827">
        <f t="shared" si="4"/>
        <v>6039</v>
      </c>
      <c r="L46" s="472">
        <v>3011</v>
      </c>
      <c r="M46" s="470">
        <v>3028</v>
      </c>
    </row>
    <row r="47" spans="1:13" s="476" customFormat="1" ht="12.75" customHeight="1">
      <c r="A47" s="469" t="s">
        <v>74</v>
      </c>
      <c r="B47" s="827">
        <f t="shared" si="1"/>
        <v>4530</v>
      </c>
      <c r="C47" s="473">
        <v>2264</v>
      </c>
      <c r="D47" s="474">
        <v>2266</v>
      </c>
      <c r="E47" s="827">
        <f t="shared" si="2"/>
        <v>4495</v>
      </c>
      <c r="F47" s="473">
        <v>2225</v>
      </c>
      <c r="G47" s="474">
        <v>2270</v>
      </c>
      <c r="H47" s="828">
        <f t="shared" si="3"/>
        <v>4084</v>
      </c>
      <c r="I47" s="475">
        <v>2093</v>
      </c>
      <c r="J47" s="475">
        <v>1991</v>
      </c>
      <c r="K47" s="827">
        <f t="shared" si="4"/>
        <v>5916</v>
      </c>
      <c r="L47" s="472">
        <v>2971</v>
      </c>
      <c r="M47" s="473">
        <v>2945</v>
      </c>
    </row>
    <row r="48" spans="1:13" s="419" customFormat="1" ht="12.75" customHeight="1">
      <c r="A48" s="469" t="s">
        <v>75</v>
      </c>
      <c r="B48" s="827">
        <f t="shared" si="1"/>
        <v>4828</v>
      </c>
      <c r="C48" s="470">
        <v>2383</v>
      </c>
      <c r="D48" s="471">
        <v>2445</v>
      </c>
      <c r="E48" s="827">
        <f t="shared" si="2"/>
        <v>4677</v>
      </c>
      <c r="F48" s="470">
        <v>2303</v>
      </c>
      <c r="G48" s="471">
        <v>2374</v>
      </c>
      <c r="H48" s="828">
        <f t="shared" si="3"/>
        <v>4960</v>
      </c>
      <c r="I48" s="472">
        <v>2409</v>
      </c>
      <c r="J48" s="472">
        <v>2551</v>
      </c>
      <c r="K48" s="827">
        <f t="shared" si="4"/>
        <v>5535</v>
      </c>
      <c r="L48" s="472">
        <v>2696</v>
      </c>
      <c r="M48" s="470">
        <v>2839</v>
      </c>
    </row>
    <row r="49" spans="1:13" s="419" customFormat="1" ht="12.75" customHeight="1">
      <c r="A49" s="469" t="s">
        <v>76</v>
      </c>
      <c r="B49" s="827">
        <f t="shared" si="1"/>
        <v>4791</v>
      </c>
      <c r="C49" s="470">
        <v>2346</v>
      </c>
      <c r="D49" s="471">
        <v>2445</v>
      </c>
      <c r="E49" s="827">
        <f t="shared" si="2"/>
        <v>4515</v>
      </c>
      <c r="F49" s="470">
        <v>2247</v>
      </c>
      <c r="G49" s="471">
        <v>2268</v>
      </c>
      <c r="H49" s="828">
        <f t="shared" si="3"/>
        <v>4656</v>
      </c>
      <c r="I49" s="472">
        <v>2280</v>
      </c>
      <c r="J49" s="472">
        <v>2376</v>
      </c>
      <c r="K49" s="827">
        <f t="shared" si="4"/>
        <v>5268</v>
      </c>
      <c r="L49" s="472">
        <v>2566</v>
      </c>
      <c r="M49" s="470">
        <v>2702</v>
      </c>
    </row>
    <row r="50" spans="1:13" s="419" customFormat="1" ht="12.75" customHeight="1">
      <c r="A50" s="469" t="s">
        <v>77</v>
      </c>
      <c r="B50" s="827">
        <f t="shared" si="1"/>
        <v>4850</v>
      </c>
      <c r="C50" s="470">
        <v>2437</v>
      </c>
      <c r="D50" s="471">
        <v>2413</v>
      </c>
      <c r="E50" s="827">
        <f t="shared" si="2"/>
        <v>4554</v>
      </c>
      <c r="F50" s="470">
        <v>2202</v>
      </c>
      <c r="G50" s="471">
        <v>2352</v>
      </c>
      <c r="H50" s="828">
        <f t="shared" si="3"/>
        <v>4649</v>
      </c>
      <c r="I50" s="472">
        <v>2263</v>
      </c>
      <c r="J50" s="472">
        <v>2386</v>
      </c>
      <c r="K50" s="827">
        <f t="shared" si="4"/>
        <v>5176</v>
      </c>
      <c r="L50" s="472">
        <v>2559</v>
      </c>
      <c r="M50" s="470">
        <v>2617</v>
      </c>
    </row>
    <row r="51" spans="1:13" s="419" customFormat="1" ht="12.75" customHeight="1">
      <c r="A51" s="469" t="s">
        <v>78</v>
      </c>
      <c r="B51" s="827">
        <f t="shared" si="1"/>
        <v>5148</v>
      </c>
      <c r="C51" s="470">
        <v>2566</v>
      </c>
      <c r="D51" s="471">
        <v>2582</v>
      </c>
      <c r="E51" s="827">
        <f t="shared" si="2"/>
        <v>4286</v>
      </c>
      <c r="F51" s="470">
        <v>2158</v>
      </c>
      <c r="G51" s="471">
        <v>2128</v>
      </c>
      <c r="H51" s="828">
        <f t="shared" si="3"/>
        <v>4414</v>
      </c>
      <c r="I51" s="472">
        <v>2159</v>
      </c>
      <c r="J51" s="472">
        <v>2255</v>
      </c>
      <c r="K51" s="827">
        <f t="shared" si="4"/>
        <v>5139</v>
      </c>
      <c r="L51" s="472">
        <v>2584</v>
      </c>
      <c r="M51" s="470">
        <v>2555</v>
      </c>
    </row>
    <row r="52" spans="1:13" s="476" customFormat="1" ht="12.75" customHeight="1">
      <c r="A52" s="469" t="s">
        <v>79</v>
      </c>
      <c r="B52" s="827">
        <f t="shared" si="1"/>
        <v>5340</v>
      </c>
      <c r="C52" s="473">
        <v>2656</v>
      </c>
      <c r="D52" s="474">
        <v>2684</v>
      </c>
      <c r="E52" s="827">
        <f t="shared" si="2"/>
        <v>4388</v>
      </c>
      <c r="F52" s="473">
        <v>2167</v>
      </c>
      <c r="G52" s="474">
        <v>2221</v>
      </c>
      <c r="H52" s="828">
        <f t="shared" si="3"/>
        <v>4378</v>
      </c>
      <c r="I52" s="475">
        <v>2110</v>
      </c>
      <c r="J52" s="475">
        <v>2268</v>
      </c>
      <c r="K52" s="827">
        <f t="shared" si="4"/>
        <v>4163</v>
      </c>
      <c r="L52" s="472">
        <v>2124</v>
      </c>
      <c r="M52" s="473">
        <v>2039</v>
      </c>
    </row>
    <row r="53" spans="1:13" s="419" customFormat="1" ht="12.75" customHeight="1">
      <c r="A53" s="469" t="s">
        <v>80</v>
      </c>
      <c r="B53" s="827">
        <f t="shared" si="1"/>
        <v>6184</v>
      </c>
      <c r="C53" s="470">
        <v>3138</v>
      </c>
      <c r="D53" s="471">
        <v>3046</v>
      </c>
      <c r="E53" s="827">
        <f t="shared" si="2"/>
        <v>4638</v>
      </c>
      <c r="F53" s="470">
        <v>2317</v>
      </c>
      <c r="G53" s="471">
        <v>2321</v>
      </c>
      <c r="H53" s="828">
        <f t="shared" si="3"/>
        <v>4540</v>
      </c>
      <c r="I53" s="472">
        <v>2240</v>
      </c>
      <c r="J53" s="472">
        <v>2300</v>
      </c>
      <c r="K53" s="827">
        <f t="shared" si="4"/>
        <v>5099</v>
      </c>
      <c r="L53" s="472">
        <v>2522</v>
      </c>
      <c r="M53" s="470">
        <v>2577</v>
      </c>
    </row>
    <row r="54" spans="1:13" s="419" customFormat="1" ht="12.75" customHeight="1">
      <c r="A54" s="469" t="s">
        <v>81</v>
      </c>
      <c r="B54" s="827">
        <f t="shared" si="1"/>
        <v>7145</v>
      </c>
      <c r="C54" s="470">
        <v>3521</v>
      </c>
      <c r="D54" s="471">
        <v>3624</v>
      </c>
      <c r="E54" s="827">
        <f t="shared" si="2"/>
        <v>4659</v>
      </c>
      <c r="F54" s="470">
        <v>2281</v>
      </c>
      <c r="G54" s="471">
        <v>2378</v>
      </c>
      <c r="H54" s="828">
        <f t="shared" si="3"/>
        <v>4459</v>
      </c>
      <c r="I54" s="472">
        <v>2202</v>
      </c>
      <c r="J54" s="472">
        <v>2257</v>
      </c>
      <c r="K54" s="827">
        <f t="shared" si="4"/>
        <v>4726</v>
      </c>
      <c r="L54" s="472">
        <v>2333</v>
      </c>
      <c r="M54" s="470">
        <v>2393</v>
      </c>
    </row>
    <row r="55" spans="1:13" s="419" customFormat="1" ht="12.75" customHeight="1">
      <c r="A55" s="469" t="s">
        <v>82</v>
      </c>
      <c r="B55" s="827">
        <f t="shared" si="1"/>
        <v>7417</v>
      </c>
      <c r="C55" s="470">
        <v>3675</v>
      </c>
      <c r="D55" s="471">
        <v>3742</v>
      </c>
      <c r="E55" s="827">
        <f t="shared" si="2"/>
        <v>4664</v>
      </c>
      <c r="F55" s="470">
        <v>2347</v>
      </c>
      <c r="G55" s="471">
        <v>2317</v>
      </c>
      <c r="H55" s="828">
        <f t="shared" si="3"/>
        <v>4469</v>
      </c>
      <c r="I55" s="472">
        <v>2176</v>
      </c>
      <c r="J55" s="472">
        <v>2293</v>
      </c>
      <c r="K55" s="827">
        <f t="shared" si="4"/>
        <v>4682</v>
      </c>
      <c r="L55" s="472">
        <v>2294</v>
      </c>
      <c r="M55" s="470">
        <v>2388</v>
      </c>
    </row>
    <row r="56" spans="1:13" s="419" customFormat="1" ht="12.75" customHeight="1">
      <c r="A56" s="469" t="s">
        <v>83</v>
      </c>
      <c r="B56" s="827">
        <f t="shared" si="1"/>
        <v>7537</v>
      </c>
      <c r="C56" s="470">
        <v>3823</v>
      </c>
      <c r="D56" s="471">
        <v>3714</v>
      </c>
      <c r="E56" s="827">
        <f t="shared" si="2"/>
        <v>4898</v>
      </c>
      <c r="F56" s="470">
        <v>2436</v>
      </c>
      <c r="G56" s="471">
        <v>2462</v>
      </c>
      <c r="H56" s="828">
        <f t="shared" si="3"/>
        <v>4190</v>
      </c>
      <c r="I56" s="472">
        <v>2084</v>
      </c>
      <c r="J56" s="472">
        <v>2106</v>
      </c>
      <c r="K56" s="827">
        <f t="shared" si="4"/>
        <v>4471</v>
      </c>
      <c r="L56" s="472">
        <v>2192</v>
      </c>
      <c r="M56" s="470">
        <v>2279</v>
      </c>
    </row>
    <row r="57" spans="1:13" s="476" customFormat="1" ht="12.75" customHeight="1">
      <c r="A57" s="469" t="s">
        <v>84</v>
      </c>
      <c r="B57" s="827">
        <f t="shared" si="1"/>
        <v>3844</v>
      </c>
      <c r="C57" s="473">
        <v>1915</v>
      </c>
      <c r="D57" s="474">
        <v>1929</v>
      </c>
      <c r="E57" s="827">
        <f t="shared" si="2"/>
        <v>5117</v>
      </c>
      <c r="F57" s="473">
        <v>2557</v>
      </c>
      <c r="G57" s="474">
        <v>2560</v>
      </c>
      <c r="H57" s="828">
        <f t="shared" si="3"/>
        <v>4312</v>
      </c>
      <c r="I57" s="475">
        <v>2130</v>
      </c>
      <c r="J57" s="475">
        <v>2182</v>
      </c>
      <c r="K57" s="827">
        <f t="shared" si="4"/>
        <v>4422</v>
      </c>
      <c r="L57" s="472">
        <v>2173</v>
      </c>
      <c r="M57" s="473">
        <v>2249</v>
      </c>
    </row>
    <row r="58" spans="1:13" s="419" customFormat="1" ht="12.75" customHeight="1">
      <c r="A58" s="469" t="s">
        <v>85</v>
      </c>
      <c r="B58" s="827">
        <f t="shared" si="1"/>
        <v>4011</v>
      </c>
      <c r="C58" s="477">
        <v>1931</v>
      </c>
      <c r="D58" s="478">
        <v>2080</v>
      </c>
      <c r="E58" s="827">
        <f t="shared" si="2"/>
        <v>5895</v>
      </c>
      <c r="F58" s="477">
        <v>2990</v>
      </c>
      <c r="G58" s="478">
        <v>2905</v>
      </c>
      <c r="H58" s="828">
        <f t="shared" si="3"/>
        <v>4571</v>
      </c>
      <c r="I58" s="479">
        <v>2267</v>
      </c>
      <c r="J58" s="479">
        <v>2304</v>
      </c>
      <c r="K58" s="827">
        <f t="shared" si="4"/>
        <v>4641</v>
      </c>
      <c r="L58" s="472">
        <v>2288</v>
      </c>
      <c r="M58" s="477">
        <v>2353</v>
      </c>
    </row>
    <row r="59" spans="1:13" s="419" customFormat="1" ht="12.75" customHeight="1">
      <c r="A59" s="469" t="s">
        <v>86</v>
      </c>
      <c r="B59" s="827">
        <f t="shared" si="1"/>
        <v>5282</v>
      </c>
      <c r="C59" s="477">
        <v>2646</v>
      </c>
      <c r="D59" s="478">
        <v>2636</v>
      </c>
      <c r="E59" s="827">
        <f t="shared" si="2"/>
        <v>6818</v>
      </c>
      <c r="F59" s="477">
        <v>3317</v>
      </c>
      <c r="G59" s="478">
        <v>3501</v>
      </c>
      <c r="H59" s="828">
        <f t="shared" si="3"/>
        <v>4551</v>
      </c>
      <c r="I59" s="479">
        <v>2246</v>
      </c>
      <c r="J59" s="479">
        <v>2305</v>
      </c>
      <c r="K59" s="827">
        <f t="shared" si="4"/>
        <v>4517</v>
      </c>
      <c r="L59" s="472">
        <v>2241</v>
      </c>
      <c r="M59" s="477">
        <v>2276</v>
      </c>
    </row>
    <row r="60" spans="1:13" s="419" customFormat="1" ht="12.75" customHeight="1">
      <c r="A60" s="469" t="s">
        <v>87</v>
      </c>
      <c r="B60" s="827">
        <f t="shared" si="1"/>
        <v>5393</v>
      </c>
      <c r="C60" s="477">
        <v>2697</v>
      </c>
      <c r="D60" s="478">
        <v>2696</v>
      </c>
      <c r="E60" s="827">
        <f t="shared" si="2"/>
        <v>7072</v>
      </c>
      <c r="F60" s="477">
        <v>3509</v>
      </c>
      <c r="G60" s="478">
        <v>3563</v>
      </c>
      <c r="H60" s="828">
        <f t="shared" si="3"/>
        <v>4561</v>
      </c>
      <c r="I60" s="479">
        <v>2277</v>
      </c>
      <c r="J60" s="479">
        <v>2284</v>
      </c>
      <c r="K60" s="827">
        <f t="shared" si="4"/>
        <v>4516</v>
      </c>
      <c r="L60" s="472">
        <v>2184</v>
      </c>
      <c r="M60" s="477">
        <v>2332</v>
      </c>
    </row>
    <row r="61" spans="1:13" s="419" customFormat="1" ht="12.75" customHeight="1">
      <c r="A61" s="469" t="s">
        <v>88</v>
      </c>
      <c r="B61" s="827">
        <f t="shared" si="1"/>
        <v>5498</v>
      </c>
      <c r="C61" s="477">
        <v>2732</v>
      </c>
      <c r="D61" s="478">
        <v>2766</v>
      </c>
      <c r="E61" s="827">
        <f t="shared" si="2"/>
        <v>7152</v>
      </c>
      <c r="F61" s="477">
        <v>3575</v>
      </c>
      <c r="G61" s="478">
        <v>3577</v>
      </c>
      <c r="H61" s="828">
        <f t="shared" si="3"/>
        <v>4719</v>
      </c>
      <c r="I61" s="479">
        <v>2280</v>
      </c>
      <c r="J61" s="479">
        <v>2439</v>
      </c>
      <c r="K61" s="827">
        <f t="shared" si="4"/>
        <v>4225</v>
      </c>
      <c r="L61" s="472">
        <v>2105</v>
      </c>
      <c r="M61" s="477">
        <v>2120</v>
      </c>
    </row>
    <row r="62" spans="1:13" s="419" customFormat="1" ht="12.75" customHeight="1">
      <c r="A62" s="469" t="s">
        <v>89</v>
      </c>
      <c r="B62" s="827">
        <f t="shared" si="1"/>
        <v>4792</v>
      </c>
      <c r="C62" s="477">
        <v>2326</v>
      </c>
      <c r="D62" s="478">
        <v>2466</v>
      </c>
      <c r="E62" s="827">
        <f t="shared" si="2"/>
        <v>3693</v>
      </c>
      <c r="F62" s="477">
        <v>1829</v>
      </c>
      <c r="G62" s="478">
        <v>1864</v>
      </c>
      <c r="H62" s="828">
        <f t="shared" si="3"/>
        <v>5021</v>
      </c>
      <c r="I62" s="479">
        <v>2497</v>
      </c>
      <c r="J62" s="479">
        <v>2524</v>
      </c>
      <c r="K62" s="827">
        <f t="shared" si="4"/>
        <v>4358</v>
      </c>
      <c r="L62" s="472">
        <v>2153</v>
      </c>
      <c r="M62" s="477">
        <v>2205</v>
      </c>
    </row>
    <row r="63" spans="1:13" s="419" customFormat="1" ht="12.75" customHeight="1">
      <c r="A63" s="469" t="s">
        <v>90</v>
      </c>
      <c r="B63" s="827">
        <f t="shared" si="1"/>
        <v>4104</v>
      </c>
      <c r="C63" s="477">
        <v>1999</v>
      </c>
      <c r="D63" s="478">
        <v>2105</v>
      </c>
      <c r="E63" s="827">
        <f t="shared" si="2"/>
        <v>3767</v>
      </c>
      <c r="F63" s="477">
        <v>1788</v>
      </c>
      <c r="G63" s="478">
        <v>1979</v>
      </c>
      <c r="H63" s="828">
        <f t="shared" si="3"/>
        <v>5808</v>
      </c>
      <c r="I63" s="479">
        <v>2908</v>
      </c>
      <c r="J63" s="479">
        <v>2900</v>
      </c>
      <c r="K63" s="827">
        <f t="shared" si="4"/>
        <v>4619</v>
      </c>
      <c r="L63" s="472">
        <v>2280</v>
      </c>
      <c r="M63" s="477">
        <v>2339</v>
      </c>
    </row>
    <row r="64" spans="1:13" s="419" customFormat="1" ht="12.75" customHeight="1">
      <c r="A64" s="469" t="s">
        <v>91</v>
      </c>
      <c r="B64" s="827">
        <f t="shared" si="1"/>
        <v>3679</v>
      </c>
      <c r="C64" s="477">
        <v>1781</v>
      </c>
      <c r="D64" s="478">
        <v>1898</v>
      </c>
      <c r="E64" s="827">
        <f t="shared" si="2"/>
        <v>5011</v>
      </c>
      <c r="F64" s="477">
        <v>2496</v>
      </c>
      <c r="G64" s="478">
        <v>2515</v>
      </c>
      <c r="H64" s="828">
        <f t="shared" si="3"/>
        <v>6749</v>
      </c>
      <c r="I64" s="479">
        <v>3217</v>
      </c>
      <c r="J64" s="479">
        <v>3532</v>
      </c>
      <c r="K64" s="827">
        <f t="shared" si="4"/>
        <v>4509</v>
      </c>
      <c r="L64" s="472">
        <v>2196</v>
      </c>
      <c r="M64" s="477">
        <v>2313</v>
      </c>
    </row>
    <row r="65" spans="1:13" s="419" customFormat="1" ht="12.75" customHeight="1">
      <c r="A65" s="469" t="s">
        <v>92</v>
      </c>
      <c r="B65" s="827">
        <f t="shared" si="1"/>
        <v>3799</v>
      </c>
      <c r="C65" s="477">
        <v>1787</v>
      </c>
      <c r="D65" s="478">
        <v>2012</v>
      </c>
      <c r="E65" s="827">
        <f t="shared" si="2"/>
        <v>5149</v>
      </c>
      <c r="F65" s="477">
        <v>2529</v>
      </c>
      <c r="G65" s="478">
        <v>2620</v>
      </c>
      <c r="H65" s="828">
        <f t="shared" si="3"/>
        <v>6889</v>
      </c>
      <c r="I65" s="479">
        <v>3386</v>
      </c>
      <c r="J65" s="479">
        <v>3503</v>
      </c>
      <c r="K65" s="827">
        <f t="shared" si="4"/>
        <v>4536</v>
      </c>
      <c r="L65" s="472">
        <v>2237</v>
      </c>
      <c r="M65" s="477">
        <v>2299</v>
      </c>
    </row>
    <row r="66" spans="1:13" s="419" customFormat="1" ht="12.75" customHeight="1">
      <c r="A66" s="469" t="s">
        <v>93</v>
      </c>
      <c r="B66" s="827">
        <f t="shared" si="1"/>
        <v>3884</v>
      </c>
      <c r="C66" s="477">
        <v>1805</v>
      </c>
      <c r="D66" s="478">
        <v>2079</v>
      </c>
      <c r="E66" s="827">
        <f t="shared" si="2"/>
        <v>5227</v>
      </c>
      <c r="F66" s="477">
        <v>2522</v>
      </c>
      <c r="G66" s="478">
        <v>2705</v>
      </c>
      <c r="H66" s="828">
        <f t="shared" si="3"/>
        <v>6999</v>
      </c>
      <c r="I66" s="479">
        <v>3453</v>
      </c>
      <c r="J66" s="479">
        <v>3546</v>
      </c>
      <c r="K66" s="827">
        <f t="shared" si="4"/>
        <v>4753</v>
      </c>
      <c r="L66" s="472">
        <v>2305</v>
      </c>
      <c r="M66" s="477">
        <v>2448</v>
      </c>
    </row>
    <row r="67" spans="1:13" s="419" customFormat="1" ht="12.75" customHeight="1">
      <c r="A67" s="469" t="s">
        <v>94</v>
      </c>
      <c r="B67" s="827">
        <f t="shared" si="1"/>
        <v>4253</v>
      </c>
      <c r="C67" s="477">
        <v>2000</v>
      </c>
      <c r="D67" s="478">
        <v>2253</v>
      </c>
      <c r="E67" s="827">
        <f t="shared" si="2"/>
        <v>4511</v>
      </c>
      <c r="F67" s="477">
        <v>2138</v>
      </c>
      <c r="G67" s="478">
        <v>2373</v>
      </c>
      <c r="H67" s="828">
        <f t="shared" si="3"/>
        <v>3525</v>
      </c>
      <c r="I67" s="479">
        <v>1688</v>
      </c>
      <c r="J67" s="479">
        <v>1837</v>
      </c>
      <c r="K67" s="827">
        <f t="shared" si="4"/>
        <v>4954</v>
      </c>
      <c r="L67" s="472">
        <v>2417</v>
      </c>
      <c r="M67" s="477">
        <v>2537</v>
      </c>
    </row>
    <row r="68" spans="1:13" s="419" customFormat="1" ht="12.75" customHeight="1">
      <c r="A68" s="469" t="s">
        <v>95</v>
      </c>
      <c r="B68" s="827">
        <f t="shared" si="1"/>
        <v>3791</v>
      </c>
      <c r="C68" s="477">
        <v>1803</v>
      </c>
      <c r="D68" s="478">
        <v>1988</v>
      </c>
      <c r="E68" s="827">
        <f t="shared" si="2"/>
        <v>3886</v>
      </c>
      <c r="F68" s="477">
        <v>1866</v>
      </c>
      <c r="G68" s="478">
        <v>2020</v>
      </c>
      <c r="H68" s="828">
        <f t="shared" si="3"/>
        <v>3666</v>
      </c>
      <c r="I68" s="479">
        <v>1698</v>
      </c>
      <c r="J68" s="479">
        <v>1968</v>
      </c>
      <c r="K68" s="827">
        <f t="shared" si="4"/>
        <v>5760</v>
      </c>
      <c r="L68" s="472">
        <v>2823</v>
      </c>
      <c r="M68" s="477">
        <v>2937</v>
      </c>
    </row>
    <row r="69" spans="1:13" s="419" customFormat="1" ht="12.75" customHeight="1">
      <c r="A69" s="469" t="s">
        <v>96</v>
      </c>
      <c r="B69" s="827">
        <f t="shared" si="1"/>
        <v>3823</v>
      </c>
      <c r="C69" s="477">
        <v>1802</v>
      </c>
      <c r="D69" s="478">
        <v>2021</v>
      </c>
      <c r="E69" s="827">
        <f t="shared" si="2"/>
        <v>3476</v>
      </c>
      <c r="F69" s="477">
        <v>1630</v>
      </c>
      <c r="G69" s="478">
        <v>1846</v>
      </c>
      <c r="H69" s="828">
        <f t="shared" si="3"/>
        <v>4878</v>
      </c>
      <c r="I69" s="479">
        <v>2368</v>
      </c>
      <c r="J69" s="479">
        <v>2510</v>
      </c>
      <c r="K69" s="827">
        <f t="shared" si="4"/>
        <v>6652</v>
      </c>
      <c r="L69" s="472">
        <v>3132</v>
      </c>
      <c r="M69" s="477">
        <v>3520</v>
      </c>
    </row>
    <row r="70" spans="1:13" s="419" customFormat="1" ht="12.75" customHeight="1">
      <c r="A70" s="469" t="s">
        <v>97</v>
      </c>
      <c r="B70" s="827">
        <f t="shared" si="1"/>
        <v>4089</v>
      </c>
      <c r="C70" s="477">
        <v>1870</v>
      </c>
      <c r="D70" s="478">
        <v>2219</v>
      </c>
      <c r="E70" s="827">
        <f t="shared" si="2"/>
        <v>3632</v>
      </c>
      <c r="F70" s="477">
        <v>1685</v>
      </c>
      <c r="G70" s="478">
        <v>1947</v>
      </c>
      <c r="H70" s="828">
        <f t="shared" si="3"/>
        <v>5019</v>
      </c>
      <c r="I70" s="479">
        <v>2423</v>
      </c>
      <c r="J70" s="479">
        <v>2596</v>
      </c>
      <c r="K70" s="827">
        <f t="shared" si="4"/>
        <v>6819</v>
      </c>
      <c r="L70" s="472">
        <v>3315</v>
      </c>
      <c r="M70" s="477">
        <v>3504</v>
      </c>
    </row>
    <row r="71" spans="1:13" s="419" customFormat="1" ht="12.75" customHeight="1">
      <c r="A71" s="469" t="s">
        <v>98</v>
      </c>
      <c r="B71" s="827">
        <f t="shared" si="1"/>
        <v>3748</v>
      </c>
      <c r="C71" s="477">
        <v>1736</v>
      </c>
      <c r="D71" s="478">
        <v>2012</v>
      </c>
      <c r="E71" s="827">
        <f t="shared" si="2"/>
        <v>3752</v>
      </c>
      <c r="F71" s="477">
        <v>1708</v>
      </c>
      <c r="G71" s="478">
        <v>2044</v>
      </c>
      <c r="H71" s="828">
        <f t="shared" si="3"/>
        <v>5189</v>
      </c>
      <c r="I71" s="479">
        <v>2487</v>
      </c>
      <c r="J71" s="479">
        <v>2702</v>
      </c>
      <c r="K71" s="827">
        <f t="shared" si="4"/>
        <v>6981</v>
      </c>
      <c r="L71" s="472">
        <v>3425</v>
      </c>
      <c r="M71" s="477">
        <v>3556</v>
      </c>
    </row>
    <row r="72" spans="1:13" s="419" customFormat="1" ht="12.75" customHeight="1">
      <c r="A72" s="469" t="s">
        <v>99</v>
      </c>
      <c r="B72" s="827">
        <f t="shared" si="1"/>
        <v>3902</v>
      </c>
      <c r="C72" s="477">
        <v>1746</v>
      </c>
      <c r="D72" s="478">
        <v>2156</v>
      </c>
      <c r="E72" s="827">
        <f t="shared" si="2"/>
        <v>4033</v>
      </c>
      <c r="F72" s="477">
        <v>1870</v>
      </c>
      <c r="G72" s="478">
        <v>2163</v>
      </c>
      <c r="H72" s="828">
        <f t="shared" si="3"/>
        <v>4476</v>
      </c>
      <c r="I72" s="479">
        <v>2095</v>
      </c>
      <c r="J72" s="479">
        <v>2381</v>
      </c>
      <c r="K72" s="827">
        <f t="shared" si="4"/>
        <v>3522</v>
      </c>
      <c r="L72" s="472">
        <v>1683</v>
      </c>
      <c r="M72" s="477">
        <v>1839</v>
      </c>
    </row>
    <row r="73" spans="1:13" s="419" customFormat="1" ht="12.75" customHeight="1">
      <c r="A73" s="469" t="s">
        <v>100</v>
      </c>
      <c r="B73" s="827">
        <f aca="true" t="shared" si="5" ref="B73:B109">SUM(C73:D73)</f>
        <v>3472</v>
      </c>
      <c r="C73" s="477">
        <v>1615</v>
      </c>
      <c r="D73" s="478">
        <v>1857</v>
      </c>
      <c r="E73" s="827">
        <f aca="true" t="shared" si="6" ref="E73:E109">SUM(F73:G73)</f>
        <v>3630</v>
      </c>
      <c r="F73" s="477">
        <v>1693</v>
      </c>
      <c r="G73" s="478">
        <v>1937</v>
      </c>
      <c r="H73" s="828">
        <f aca="true" t="shared" si="7" ref="H73:H109">SUM(I73:J73)</f>
        <v>3862</v>
      </c>
      <c r="I73" s="479">
        <v>1817</v>
      </c>
      <c r="J73" s="479">
        <v>2045</v>
      </c>
      <c r="K73" s="827">
        <f aca="true" t="shared" si="8" ref="K73:K109">SUM(L73:M73)</f>
        <v>3639</v>
      </c>
      <c r="L73" s="472">
        <v>1669</v>
      </c>
      <c r="M73" s="477">
        <v>1970</v>
      </c>
    </row>
    <row r="74" spans="1:13" s="419" customFormat="1" ht="12.75" customHeight="1">
      <c r="A74" s="469" t="s">
        <v>101</v>
      </c>
      <c r="B74" s="827">
        <f t="shared" si="5"/>
        <v>3619</v>
      </c>
      <c r="C74" s="477">
        <v>1668</v>
      </c>
      <c r="D74" s="478">
        <v>1951</v>
      </c>
      <c r="E74" s="827">
        <f t="shared" si="6"/>
        <v>3618</v>
      </c>
      <c r="F74" s="477">
        <v>1661</v>
      </c>
      <c r="G74" s="478">
        <v>1957</v>
      </c>
      <c r="H74" s="828">
        <f t="shared" si="7"/>
        <v>3434</v>
      </c>
      <c r="I74" s="479">
        <v>1621</v>
      </c>
      <c r="J74" s="479">
        <v>1813</v>
      </c>
      <c r="K74" s="827">
        <f t="shared" si="8"/>
        <v>4843</v>
      </c>
      <c r="L74" s="472">
        <v>2347</v>
      </c>
      <c r="M74" s="477">
        <v>2496</v>
      </c>
    </row>
    <row r="75" spans="1:13" s="419" customFormat="1" ht="12.75" customHeight="1">
      <c r="A75" s="469" t="s">
        <v>102</v>
      </c>
      <c r="B75" s="827">
        <f t="shared" si="5"/>
        <v>3453</v>
      </c>
      <c r="C75" s="477">
        <v>1598</v>
      </c>
      <c r="D75" s="478">
        <v>1855</v>
      </c>
      <c r="E75" s="827">
        <f t="shared" si="6"/>
        <v>3858</v>
      </c>
      <c r="F75" s="477">
        <v>1727</v>
      </c>
      <c r="G75" s="478">
        <v>2131</v>
      </c>
      <c r="H75" s="828">
        <f t="shared" si="7"/>
        <v>3521</v>
      </c>
      <c r="I75" s="479">
        <v>1591</v>
      </c>
      <c r="J75" s="479">
        <v>1930</v>
      </c>
      <c r="K75" s="827">
        <f t="shared" si="8"/>
        <v>4929</v>
      </c>
      <c r="L75" s="472">
        <v>2326</v>
      </c>
      <c r="M75" s="477">
        <v>2603</v>
      </c>
    </row>
    <row r="76" spans="1:13" s="419" customFormat="1" ht="12.75" customHeight="1">
      <c r="A76" s="469" t="s">
        <v>103</v>
      </c>
      <c r="B76" s="827">
        <f t="shared" si="5"/>
        <v>3116</v>
      </c>
      <c r="C76" s="477">
        <v>1405</v>
      </c>
      <c r="D76" s="478">
        <v>1711</v>
      </c>
      <c r="E76" s="827">
        <f t="shared" si="6"/>
        <v>3528</v>
      </c>
      <c r="F76" s="477">
        <v>1595</v>
      </c>
      <c r="G76" s="478">
        <v>1933</v>
      </c>
      <c r="H76" s="828">
        <f t="shared" si="7"/>
        <v>3637</v>
      </c>
      <c r="I76" s="479">
        <v>1633</v>
      </c>
      <c r="J76" s="479">
        <v>2004</v>
      </c>
      <c r="K76" s="827">
        <f t="shared" si="8"/>
        <v>5065</v>
      </c>
      <c r="L76" s="472">
        <v>2378</v>
      </c>
      <c r="M76" s="477">
        <v>2687</v>
      </c>
    </row>
    <row r="77" spans="1:13" s="419" customFormat="1" ht="12.75" customHeight="1">
      <c r="A77" s="469" t="s">
        <v>104</v>
      </c>
      <c r="B77" s="827">
        <f t="shared" si="5"/>
        <v>3154</v>
      </c>
      <c r="C77" s="477">
        <v>1401</v>
      </c>
      <c r="D77" s="478">
        <v>1753</v>
      </c>
      <c r="E77" s="827">
        <f t="shared" si="6"/>
        <v>3637</v>
      </c>
      <c r="F77" s="477">
        <v>1573</v>
      </c>
      <c r="G77" s="478">
        <v>2064</v>
      </c>
      <c r="H77" s="828">
        <f t="shared" si="7"/>
        <v>3866</v>
      </c>
      <c r="I77" s="479">
        <v>1760</v>
      </c>
      <c r="J77" s="479">
        <v>2106</v>
      </c>
      <c r="K77" s="827">
        <f t="shared" si="8"/>
        <v>4317</v>
      </c>
      <c r="L77" s="472">
        <v>1968</v>
      </c>
      <c r="M77" s="477">
        <v>2349</v>
      </c>
    </row>
    <row r="78" spans="1:13" s="419" customFormat="1" ht="12.75" customHeight="1">
      <c r="A78" s="469" t="s">
        <v>105</v>
      </c>
      <c r="B78" s="827">
        <f t="shared" si="5"/>
        <v>3046</v>
      </c>
      <c r="C78" s="477">
        <v>1357</v>
      </c>
      <c r="D78" s="478">
        <v>1689</v>
      </c>
      <c r="E78" s="827">
        <f t="shared" si="6"/>
        <v>3236</v>
      </c>
      <c r="F78" s="477">
        <v>1467</v>
      </c>
      <c r="G78" s="478">
        <v>1769</v>
      </c>
      <c r="H78" s="828">
        <f t="shared" si="7"/>
        <v>3486</v>
      </c>
      <c r="I78" s="479">
        <v>1588</v>
      </c>
      <c r="J78" s="479">
        <v>1898</v>
      </c>
      <c r="K78" s="827">
        <f t="shared" si="8"/>
        <v>3649</v>
      </c>
      <c r="L78" s="472">
        <v>1713</v>
      </c>
      <c r="M78" s="477">
        <v>1936</v>
      </c>
    </row>
    <row r="79" spans="1:13" s="419" customFormat="1" ht="12.75" customHeight="1">
      <c r="A79" s="469" t="s">
        <v>106</v>
      </c>
      <c r="B79" s="827">
        <f t="shared" si="5"/>
        <v>2663</v>
      </c>
      <c r="C79" s="477">
        <v>1125</v>
      </c>
      <c r="D79" s="478">
        <v>1538</v>
      </c>
      <c r="E79" s="827">
        <f t="shared" si="6"/>
        <v>3335</v>
      </c>
      <c r="F79" s="477">
        <v>1475</v>
      </c>
      <c r="G79" s="478">
        <v>1860</v>
      </c>
      <c r="H79" s="828">
        <f t="shared" si="7"/>
        <v>3471</v>
      </c>
      <c r="I79" s="479">
        <v>1559</v>
      </c>
      <c r="J79" s="479">
        <v>1912</v>
      </c>
      <c r="K79" s="827">
        <f t="shared" si="8"/>
        <v>3266</v>
      </c>
      <c r="L79" s="472">
        <v>1494</v>
      </c>
      <c r="M79" s="477">
        <v>1772</v>
      </c>
    </row>
    <row r="80" spans="1:13" s="419" customFormat="1" ht="12.75" customHeight="1">
      <c r="A80" s="469" t="s">
        <v>107</v>
      </c>
      <c r="B80" s="827">
        <f t="shared" si="5"/>
        <v>2293</v>
      </c>
      <c r="C80" s="477">
        <v>917</v>
      </c>
      <c r="D80" s="478">
        <v>1376</v>
      </c>
      <c r="E80" s="827">
        <f t="shared" si="6"/>
        <v>3175</v>
      </c>
      <c r="F80" s="477">
        <v>1421</v>
      </c>
      <c r="G80" s="478">
        <v>1754</v>
      </c>
      <c r="H80" s="828">
        <f t="shared" si="7"/>
        <v>3656</v>
      </c>
      <c r="I80" s="479">
        <v>1615</v>
      </c>
      <c r="J80" s="479">
        <v>2041</v>
      </c>
      <c r="K80" s="827">
        <f t="shared" si="8"/>
        <v>3330</v>
      </c>
      <c r="L80" s="472">
        <v>1446</v>
      </c>
      <c r="M80" s="477">
        <v>1884</v>
      </c>
    </row>
    <row r="81" spans="1:13" s="419" customFormat="1" ht="12.75" customHeight="1">
      <c r="A81" s="469" t="s">
        <v>108</v>
      </c>
      <c r="B81" s="827">
        <f t="shared" si="5"/>
        <v>2368</v>
      </c>
      <c r="C81" s="477">
        <v>891</v>
      </c>
      <c r="D81" s="478">
        <v>1477</v>
      </c>
      <c r="E81" s="827">
        <f t="shared" si="6"/>
        <v>2827</v>
      </c>
      <c r="F81" s="477">
        <v>1227</v>
      </c>
      <c r="G81" s="478">
        <v>1600</v>
      </c>
      <c r="H81" s="828">
        <f t="shared" si="7"/>
        <v>3345</v>
      </c>
      <c r="I81" s="479">
        <v>1487</v>
      </c>
      <c r="J81" s="479">
        <v>1858</v>
      </c>
      <c r="K81" s="827">
        <f t="shared" si="8"/>
        <v>3435</v>
      </c>
      <c r="L81" s="472">
        <v>1494</v>
      </c>
      <c r="M81" s="477">
        <v>1941</v>
      </c>
    </row>
    <row r="82" spans="1:13" s="419" customFormat="1" ht="12.75" customHeight="1">
      <c r="A82" s="469" t="s">
        <v>109</v>
      </c>
      <c r="B82" s="827">
        <f t="shared" si="5"/>
        <v>2407</v>
      </c>
      <c r="C82" s="477">
        <v>909</v>
      </c>
      <c r="D82" s="478">
        <v>1498</v>
      </c>
      <c r="E82" s="827">
        <f t="shared" si="6"/>
        <v>2892</v>
      </c>
      <c r="F82" s="477">
        <v>1230</v>
      </c>
      <c r="G82" s="478">
        <v>1662</v>
      </c>
      <c r="H82" s="828">
        <f t="shared" si="7"/>
        <v>3409</v>
      </c>
      <c r="I82" s="479">
        <v>1444</v>
      </c>
      <c r="J82" s="479">
        <v>1965</v>
      </c>
      <c r="K82" s="827">
        <f t="shared" si="8"/>
        <v>3572</v>
      </c>
      <c r="L82" s="472">
        <v>1561</v>
      </c>
      <c r="M82" s="477">
        <v>2011</v>
      </c>
    </row>
    <row r="83" spans="1:13" s="419" customFormat="1" ht="12.75" customHeight="1">
      <c r="A83" s="469" t="s">
        <v>110</v>
      </c>
      <c r="B83" s="827">
        <f t="shared" si="5"/>
        <v>2269</v>
      </c>
      <c r="C83" s="477">
        <v>887</v>
      </c>
      <c r="D83" s="478">
        <v>1382</v>
      </c>
      <c r="E83" s="827">
        <f t="shared" si="6"/>
        <v>2688</v>
      </c>
      <c r="F83" s="477">
        <v>1144</v>
      </c>
      <c r="G83" s="478">
        <v>1544</v>
      </c>
      <c r="H83" s="828">
        <f t="shared" si="7"/>
        <v>2992</v>
      </c>
      <c r="I83" s="479">
        <v>1302</v>
      </c>
      <c r="J83" s="479">
        <v>1690</v>
      </c>
      <c r="K83" s="827">
        <f t="shared" si="8"/>
        <v>3228</v>
      </c>
      <c r="L83" s="472">
        <v>1414</v>
      </c>
      <c r="M83" s="477">
        <v>1814</v>
      </c>
    </row>
    <row r="84" spans="1:13" s="419" customFormat="1" ht="12.75" customHeight="1">
      <c r="A84" s="469" t="s">
        <v>111</v>
      </c>
      <c r="B84" s="827">
        <f t="shared" si="5"/>
        <v>1791</v>
      </c>
      <c r="C84" s="477">
        <v>715</v>
      </c>
      <c r="D84" s="478">
        <v>1076</v>
      </c>
      <c r="E84" s="827">
        <f t="shared" si="6"/>
        <v>2345</v>
      </c>
      <c r="F84" s="477">
        <v>969</v>
      </c>
      <c r="G84" s="478">
        <v>1376</v>
      </c>
      <c r="H84" s="828">
        <f t="shared" si="7"/>
        <v>3078</v>
      </c>
      <c r="I84" s="479">
        <v>1325</v>
      </c>
      <c r="J84" s="479">
        <v>1753</v>
      </c>
      <c r="K84" s="827">
        <f t="shared" si="8"/>
        <v>3180</v>
      </c>
      <c r="L84" s="472">
        <v>1362</v>
      </c>
      <c r="M84" s="477">
        <v>1818</v>
      </c>
    </row>
    <row r="85" spans="1:13" s="419" customFormat="1" ht="12.75" customHeight="1">
      <c r="A85" s="469" t="s">
        <v>112</v>
      </c>
      <c r="B85" s="827">
        <f t="shared" si="5"/>
        <v>1796</v>
      </c>
      <c r="C85" s="477">
        <v>669</v>
      </c>
      <c r="D85" s="478">
        <v>1127</v>
      </c>
      <c r="E85" s="827">
        <f t="shared" si="6"/>
        <v>1991</v>
      </c>
      <c r="F85" s="477">
        <v>745</v>
      </c>
      <c r="G85" s="478">
        <v>1246</v>
      </c>
      <c r="H85" s="828">
        <f t="shared" si="7"/>
        <v>2914</v>
      </c>
      <c r="I85" s="479">
        <v>1234</v>
      </c>
      <c r="J85" s="479">
        <v>1680</v>
      </c>
      <c r="K85" s="827">
        <f t="shared" si="8"/>
        <v>3354</v>
      </c>
      <c r="L85" s="472">
        <v>1400</v>
      </c>
      <c r="M85" s="477">
        <v>1954</v>
      </c>
    </row>
    <row r="86" spans="1:13" s="419" customFormat="1" ht="12.75" customHeight="1">
      <c r="A86" s="469" t="s">
        <v>113</v>
      </c>
      <c r="B86" s="827">
        <f t="shared" si="5"/>
        <v>1750</v>
      </c>
      <c r="C86" s="477">
        <v>673</v>
      </c>
      <c r="D86" s="478">
        <v>1077</v>
      </c>
      <c r="E86" s="827">
        <f t="shared" si="6"/>
        <v>1985</v>
      </c>
      <c r="F86" s="477">
        <v>702</v>
      </c>
      <c r="G86" s="478">
        <v>1283</v>
      </c>
      <c r="H86" s="828">
        <f t="shared" si="7"/>
        <v>2532</v>
      </c>
      <c r="I86" s="479">
        <v>1051</v>
      </c>
      <c r="J86" s="479">
        <v>1481</v>
      </c>
      <c r="K86" s="827">
        <f t="shared" si="8"/>
        <v>2993</v>
      </c>
      <c r="L86" s="472">
        <v>1258</v>
      </c>
      <c r="M86" s="477">
        <v>1735</v>
      </c>
    </row>
    <row r="87" spans="1:13" s="419" customFormat="1" ht="12.75" customHeight="1">
      <c r="A87" s="469" t="s">
        <v>114</v>
      </c>
      <c r="B87" s="827">
        <f t="shared" si="5"/>
        <v>1650</v>
      </c>
      <c r="C87" s="477">
        <v>642</v>
      </c>
      <c r="D87" s="478">
        <v>1008</v>
      </c>
      <c r="E87" s="827">
        <f t="shared" si="6"/>
        <v>2015</v>
      </c>
      <c r="F87" s="477">
        <v>728</v>
      </c>
      <c r="G87" s="478">
        <v>1287</v>
      </c>
      <c r="H87" s="828">
        <f t="shared" si="7"/>
        <v>2500</v>
      </c>
      <c r="I87" s="479">
        <v>1021</v>
      </c>
      <c r="J87" s="479">
        <v>1479</v>
      </c>
      <c r="K87" s="827">
        <f t="shared" si="8"/>
        <v>2984</v>
      </c>
      <c r="L87" s="472">
        <v>1173</v>
      </c>
      <c r="M87" s="477">
        <v>1811</v>
      </c>
    </row>
    <row r="88" spans="1:13" s="419" customFormat="1" ht="12.75" customHeight="1">
      <c r="A88" s="469" t="s">
        <v>115</v>
      </c>
      <c r="B88" s="827">
        <f t="shared" si="5"/>
        <v>1597</v>
      </c>
      <c r="C88" s="477">
        <v>583</v>
      </c>
      <c r="D88" s="478">
        <v>1014</v>
      </c>
      <c r="E88" s="827">
        <f t="shared" si="6"/>
        <v>1849</v>
      </c>
      <c r="F88" s="477">
        <v>677</v>
      </c>
      <c r="G88" s="478">
        <v>1172</v>
      </c>
      <c r="H88" s="828">
        <f t="shared" si="7"/>
        <v>2292</v>
      </c>
      <c r="I88" s="479">
        <v>924</v>
      </c>
      <c r="J88" s="479">
        <v>1368</v>
      </c>
      <c r="K88" s="827">
        <f t="shared" si="8"/>
        <v>2655</v>
      </c>
      <c r="L88" s="472">
        <v>1059</v>
      </c>
      <c r="M88" s="477">
        <v>1596</v>
      </c>
    </row>
    <row r="89" spans="1:13" s="419" customFormat="1" ht="12.75" customHeight="1">
      <c r="A89" s="469" t="s">
        <v>116</v>
      </c>
      <c r="B89" s="827">
        <f t="shared" si="5"/>
        <v>1476</v>
      </c>
      <c r="C89" s="477">
        <v>534</v>
      </c>
      <c r="D89" s="478">
        <v>942</v>
      </c>
      <c r="E89" s="827">
        <f t="shared" si="6"/>
        <v>1473</v>
      </c>
      <c r="F89" s="477">
        <v>559</v>
      </c>
      <c r="G89" s="478">
        <v>914</v>
      </c>
      <c r="H89" s="828">
        <f t="shared" si="7"/>
        <v>1978</v>
      </c>
      <c r="I89" s="479">
        <v>745</v>
      </c>
      <c r="J89" s="479">
        <v>1233</v>
      </c>
      <c r="K89" s="827">
        <f t="shared" si="8"/>
        <v>2650</v>
      </c>
      <c r="L89" s="472">
        <v>1067</v>
      </c>
      <c r="M89" s="477">
        <v>1583</v>
      </c>
    </row>
    <row r="90" spans="1:13" s="419" customFormat="1" ht="12.75" customHeight="1">
      <c r="A90" s="469" t="s">
        <v>117</v>
      </c>
      <c r="B90" s="827">
        <f t="shared" si="5"/>
        <v>1344</v>
      </c>
      <c r="C90" s="477">
        <v>470</v>
      </c>
      <c r="D90" s="478">
        <v>874</v>
      </c>
      <c r="E90" s="827">
        <f t="shared" si="6"/>
        <v>1344</v>
      </c>
      <c r="F90" s="477">
        <v>456</v>
      </c>
      <c r="G90" s="478">
        <v>888</v>
      </c>
      <c r="H90" s="828">
        <f t="shared" si="7"/>
        <v>1586</v>
      </c>
      <c r="I90" s="479">
        <v>571</v>
      </c>
      <c r="J90" s="479">
        <v>1015</v>
      </c>
      <c r="K90" s="827">
        <f t="shared" si="8"/>
        <v>2380</v>
      </c>
      <c r="L90" s="472">
        <v>912</v>
      </c>
      <c r="M90" s="477">
        <v>1468</v>
      </c>
    </row>
    <row r="91" spans="1:13" s="419" customFormat="1" ht="12.75" customHeight="1">
      <c r="A91" s="469" t="s">
        <v>118</v>
      </c>
      <c r="B91" s="827">
        <f t="shared" si="5"/>
        <v>1214</v>
      </c>
      <c r="C91" s="477">
        <v>411</v>
      </c>
      <c r="D91" s="478">
        <v>803</v>
      </c>
      <c r="E91" s="827">
        <f t="shared" si="6"/>
        <v>1298</v>
      </c>
      <c r="F91" s="477">
        <v>457</v>
      </c>
      <c r="G91" s="478">
        <v>841</v>
      </c>
      <c r="H91" s="828">
        <f t="shared" si="7"/>
        <v>1621</v>
      </c>
      <c r="I91" s="479">
        <v>526</v>
      </c>
      <c r="J91" s="479">
        <v>1095</v>
      </c>
      <c r="K91" s="827">
        <f t="shared" si="8"/>
        <v>2045</v>
      </c>
      <c r="L91" s="472">
        <v>749</v>
      </c>
      <c r="M91" s="477">
        <v>1296</v>
      </c>
    </row>
    <row r="92" spans="1:13" s="419" customFormat="1" ht="12.75" customHeight="1">
      <c r="A92" s="469" t="s">
        <v>119</v>
      </c>
      <c r="B92" s="827">
        <f t="shared" si="5"/>
        <v>1078</v>
      </c>
      <c r="C92" s="477">
        <v>379</v>
      </c>
      <c r="D92" s="478">
        <v>699</v>
      </c>
      <c r="E92" s="827">
        <f t="shared" si="6"/>
        <v>1236</v>
      </c>
      <c r="F92" s="477">
        <v>421</v>
      </c>
      <c r="G92" s="478">
        <v>815</v>
      </c>
      <c r="H92" s="828">
        <f t="shared" si="7"/>
        <v>1567</v>
      </c>
      <c r="I92" s="479">
        <v>488</v>
      </c>
      <c r="J92" s="479">
        <v>1079</v>
      </c>
      <c r="K92" s="827">
        <f t="shared" si="8"/>
        <v>1949</v>
      </c>
      <c r="L92" s="472">
        <v>694</v>
      </c>
      <c r="M92" s="477">
        <v>1255</v>
      </c>
    </row>
    <row r="93" spans="1:13" s="419" customFormat="1" ht="12.75" customHeight="1">
      <c r="A93" s="469" t="s">
        <v>120</v>
      </c>
      <c r="B93" s="827">
        <f t="shared" si="5"/>
        <v>974</v>
      </c>
      <c r="C93" s="477">
        <v>322</v>
      </c>
      <c r="D93" s="478">
        <v>652</v>
      </c>
      <c r="E93" s="827">
        <f t="shared" si="6"/>
        <v>1109</v>
      </c>
      <c r="F93" s="477">
        <v>346</v>
      </c>
      <c r="G93" s="478">
        <v>763</v>
      </c>
      <c r="H93" s="828">
        <f t="shared" si="7"/>
        <v>1421</v>
      </c>
      <c r="I93" s="479">
        <v>466</v>
      </c>
      <c r="J93" s="479">
        <v>955</v>
      </c>
      <c r="K93" s="827">
        <f t="shared" si="8"/>
        <v>1767</v>
      </c>
      <c r="L93" s="472">
        <v>625</v>
      </c>
      <c r="M93" s="477">
        <v>1142</v>
      </c>
    </row>
    <row r="94" spans="1:13" s="419" customFormat="1" ht="12.75" customHeight="1">
      <c r="A94" s="469" t="s">
        <v>121</v>
      </c>
      <c r="B94" s="827">
        <f t="shared" si="5"/>
        <v>751</v>
      </c>
      <c r="C94" s="477">
        <v>222</v>
      </c>
      <c r="D94" s="478">
        <v>529</v>
      </c>
      <c r="E94" s="827">
        <f t="shared" si="6"/>
        <v>940</v>
      </c>
      <c r="F94" s="477">
        <v>281</v>
      </c>
      <c r="G94" s="478">
        <v>659</v>
      </c>
      <c r="H94" s="828">
        <f t="shared" si="7"/>
        <v>1065</v>
      </c>
      <c r="I94" s="479">
        <v>360</v>
      </c>
      <c r="J94" s="479">
        <v>705</v>
      </c>
      <c r="K94" s="827">
        <f t="shared" si="8"/>
        <v>1461</v>
      </c>
      <c r="L94" s="472">
        <v>472</v>
      </c>
      <c r="M94" s="477">
        <v>989</v>
      </c>
    </row>
    <row r="95" spans="1:13" s="419" customFormat="1" ht="12.75" customHeight="1">
      <c r="A95" s="469" t="s">
        <v>122</v>
      </c>
      <c r="B95" s="827">
        <f t="shared" si="5"/>
        <v>673</v>
      </c>
      <c r="C95" s="477">
        <v>223</v>
      </c>
      <c r="D95" s="478">
        <v>450</v>
      </c>
      <c r="E95" s="827">
        <f t="shared" si="6"/>
        <v>836</v>
      </c>
      <c r="F95" s="477">
        <v>235</v>
      </c>
      <c r="G95" s="478">
        <v>601</v>
      </c>
      <c r="H95" s="828">
        <f t="shared" si="7"/>
        <v>945</v>
      </c>
      <c r="I95" s="479">
        <v>271</v>
      </c>
      <c r="J95" s="479">
        <v>674</v>
      </c>
      <c r="K95" s="827">
        <f t="shared" si="8"/>
        <v>1135</v>
      </c>
      <c r="L95" s="472">
        <v>348</v>
      </c>
      <c r="M95" s="477">
        <v>787</v>
      </c>
    </row>
    <row r="96" spans="1:13" s="419" customFormat="1" ht="12.75" customHeight="1">
      <c r="A96" s="469" t="s">
        <v>123</v>
      </c>
      <c r="B96" s="827">
        <f t="shared" si="5"/>
        <v>565</v>
      </c>
      <c r="C96" s="477">
        <v>164</v>
      </c>
      <c r="D96" s="478">
        <v>401</v>
      </c>
      <c r="E96" s="827">
        <f t="shared" si="6"/>
        <v>699</v>
      </c>
      <c r="F96" s="477">
        <v>205</v>
      </c>
      <c r="G96" s="478">
        <v>494</v>
      </c>
      <c r="H96" s="828">
        <f t="shared" si="7"/>
        <v>902</v>
      </c>
      <c r="I96" s="479">
        <v>276</v>
      </c>
      <c r="J96" s="479">
        <v>626</v>
      </c>
      <c r="K96" s="827">
        <f t="shared" si="8"/>
        <v>1128</v>
      </c>
      <c r="L96" s="472">
        <v>309</v>
      </c>
      <c r="M96" s="477">
        <v>819</v>
      </c>
    </row>
    <row r="97" spans="1:13" s="419" customFormat="1" ht="12.75" customHeight="1">
      <c r="A97" s="469" t="s">
        <v>124</v>
      </c>
      <c r="B97" s="827">
        <f t="shared" si="5"/>
        <v>363</v>
      </c>
      <c r="C97" s="477">
        <v>113</v>
      </c>
      <c r="D97" s="478">
        <v>250</v>
      </c>
      <c r="E97" s="827">
        <f t="shared" si="6"/>
        <v>586</v>
      </c>
      <c r="F97" s="477">
        <v>189</v>
      </c>
      <c r="G97" s="478">
        <v>397</v>
      </c>
      <c r="H97" s="828">
        <f t="shared" si="7"/>
        <v>772</v>
      </c>
      <c r="I97" s="479">
        <v>222</v>
      </c>
      <c r="J97" s="479">
        <v>550</v>
      </c>
      <c r="K97" s="827">
        <f t="shared" si="8"/>
        <v>1070</v>
      </c>
      <c r="L97" s="472">
        <v>274</v>
      </c>
      <c r="M97" s="477">
        <v>796</v>
      </c>
    </row>
    <row r="98" spans="1:13" s="419" customFormat="1" ht="12.75" customHeight="1">
      <c r="A98" s="469" t="s">
        <v>125</v>
      </c>
      <c r="B98" s="827">
        <f t="shared" si="5"/>
        <v>310</v>
      </c>
      <c r="C98" s="477">
        <v>80</v>
      </c>
      <c r="D98" s="478">
        <v>230</v>
      </c>
      <c r="E98" s="827">
        <f t="shared" si="6"/>
        <v>497</v>
      </c>
      <c r="F98" s="477">
        <v>126</v>
      </c>
      <c r="G98" s="478">
        <v>371</v>
      </c>
      <c r="H98" s="828">
        <f t="shared" si="7"/>
        <v>657</v>
      </c>
      <c r="I98" s="479">
        <v>175</v>
      </c>
      <c r="J98" s="479">
        <v>482</v>
      </c>
      <c r="K98" s="827">
        <f t="shared" si="8"/>
        <v>894</v>
      </c>
      <c r="L98" s="472">
        <v>230</v>
      </c>
      <c r="M98" s="477">
        <v>664</v>
      </c>
    </row>
    <row r="99" spans="1:13" s="419" customFormat="1" ht="12.75" customHeight="1">
      <c r="A99" s="469" t="s">
        <v>126</v>
      </c>
      <c r="B99" s="827">
        <f t="shared" si="5"/>
        <v>202</v>
      </c>
      <c r="C99" s="477">
        <v>54</v>
      </c>
      <c r="D99" s="478">
        <v>148</v>
      </c>
      <c r="E99" s="827">
        <f t="shared" si="6"/>
        <v>346</v>
      </c>
      <c r="F99" s="477">
        <v>83</v>
      </c>
      <c r="G99" s="478">
        <v>263</v>
      </c>
      <c r="H99" s="828">
        <f t="shared" si="7"/>
        <v>527</v>
      </c>
      <c r="I99" s="479">
        <v>141</v>
      </c>
      <c r="J99" s="479">
        <v>386</v>
      </c>
      <c r="K99" s="827">
        <f t="shared" si="8"/>
        <v>613</v>
      </c>
      <c r="L99" s="472">
        <v>174</v>
      </c>
      <c r="M99" s="477">
        <v>439</v>
      </c>
    </row>
    <row r="100" spans="1:13" s="419" customFormat="1" ht="12.75" customHeight="1">
      <c r="A100" s="469" t="s">
        <v>127</v>
      </c>
      <c r="B100" s="827">
        <f t="shared" si="5"/>
        <v>188</v>
      </c>
      <c r="C100" s="477">
        <v>47</v>
      </c>
      <c r="D100" s="478">
        <v>141</v>
      </c>
      <c r="E100" s="827">
        <f t="shared" si="6"/>
        <v>297</v>
      </c>
      <c r="F100" s="477">
        <v>81</v>
      </c>
      <c r="G100" s="478">
        <v>216</v>
      </c>
      <c r="H100" s="828">
        <f t="shared" si="7"/>
        <v>473</v>
      </c>
      <c r="I100" s="479">
        <v>107</v>
      </c>
      <c r="J100" s="479">
        <v>366</v>
      </c>
      <c r="K100" s="827">
        <f t="shared" si="8"/>
        <v>527</v>
      </c>
      <c r="L100" s="472">
        <v>125</v>
      </c>
      <c r="M100" s="477">
        <v>402</v>
      </c>
    </row>
    <row r="101" spans="1:13" s="419" customFormat="1" ht="12.75" customHeight="1">
      <c r="A101" s="469" t="s">
        <v>128</v>
      </c>
      <c r="B101" s="827">
        <f t="shared" si="5"/>
        <v>137</v>
      </c>
      <c r="C101" s="477">
        <v>36</v>
      </c>
      <c r="D101" s="478">
        <v>101</v>
      </c>
      <c r="E101" s="827">
        <f t="shared" si="6"/>
        <v>248</v>
      </c>
      <c r="F101" s="477">
        <v>60</v>
      </c>
      <c r="G101" s="478">
        <v>188</v>
      </c>
      <c r="H101" s="828">
        <f t="shared" si="7"/>
        <v>342</v>
      </c>
      <c r="I101" s="479">
        <v>73</v>
      </c>
      <c r="J101" s="479">
        <v>269</v>
      </c>
      <c r="K101" s="827">
        <f t="shared" si="8"/>
        <v>469</v>
      </c>
      <c r="L101" s="472">
        <v>108</v>
      </c>
      <c r="M101" s="477">
        <v>361</v>
      </c>
    </row>
    <row r="102" spans="1:13" s="419" customFormat="1" ht="12.75" customHeight="1">
      <c r="A102" s="469" t="s">
        <v>129</v>
      </c>
      <c r="B102" s="827">
        <f t="shared" si="5"/>
        <v>83</v>
      </c>
      <c r="C102" s="477">
        <v>26</v>
      </c>
      <c r="D102" s="478">
        <v>57</v>
      </c>
      <c r="E102" s="827">
        <f t="shared" si="6"/>
        <v>149</v>
      </c>
      <c r="F102" s="477">
        <v>37</v>
      </c>
      <c r="G102" s="478">
        <v>112</v>
      </c>
      <c r="H102" s="828">
        <f t="shared" si="7"/>
        <v>259</v>
      </c>
      <c r="I102" s="479">
        <v>64</v>
      </c>
      <c r="J102" s="479">
        <v>195</v>
      </c>
      <c r="K102" s="827">
        <f t="shared" si="8"/>
        <v>373</v>
      </c>
      <c r="L102" s="472">
        <v>81</v>
      </c>
      <c r="M102" s="477">
        <v>292</v>
      </c>
    </row>
    <row r="103" spans="1:13" s="419" customFormat="1" ht="12.75" customHeight="1">
      <c r="A103" s="469" t="s">
        <v>130</v>
      </c>
      <c r="B103" s="827">
        <f t="shared" si="5"/>
        <v>58</v>
      </c>
      <c r="C103" s="477">
        <v>11</v>
      </c>
      <c r="D103" s="478">
        <v>47</v>
      </c>
      <c r="E103" s="827">
        <f t="shared" si="6"/>
        <v>94</v>
      </c>
      <c r="F103" s="477">
        <v>19</v>
      </c>
      <c r="G103" s="478">
        <v>75</v>
      </c>
      <c r="H103" s="828">
        <f t="shared" si="7"/>
        <v>205</v>
      </c>
      <c r="I103" s="479">
        <v>32</v>
      </c>
      <c r="J103" s="479">
        <v>173</v>
      </c>
      <c r="K103" s="827">
        <f t="shared" si="8"/>
        <v>270</v>
      </c>
      <c r="L103" s="472">
        <v>59</v>
      </c>
      <c r="M103" s="477">
        <v>211</v>
      </c>
    </row>
    <row r="104" spans="1:13" s="419" customFormat="1" ht="12.75" customHeight="1">
      <c r="A104" s="469" t="s">
        <v>131</v>
      </c>
      <c r="B104" s="827">
        <f t="shared" si="5"/>
        <v>38</v>
      </c>
      <c r="C104" s="477">
        <v>12</v>
      </c>
      <c r="D104" s="478">
        <v>26</v>
      </c>
      <c r="E104" s="827">
        <f t="shared" si="6"/>
        <v>75</v>
      </c>
      <c r="F104" s="477">
        <v>17</v>
      </c>
      <c r="G104" s="478">
        <v>58</v>
      </c>
      <c r="H104" s="828">
        <f t="shared" si="7"/>
        <v>138</v>
      </c>
      <c r="I104" s="479">
        <v>20</v>
      </c>
      <c r="J104" s="479">
        <v>118</v>
      </c>
      <c r="K104" s="827">
        <f t="shared" si="8"/>
        <v>205</v>
      </c>
      <c r="L104" s="472">
        <v>36</v>
      </c>
      <c r="M104" s="477">
        <v>169</v>
      </c>
    </row>
    <row r="105" spans="1:13" s="419" customFormat="1" ht="12.75" customHeight="1">
      <c r="A105" s="469" t="s">
        <v>132</v>
      </c>
      <c r="B105" s="827">
        <f t="shared" si="5"/>
        <v>28</v>
      </c>
      <c r="C105" s="477">
        <v>4</v>
      </c>
      <c r="D105" s="478">
        <v>24</v>
      </c>
      <c r="E105" s="827">
        <f t="shared" si="6"/>
        <v>43</v>
      </c>
      <c r="F105" s="477">
        <v>9</v>
      </c>
      <c r="G105" s="478">
        <v>34</v>
      </c>
      <c r="H105" s="828">
        <f t="shared" si="7"/>
        <v>120</v>
      </c>
      <c r="I105" s="479">
        <v>22</v>
      </c>
      <c r="J105" s="479">
        <v>98</v>
      </c>
      <c r="K105" s="827">
        <f t="shared" si="8"/>
        <v>172</v>
      </c>
      <c r="L105" s="472">
        <v>38</v>
      </c>
      <c r="M105" s="477">
        <v>134</v>
      </c>
    </row>
    <row r="106" spans="1:13" s="419" customFormat="1" ht="12.75" customHeight="1">
      <c r="A106" s="469" t="s">
        <v>133</v>
      </c>
      <c r="B106" s="827">
        <f t="shared" si="5"/>
        <v>16</v>
      </c>
      <c r="C106" s="477">
        <v>2</v>
      </c>
      <c r="D106" s="478">
        <v>14</v>
      </c>
      <c r="E106" s="827">
        <f t="shared" si="6"/>
        <v>33</v>
      </c>
      <c r="F106" s="477">
        <v>8</v>
      </c>
      <c r="G106" s="478">
        <v>25</v>
      </c>
      <c r="H106" s="828">
        <f t="shared" si="7"/>
        <v>68</v>
      </c>
      <c r="I106" s="479">
        <v>15</v>
      </c>
      <c r="J106" s="479">
        <v>53</v>
      </c>
      <c r="K106" s="827">
        <f t="shared" si="8"/>
        <v>121</v>
      </c>
      <c r="L106" s="472">
        <v>23</v>
      </c>
      <c r="M106" s="477">
        <v>98</v>
      </c>
    </row>
    <row r="107" spans="1:13" s="419" customFormat="1" ht="12.75" customHeight="1">
      <c r="A107" s="469" t="s">
        <v>134</v>
      </c>
      <c r="B107" s="827">
        <f t="shared" si="5"/>
        <v>13</v>
      </c>
      <c r="C107" s="477">
        <v>4</v>
      </c>
      <c r="D107" s="478">
        <v>9</v>
      </c>
      <c r="E107" s="827">
        <f t="shared" si="6"/>
        <v>20</v>
      </c>
      <c r="F107" s="477">
        <v>2</v>
      </c>
      <c r="G107" s="478">
        <v>18</v>
      </c>
      <c r="H107" s="828">
        <f t="shared" si="7"/>
        <v>47</v>
      </c>
      <c r="I107" s="479">
        <v>12</v>
      </c>
      <c r="J107" s="479">
        <v>35</v>
      </c>
      <c r="K107" s="827">
        <f t="shared" si="8"/>
        <v>71</v>
      </c>
      <c r="L107" s="472">
        <v>12</v>
      </c>
      <c r="M107" s="477">
        <v>59</v>
      </c>
    </row>
    <row r="108" spans="1:13" s="419" customFormat="1" ht="12.75" customHeight="1">
      <c r="A108" s="469" t="s">
        <v>135</v>
      </c>
      <c r="B108" s="827">
        <f t="shared" si="5"/>
        <v>15</v>
      </c>
      <c r="C108" s="481">
        <v>2</v>
      </c>
      <c r="D108" s="480">
        <v>13</v>
      </c>
      <c r="E108" s="827">
        <f t="shared" si="6"/>
        <v>18</v>
      </c>
      <c r="F108" s="481">
        <v>1</v>
      </c>
      <c r="G108" s="480">
        <v>17</v>
      </c>
      <c r="H108" s="828">
        <f t="shared" si="7"/>
        <v>55</v>
      </c>
      <c r="I108" s="482">
        <v>8</v>
      </c>
      <c r="J108" s="482">
        <v>47</v>
      </c>
      <c r="K108" s="827">
        <f t="shared" si="8"/>
        <v>113</v>
      </c>
      <c r="L108" s="472">
        <v>21</v>
      </c>
      <c r="M108" s="481">
        <v>92</v>
      </c>
    </row>
    <row r="109" spans="1:13" s="419" customFormat="1" ht="12.75" customHeight="1">
      <c r="A109" s="469" t="s">
        <v>136</v>
      </c>
      <c r="B109" s="827">
        <f t="shared" si="5"/>
        <v>54</v>
      </c>
      <c r="C109" s="477">
        <v>32</v>
      </c>
      <c r="D109" s="478">
        <v>22</v>
      </c>
      <c r="E109" s="827">
        <f t="shared" si="6"/>
        <v>2484</v>
      </c>
      <c r="F109" s="477">
        <v>1737</v>
      </c>
      <c r="G109" s="478">
        <v>747</v>
      </c>
      <c r="H109" s="828">
        <f t="shared" si="7"/>
        <v>438</v>
      </c>
      <c r="I109" s="477">
        <v>304</v>
      </c>
      <c r="J109" s="477">
        <v>134</v>
      </c>
      <c r="K109" s="827">
        <f t="shared" si="8"/>
        <v>5782</v>
      </c>
      <c r="L109" s="472">
        <v>3697</v>
      </c>
      <c r="M109" s="477">
        <v>2085</v>
      </c>
    </row>
    <row r="110" spans="1:13" s="419" customFormat="1" ht="12.75" customHeight="1">
      <c r="A110" s="60"/>
      <c r="B110" s="485"/>
      <c r="C110" s="483"/>
      <c r="D110" s="484"/>
      <c r="E110" s="485"/>
      <c r="F110" s="483"/>
      <c r="G110" s="484"/>
      <c r="H110" s="483"/>
      <c r="I110" s="483"/>
      <c r="J110" s="483"/>
      <c r="K110" s="485"/>
      <c r="L110" s="483"/>
      <c r="M110" s="483"/>
    </row>
    <row r="111" spans="1:13" s="419" customFormat="1" ht="12.75" customHeight="1">
      <c r="A111" s="486"/>
      <c r="B111" s="472"/>
      <c r="C111" s="472"/>
      <c r="D111" s="472"/>
      <c r="E111" s="472"/>
      <c r="F111" s="472"/>
      <c r="G111" s="472"/>
      <c r="H111" s="472"/>
      <c r="I111" s="472"/>
      <c r="J111" s="472"/>
      <c r="K111" s="472"/>
      <c r="L111" s="472"/>
      <c r="M111" s="472"/>
    </row>
    <row r="112" spans="1:16" ht="12.75" customHeight="1">
      <c r="A112" s="829"/>
      <c r="N112" s="776"/>
      <c r="O112" s="776"/>
      <c r="P112" s="776"/>
    </row>
    <row r="113" spans="1:16" ht="12.75" customHeight="1">
      <c r="A113" s="829"/>
      <c r="N113" s="776"/>
      <c r="O113" s="776"/>
      <c r="P113" s="776"/>
    </row>
    <row r="114" spans="1:16" ht="12.75" customHeight="1">
      <c r="A114" s="829"/>
      <c r="N114" s="776"/>
      <c r="O114" s="776"/>
      <c r="P114" s="776"/>
    </row>
    <row r="115" spans="1:16" ht="12.75" customHeight="1">
      <c r="A115" s="829"/>
      <c r="N115" s="776"/>
      <c r="O115" s="776"/>
      <c r="P115" s="776"/>
    </row>
    <row r="116" spans="1:16" ht="12.75" customHeight="1">
      <c r="A116" s="829"/>
      <c r="N116" s="776"/>
      <c r="O116" s="776"/>
      <c r="P116" s="776"/>
    </row>
    <row r="117" ht="12.75" customHeight="1">
      <c r="A117" s="829"/>
    </row>
    <row r="118" ht="12.75" customHeight="1">
      <c r="A118" s="829"/>
    </row>
    <row r="119" ht="12.75" customHeight="1">
      <c r="A119" s="829"/>
    </row>
    <row r="120" ht="12.75" customHeight="1">
      <c r="A120" s="829"/>
    </row>
  </sheetData>
  <sheetProtection/>
  <mergeCells count="5">
    <mergeCell ref="H3:J3"/>
    <mergeCell ref="A3:A4"/>
    <mergeCell ref="B3:D3"/>
    <mergeCell ref="E3:G3"/>
    <mergeCell ref="K3:M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P10"/>
  <sheetViews>
    <sheetView zoomScalePageLayoutView="0" workbookViewId="0" topLeftCell="A1">
      <selection activeCell="C2" sqref="C2"/>
    </sheetView>
  </sheetViews>
  <sheetFormatPr defaultColWidth="9.00390625" defaultRowHeight="30" customHeight="1"/>
  <cols>
    <col min="1" max="1" width="9.125" style="776" customWidth="1"/>
    <col min="2" max="7" width="9.25390625" style="819" customWidth="1"/>
    <col min="8" max="12" width="8.75390625" style="819" customWidth="1"/>
    <col min="13" max="13" width="9.25390625" style="819" customWidth="1"/>
    <col min="14" max="14" width="8.75390625" style="831" customWidth="1"/>
    <col min="15" max="16" width="8.75390625" style="819" customWidth="1"/>
    <col min="17" max="16384" width="9.125" style="776" customWidth="1"/>
  </cols>
  <sheetData>
    <row r="1" ht="24" customHeight="1">
      <c r="C1" s="137" t="s">
        <v>1049</v>
      </c>
    </row>
    <row r="2" ht="24" customHeight="1"/>
    <row r="3" spans="1:16" ht="27" customHeight="1">
      <c r="A3" s="1519" t="s">
        <v>0</v>
      </c>
      <c r="B3" s="1534" t="s">
        <v>437</v>
      </c>
      <c r="C3" s="1535"/>
      <c r="D3" s="1535"/>
      <c r="E3" s="1535"/>
      <c r="F3" s="1535"/>
      <c r="G3" s="1535"/>
      <c r="H3" s="1535"/>
      <c r="I3" s="1535"/>
      <c r="J3" s="1535"/>
      <c r="K3" s="1535"/>
      <c r="L3" s="1536"/>
      <c r="M3" s="1537" t="s">
        <v>438</v>
      </c>
      <c r="N3" s="832" t="s">
        <v>439</v>
      </c>
      <c r="O3" s="1540" t="s">
        <v>440</v>
      </c>
      <c r="P3" s="1526" t="s">
        <v>441</v>
      </c>
    </row>
    <row r="4" spans="1:16" ht="27" customHeight="1">
      <c r="A4" s="1533"/>
      <c r="B4" s="1529" t="s">
        <v>442</v>
      </c>
      <c r="C4" s="1531" t="s">
        <v>443</v>
      </c>
      <c r="D4" s="1531"/>
      <c r="E4" s="1531"/>
      <c r="F4" s="1531"/>
      <c r="G4" s="1531"/>
      <c r="H4" s="1531"/>
      <c r="I4" s="1531"/>
      <c r="J4" s="1531"/>
      <c r="K4" s="1531"/>
      <c r="L4" s="1532"/>
      <c r="M4" s="1538"/>
      <c r="N4" s="833" t="s">
        <v>197</v>
      </c>
      <c r="O4" s="1541"/>
      <c r="P4" s="1527"/>
    </row>
    <row r="5" spans="1:16" ht="27" customHeight="1">
      <c r="A5" s="1520"/>
      <c r="B5" s="1530"/>
      <c r="C5" s="834" t="s">
        <v>444</v>
      </c>
      <c r="D5" s="834" t="s">
        <v>445</v>
      </c>
      <c r="E5" s="834" t="s">
        <v>446</v>
      </c>
      <c r="F5" s="834" t="s">
        <v>447</v>
      </c>
      <c r="G5" s="834" t="s">
        <v>448</v>
      </c>
      <c r="H5" s="834" t="s">
        <v>449</v>
      </c>
      <c r="I5" s="834" t="s">
        <v>450</v>
      </c>
      <c r="J5" s="834" t="s">
        <v>451</v>
      </c>
      <c r="K5" s="834" t="s">
        <v>452</v>
      </c>
      <c r="L5" s="834" t="s">
        <v>209</v>
      </c>
      <c r="M5" s="1539"/>
      <c r="N5" s="835" t="s">
        <v>453</v>
      </c>
      <c r="O5" s="1542"/>
      <c r="P5" s="1528"/>
    </row>
    <row r="6" spans="1:16" ht="66" customHeight="1">
      <c r="A6" s="830" t="s">
        <v>840</v>
      </c>
      <c r="B6" s="836">
        <f>SUM(C6:H6,I6:L6)</f>
        <v>148466</v>
      </c>
      <c r="C6" s="837">
        <v>53783</v>
      </c>
      <c r="D6" s="837">
        <v>33489</v>
      </c>
      <c r="E6" s="837">
        <v>24860</v>
      </c>
      <c r="F6" s="837">
        <v>22257</v>
      </c>
      <c r="G6" s="837">
        <v>8910</v>
      </c>
      <c r="H6" s="837">
        <v>3607</v>
      </c>
      <c r="I6" s="837">
        <v>1270</v>
      </c>
      <c r="J6" s="837">
        <v>253</v>
      </c>
      <c r="K6" s="837">
        <v>30</v>
      </c>
      <c r="L6" s="837">
        <v>7</v>
      </c>
      <c r="M6" s="837">
        <v>361817</v>
      </c>
      <c r="N6" s="838">
        <f>M6/B6</f>
        <v>2.437036089070898</v>
      </c>
      <c r="O6" s="839">
        <v>1076</v>
      </c>
      <c r="P6" s="840">
        <v>2706</v>
      </c>
    </row>
    <row r="7" spans="1:16" ht="66" customHeight="1">
      <c r="A7" s="830" t="s">
        <v>781</v>
      </c>
      <c r="B7" s="836">
        <f>SUM(C7:L7)</f>
        <v>152486</v>
      </c>
      <c r="C7" s="837">
        <v>56597</v>
      </c>
      <c r="D7" s="837">
        <v>36500</v>
      </c>
      <c r="E7" s="837">
        <v>25643</v>
      </c>
      <c r="F7" s="837">
        <v>21526</v>
      </c>
      <c r="G7" s="837">
        <v>7892</v>
      </c>
      <c r="H7" s="837">
        <v>3088</v>
      </c>
      <c r="I7" s="837">
        <v>992</v>
      </c>
      <c r="J7" s="837">
        <v>206</v>
      </c>
      <c r="K7" s="837">
        <v>33</v>
      </c>
      <c r="L7" s="837">
        <v>9</v>
      </c>
      <c r="M7" s="837">
        <v>359602</v>
      </c>
      <c r="N7" s="838">
        <f>M7/B7</f>
        <v>2.3582623978594754</v>
      </c>
      <c r="O7" s="839">
        <v>820</v>
      </c>
      <c r="P7" s="840">
        <v>1935</v>
      </c>
    </row>
    <row r="8" spans="1:16" ht="66" customHeight="1">
      <c r="A8" s="830" t="s">
        <v>839</v>
      </c>
      <c r="B8" s="836">
        <f>SUM(C8:L8)</f>
        <v>162500</v>
      </c>
      <c r="C8" s="837">
        <v>62908</v>
      </c>
      <c r="D8" s="837">
        <v>40184</v>
      </c>
      <c r="E8" s="837">
        <v>27183</v>
      </c>
      <c r="F8" s="837">
        <v>21287</v>
      </c>
      <c r="G8" s="837">
        <v>7338</v>
      </c>
      <c r="H8" s="837">
        <v>2527</v>
      </c>
      <c r="I8" s="837">
        <v>856</v>
      </c>
      <c r="J8" s="837">
        <v>171</v>
      </c>
      <c r="K8" s="837">
        <v>35</v>
      </c>
      <c r="L8" s="837">
        <v>11</v>
      </c>
      <c r="M8" s="837">
        <v>369617</v>
      </c>
      <c r="N8" s="838">
        <f>M8/B8</f>
        <v>2.2745661538461537</v>
      </c>
      <c r="O8" s="839">
        <v>1083</v>
      </c>
      <c r="P8" s="840">
        <v>1553</v>
      </c>
    </row>
    <row r="9" spans="9:13" ht="30" customHeight="1">
      <c r="I9" s="821"/>
      <c r="M9" s="776"/>
    </row>
    <row r="10" ht="30" customHeight="1">
      <c r="I10" s="821"/>
    </row>
  </sheetData>
  <sheetProtection/>
  <mergeCells count="7">
    <mergeCell ref="P3:P5"/>
    <mergeCell ref="B4:B5"/>
    <mergeCell ref="C4:L4"/>
    <mergeCell ref="A3:A5"/>
    <mergeCell ref="B3:L3"/>
    <mergeCell ref="M3:M5"/>
    <mergeCell ref="O3:O5"/>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19"/>
  <sheetViews>
    <sheetView zoomScalePageLayoutView="0" workbookViewId="0" topLeftCell="A1">
      <selection activeCell="C3" sqref="C3"/>
    </sheetView>
  </sheetViews>
  <sheetFormatPr defaultColWidth="9.00390625" defaultRowHeight="21" customHeight="1"/>
  <cols>
    <col min="1" max="1" width="3.75390625" style="555" customWidth="1"/>
    <col min="2" max="2" width="17.625" style="555" bestFit="1" customWidth="1"/>
    <col min="3" max="3" width="9.125" style="555" customWidth="1"/>
    <col min="4" max="11" width="12.75390625" style="732" customWidth="1"/>
    <col min="12" max="16384" width="9.125" style="555" customWidth="1"/>
  </cols>
  <sheetData>
    <row r="1" spans="3:9" ht="21" customHeight="1">
      <c r="C1" s="1222" t="s">
        <v>1050</v>
      </c>
      <c r="D1" s="1223"/>
      <c r="E1" s="1223"/>
      <c r="F1" s="1223"/>
      <c r="G1" s="1223"/>
      <c r="H1" s="1223"/>
      <c r="I1" s="1223"/>
    </row>
    <row r="2" spans="1:9" ht="21" customHeight="1">
      <c r="A2" s="17"/>
      <c r="C2" s="1223"/>
      <c r="D2" s="1223"/>
      <c r="E2" s="1223"/>
      <c r="F2" s="1223"/>
      <c r="G2" s="1223"/>
      <c r="H2" s="1223"/>
      <c r="I2" s="1223"/>
    </row>
    <row r="3" spans="1:2" ht="21" customHeight="1">
      <c r="A3" s="123" t="s">
        <v>738</v>
      </c>
      <c r="B3" s="123"/>
    </row>
    <row r="4" spans="1:11" s="55" customFormat="1" ht="21" customHeight="1">
      <c r="A4" s="124"/>
      <c r="B4" s="1217" t="s">
        <v>213</v>
      </c>
      <c r="C4" s="58"/>
      <c r="D4" s="1471" t="s">
        <v>33</v>
      </c>
      <c r="E4" s="1363" t="s">
        <v>841</v>
      </c>
      <c r="F4" s="1363"/>
      <c r="G4" s="1363"/>
      <c r="H4" s="1363"/>
      <c r="I4" s="1363"/>
      <c r="J4" s="1363"/>
      <c r="K4" s="1363"/>
    </row>
    <row r="5" spans="1:11" s="55" customFormat="1" ht="21" customHeight="1">
      <c r="A5" s="109"/>
      <c r="B5" s="1218"/>
      <c r="C5" s="80"/>
      <c r="D5" s="1358"/>
      <c r="E5" s="297" t="s">
        <v>454</v>
      </c>
      <c r="F5" s="297" t="s">
        <v>37</v>
      </c>
      <c r="G5" s="297" t="s">
        <v>38</v>
      </c>
      <c r="H5" s="297" t="s">
        <v>39</v>
      </c>
      <c r="I5" s="297" t="s">
        <v>40</v>
      </c>
      <c r="J5" s="297" t="s">
        <v>41</v>
      </c>
      <c r="K5" s="487" t="s">
        <v>216</v>
      </c>
    </row>
    <row r="6" spans="1:11" s="55" customFormat="1" ht="21" customHeight="1">
      <c r="A6" s="107"/>
      <c r="B6" s="108"/>
      <c r="C6" s="77"/>
      <c r="D6" s="295"/>
      <c r="E6" s="284"/>
      <c r="F6" s="411"/>
      <c r="G6" s="411"/>
      <c r="H6" s="411"/>
      <c r="I6" s="411"/>
      <c r="J6" s="411"/>
      <c r="K6" s="411"/>
    </row>
    <row r="7" spans="1:11" s="55" customFormat="1" ht="21" customHeight="1">
      <c r="A7" s="55" t="s">
        <v>217</v>
      </c>
      <c r="C7" s="77"/>
      <c r="D7" s="850">
        <f>SUM(E7:K7)</f>
        <v>162500</v>
      </c>
      <c r="E7" s="211">
        <v>62908</v>
      </c>
      <c r="F7" s="211">
        <v>40184</v>
      </c>
      <c r="G7" s="211">
        <v>27183</v>
      </c>
      <c r="H7" s="211">
        <v>21287</v>
      </c>
      <c r="I7" s="211">
        <v>7338</v>
      </c>
      <c r="J7" s="211">
        <v>2527</v>
      </c>
      <c r="K7" s="211">
        <v>1073</v>
      </c>
    </row>
    <row r="8" spans="1:11" s="55" customFormat="1" ht="21" customHeight="1">
      <c r="A8" s="55" t="s">
        <v>218</v>
      </c>
      <c r="C8" s="77"/>
      <c r="D8" s="850">
        <f>SUM(E8:K8)</f>
        <v>369617</v>
      </c>
      <c r="E8" s="211">
        <v>62908</v>
      </c>
      <c r="F8" s="211">
        <v>80368</v>
      </c>
      <c r="G8" s="211">
        <v>81549</v>
      </c>
      <c r="H8" s="211">
        <v>85148</v>
      </c>
      <c r="I8" s="211">
        <v>36690</v>
      </c>
      <c r="J8" s="211">
        <v>15162</v>
      </c>
      <c r="K8" s="211">
        <v>7792</v>
      </c>
    </row>
    <row r="9" spans="3:11" s="55" customFormat="1" ht="21" customHeight="1">
      <c r="C9" s="77"/>
      <c r="D9" s="850"/>
      <c r="E9" s="211"/>
      <c r="F9" s="211"/>
      <c r="G9" s="211"/>
      <c r="H9" s="211"/>
      <c r="I9" s="211"/>
      <c r="J9" s="211"/>
      <c r="K9" s="211"/>
    </row>
    <row r="10" spans="1:11" s="55" customFormat="1" ht="21" customHeight="1">
      <c r="A10" s="131" t="s">
        <v>220</v>
      </c>
      <c r="C10" s="77"/>
      <c r="D10" s="850"/>
      <c r="E10" s="211"/>
      <c r="F10" s="211"/>
      <c r="G10" s="211"/>
      <c r="H10" s="211"/>
      <c r="I10" s="211"/>
      <c r="J10" s="211"/>
      <c r="K10" s="211"/>
    </row>
    <row r="11" spans="1:11" s="55" customFormat="1" ht="21" customHeight="1">
      <c r="A11" s="55" t="s">
        <v>739</v>
      </c>
      <c r="C11" s="77"/>
      <c r="D11" s="313"/>
      <c r="E11" s="211"/>
      <c r="F11" s="211"/>
      <c r="G11" s="211"/>
      <c r="H11" s="211"/>
      <c r="I11" s="211"/>
      <c r="J11" s="211"/>
      <c r="K11" s="211"/>
    </row>
    <row r="12" spans="2:11" s="55" customFormat="1" ht="21" customHeight="1">
      <c r="B12" s="133" t="s">
        <v>222</v>
      </c>
      <c r="C12" s="77"/>
      <c r="D12" s="850">
        <f>SUM(E12:K12)</f>
        <v>14718</v>
      </c>
      <c r="E12" s="488">
        <v>0</v>
      </c>
      <c r="F12" s="211">
        <v>305</v>
      </c>
      <c r="G12" s="211">
        <v>5297</v>
      </c>
      <c r="H12" s="211">
        <v>5702</v>
      </c>
      <c r="I12" s="211">
        <v>2189</v>
      </c>
      <c r="J12" s="211">
        <v>749</v>
      </c>
      <c r="K12" s="211">
        <v>476</v>
      </c>
    </row>
    <row r="13" spans="2:11" s="55" customFormat="1" ht="21" customHeight="1">
      <c r="B13" s="133" t="s">
        <v>223</v>
      </c>
      <c r="C13" s="77"/>
      <c r="D13" s="850">
        <f>SUM(E13:K13)</f>
        <v>58265</v>
      </c>
      <c r="E13" s="488">
        <v>0</v>
      </c>
      <c r="F13" s="211">
        <v>610</v>
      </c>
      <c r="G13" s="211">
        <v>15891</v>
      </c>
      <c r="H13" s="211">
        <v>22808</v>
      </c>
      <c r="I13" s="211">
        <v>10945</v>
      </c>
      <c r="J13" s="211">
        <v>4494</v>
      </c>
      <c r="K13" s="211">
        <v>3517</v>
      </c>
    </row>
    <row r="14" spans="2:11" s="55" customFormat="1" ht="21" customHeight="1">
      <c r="B14" s="133" t="s">
        <v>740</v>
      </c>
      <c r="C14" s="77"/>
      <c r="D14" s="850">
        <f>SUM(E14:K14)</f>
        <v>19064</v>
      </c>
      <c r="E14" s="488">
        <v>0</v>
      </c>
      <c r="F14" s="211">
        <v>305</v>
      </c>
      <c r="G14" s="211">
        <v>5380</v>
      </c>
      <c r="H14" s="211">
        <v>8386</v>
      </c>
      <c r="I14" s="211">
        <v>3188</v>
      </c>
      <c r="J14" s="211">
        <v>1062</v>
      </c>
      <c r="K14" s="211">
        <v>743</v>
      </c>
    </row>
    <row r="15" spans="1:11" s="55" customFormat="1" ht="21" customHeight="1">
      <c r="A15" s="55" t="s">
        <v>842</v>
      </c>
      <c r="C15" s="77"/>
      <c r="D15" s="313"/>
      <c r="E15" s="488"/>
      <c r="F15" s="211"/>
      <c r="G15" s="211"/>
      <c r="H15" s="211"/>
      <c r="I15" s="211"/>
      <c r="J15" s="211"/>
      <c r="K15" s="211"/>
    </row>
    <row r="16" spans="2:11" s="55" customFormat="1" ht="21" customHeight="1">
      <c r="B16" s="133" t="s">
        <v>222</v>
      </c>
      <c r="C16" s="77"/>
      <c r="D16" s="850">
        <f>SUM(E16:K16)</f>
        <v>35384</v>
      </c>
      <c r="E16" s="211">
        <v>154</v>
      </c>
      <c r="F16" s="211">
        <v>1645</v>
      </c>
      <c r="G16" s="211">
        <v>10777</v>
      </c>
      <c r="H16" s="211">
        <v>14179</v>
      </c>
      <c r="I16" s="211">
        <v>5547</v>
      </c>
      <c r="J16" s="211">
        <v>2070</v>
      </c>
      <c r="K16" s="211">
        <v>1012</v>
      </c>
    </row>
    <row r="17" spans="2:11" s="55" customFormat="1" ht="21" customHeight="1">
      <c r="B17" s="133" t="s">
        <v>223</v>
      </c>
      <c r="C17" s="77"/>
      <c r="D17" s="850">
        <f>SUM(E17:K17)</f>
        <v>140007</v>
      </c>
      <c r="E17" s="211">
        <v>154</v>
      </c>
      <c r="F17" s="211">
        <v>3290</v>
      </c>
      <c r="G17" s="211">
        <v>32331</v>
      </c>
      <c r="H17" s="211">
        <v>56716</v>
      </c>
      <c r="I17" s="211">
        <v>27735</v>
      </c>
      <c r="J17" s="211">
        <v>12420</v>
      </c>
      <c r="K17" s="211">
        <v>7361</v>
      </c>
    </row>
    <row r="18" spans="2:11" s="55" customFormat="1" ht="21" customHeight="1">
      <c r="B18" s="133" t="s">
        <v>742</v>
      </c>
      <c r="C18" s="77"/>
      <c r="D18" s="850">
        <f>SUM(E18:K18)</f>
        <v>59749</v>
      </c>
      <c r="E18" s="211">
        <v>154</v>
      </c>
      <c r="F18" s="211">
        <v>1647</v>
      </c>
      <c r="G18" s="211">
        <v>12103</v>
      </c>
      <c r="H18" s="211">
        <v>25838</v>
      </c>
      <c r="I18" s="211">
        <v>12665</v>
      </c>
      <c r="J18" s="211">
        <v>4668</v>
      </c>
      <c r="K18" s="211">
        <v>2674</v>
      </c>
    </row>
    <row r="19" spans="1:11" s="55" customFormat="1" ht="21" customHeight="1">
      <c r="A19" s="109"/>
      <c r="B19" s="109"/>
      <c r="C19" s="80"/>
      <c r="D19" s="322"/>
      <c r="E19" s="219"/>
      <c r="F19" s="219"/>
      <c r="G19" s="219"/>
      <c r="H19" s="219"/>
      <c r="I19" s="219"/>
      <c r="J19" s="219"/>
      <c r="K19" s="219"/>
    </row>
  </sheetData>
  <sheetProtection/>
  <mergeCells count="4">
    <mergeCell ref="C1:I2"/>
    <mergeCell ref="B4:B5"/>
    <mergeCell ref="D4:D5"/>
    <mergeCell ref="E4:K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18"/>
  <sheetViews>
    <sheetView zoomScalePageLayoutView="0" workbookViewId="0" topLeftCell="A1">
      <selection activeCell="F19" sqref="F19"/>
    </sheetView>
  </sheetViews>
  <sheetFormatPr defaultColWidth="9.00390625" defaultRowHeight="21" customHeight="1"/>
  <cols>
    <col min="1" max="1" width="6.125" style="555" customWidth="1"/>
    <col min="2" max="2" width="3.75390625" style="555" customWidth="1"/>
    <col min="3" max="3" width="32.375" style="555" customWidth="1"/>
    <col min="4" max="4" width="18.75390625" style="851" customWidth="1"/>
    <col min="5" max="5" width="18.75390625" style="756" customWidth="1"/>
    <col min="6" max="6" width="18.75390625" style="852" customWidth="1"/>
    <col min="7" max="8" width="14.75390625" style="853" customWidth="1"/>
    <col min="9" max="16384" width="9.125" style="555" customWidth="1"/>
  </cols>
  <sheetData>
    <row r="1" ht="21" customHeight="1">
      <c r="B1" s="137" t="s">
        <v>1051</v>
      </c>
    </row>
    <row r="2" ht="21" customHeight="1">
      <c r="C2" s="137"/>
    </row>
    <row r="3" ht="21" customHeight="1">
      <c r="A3" s="138"/>
    </row>
    <row r="4" ht="21" customHeight="1">
      <c r="A4" s="250" t="s">
        <v>738</v>
      </c>
    </row>
    <row r="5" spans="1:8" ht="21" customHeight="1">
      <c r="A5" s="1543" t="s">
        <v>284</v>
      </c>
      <c r="B5" s="1543"/>
      <c r="C5" s="1544"/>
      <c r="D5" s="1549" t="s">
        <v>222</v>
      </c>
      <c r="E5" s="1552" t="s">
        <v>223</v>
      </c>
      <c r="F5" s="1555" t="s">
        <v>285</v>
      </c>
      <c r="G5" s="555"/>
      <c r="H5" s="555"/>
    </row>
    <row r="6" spans="1:8" ht="21" customHeight="1">
      <c r="A6" s="1545"/>
      <c r="B6" s="1545"/>
      <c r="C6" s="1546"/>
      <c r="D6" s="1550"/>
      <c r="E6" s="1553"/>
      <c r="F6" s="1556"/>
      <c r="G6" s="555"/>
      <c r="H6" s="555"/>
    </row>
    <row r="7" spans="1:8" ht="21" customHeight="1">
      <c r="A7" s="1547"/>
      <c r="B7" s="1547"/>
      <c r="C7" s="1548"/>
      <c r="D7" s="1551"/>
      <c r="E7" s="1554"/>
      <c r="F7" s="1557"/>
      <c r="G7" s="555"/>
      <c r="H7" s="555"/>
    </row>
    <row r="8" spans="1:8" ht="21" customHeight="1">
      <c r="A8" s="854"/>
      <c r="B8" s="854"/>
      <c r="C8" s="855"/>
      <c r="D8" s="856"/>
      <c r="E8" s="857"/>
      <c r="F8" s="858"/>
      <c r="G8" s="555"/>
      <c r="H8" s="555"/>
    </row>
    <row r="9" spans="1:6" s="51" customFormat="1" ht="21" customHeight="1">
      <c r="A9" s="51" t="s">
        <v>286</v>
      </c>
      <c r="B9" s="49"/>
      <c r="C9" s="50"/>
      <c r="D9" s="859">
        <f>SUM(D10,D17)</f>
        <v>162500</v>
      </c>
      <c r="E9" s="860">
        <f>SUM(E10,E17)</f>
        <v>369617</v>
      </c>
      <c r="F9" s="861">
        <f>E9/D9</f>
        <v>2.2745661538461537</v>
      </c>
    </row>
    <row r="10" spans="1:6" ht="21" customHeight="1">
      <c r="A10" s="555" t="s">
        <v>287</v>
      </c>
      <c r="B10" s="566"/>
      <c r="C10" s="567"/>
      <c r="D10" s="862">
        <f>SUM(D11,D16)</f>
        <v>160453</v>
      </c>
      <c r="E10" s="863">
        <f>SUM(E11,E16)</f>
        <v>367191</v>
      </c>
      <c r="F10" s="864">
        <f aca="true" t="shared" si="0" ref="F10:F16">E10/D10</f>
        <v>2.2884645347858874</v>
      </c>
    </row>
    <row r="11" spans="2:6" ht="21" customHeight="1">
      <c r="B11" s="566" t="s">
        <v>288</v>
      </c>
      <c r="C11" s="567"/>
      <c r="D11" s="862">
        <f>SUM(D12:D15)</f>
        <v>158783</v>
      </c>
      <c r="E11" s="863">
        <f>SUM(E12:E15)</f>
        <v>363731</v>
      </c>
      <c r="F11" s="864">
        <f t="shared" si="0"/>
        <v>2.290742711751258</v>
      </c>
    </row>
    <row r="12" spans="2:6" ht="21" customHeight="1">
      <c r="B12" s="620"/>
      <c r="C12" s="567" t="s">
        <v>289</v>
      </c>
      <c r="D12" s="851">
        <v>90001</v>
      </c>
      <c r="E12" s="756">
        <v>248395</v>
      </c>
      <c r="F12" s="864">
        <f t="shared" si="0"/>
        <v>2.759913778735792</v>
      </c>
    </row>
    <row r="13" spans="2:6" ht="21" customHeight="1">
      <c r="B13" s="620"/>
      <c r="C13" s="701" t="s">
        <v>791</v>
      </c>
      <c r="D13" s="851">
        <v>6016</v>
      </c>
      <c r="E13" s="756">
        <v>13344</v>
      </c>
      <c r="F13" s="864">
        <f t="shared" si="0"/>
        <v>2.2180851063829787</v>
      </c>
    </row>
    <row r="14" spans="2:6" ht="21" customHeight="1">
      <c r="B14" s="620"/>
      <c r="C14" s="567" t="s">
        <v>290</v>
      </c>
      <c r="D14" s="851">
        <v>56763</v>
      </c>
      <c r="E14" s="756">
        <v>89780</v>
      </c>
      <c r="F14" s="864">
        <f t="shared" si="0"/>
        <v>1.5816641121857549</v>
      </c>
    </row>
    <row r="15" spans="2:6" ht="21" customHeight="1">
      <c r="B15" s="620"/>
      <c r="C15" s="567" t="s">
        <v>291</v>
      </c>
      <c r="D15" s="851">
        <v>6003</v>
      </c>
      <c r="E15" s="756">
        <v>12212</v>
      </c>
      <c r="F15" s="864">
        <f t="shared" si="0"/>
        <v>2.0343161752457104</v>
      </c>
    </row>
    <row r="16" spans="2:6" ht="21" customHeight="1">
      <c r="B16" s="566" t="s">
        <v>292</v>
      </c>
      <c r="C16" s="567"/>
      <c r="D16" s="851">
        <v>1670</v>
      </c>
      <c r="E16" s="756">
        <v>3460</v>
      </c>
      <c r="F16" s="864">
        <f t="shared" si="0"/>
        <v>2.07185628742515</v>
      </c>
    </row>
    <row r="17" spans="1:6" ht="21" customHeight="1">
      <c r="A17" s="555" t="s">
        <v>455</v>
      </c>
      <c r="B17" s="566"/>
      <c r="C17" s="567"/>
      <c r="D17" s="851">
        <v>2047</v>
      </c>
      <c r="E17" s="756">
        <v>2426</v>
      </c>
      <c r="F17" s="864">
        <f>E17/D17</f>
        <v>1.1851489985344406</v>
      </c>
    </row>
    <row r="18" spans="1:6" ht="21" customHeight="1">
      <c r="A18" s="588"/>
      <c r="B18" s="588"/>
      <c r="C18" s="589"/>
      <c r="D18" s="865"/>
      <c r="E18" s="866"/>
      <c r="F18" s="867"/>
    </row>
  </sheetData>
  <sheetProtection/>
  <mergeCells count="4">
    <mergeCell ref="A5:C7"/>
    <mergeCell ref="D5:D7"/>
    <mergeCell ref="E5:E7"/>
    <mergeCell ref="F5:F7"/>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N433"/>
  <sheetViews>
    <sheetView zoomScale="110" zoomScaleNormal="110" zoomScalePageLayoutView="0" workbookViewId="0" topLeftCell="A1">
      <selection activeCell="BV423" sqref="BV423"/>
    </sheetView>
  </sheetViews>
  <sheetFormatPr defaultColWidth="1.75390625" defaultRowHeight="12.75"/>
  <cols>
    <col min="1" max="51" width="1.75390625" style="887" customWidth="1"/>
    <col min="52" max="16384" width="1.75390625" style="887" customWidth="1"/>
  </cols>
  <sheetData>
    <row r="1" spans="1:66" ht="13.5" customHeight="1">
      <c r="A1" s="942" t="s">
        <v>1118</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942"/>
      <c r="AR1" s="942"/>
      <c r="AS1" s="942"/>
      <c r="AT1" s="942"/>
      <c r="AU1" s="942"/>
      <c r="AV1" s="942"/>
      <c r="AW1" s="942"/>
      <c r="AX1" s="942"/>
      <c r="AY1" s="942"/>
      <c r="AZ1" s="942"/>
      <c r="BA1" s="942"/>
      <c r="BB1" s="942"/>
      <c r="BC1" s="942"/>
      <c r="BD1" s="942"/>
      <c r="BE1" s="942"/>
      <c r="BF1" s="942"/>
      <c r="BG1" s="942"/>
      <c r="BH1" s="942"/>
      <c r="BI1" s="942"/>
      <c r="BJ1" s="942"/>
      <c r="BK1" s="942"/>
      <c r="BL1" s="942"/>
      <c r="BM1" s="942"/>
      <c r="BN1" s="942"/>
    </row>
    <row r="2" spans="1:66" ht="13.5" customHeight="1">
      <c r="A2" s="942"/>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c r="AZ2" s="942"/>
      <c r="BA2" s="942"/>
      <c r="BB2" s="942"/>
      <c r="BC2" s="942"/>
      <c r="BD2" s="942"/>
      <c r="BE2" s="942"/>
      <c r="BF2" s="942"/>
      <c r="BG2" s="942"/>
      <c r="BH2" s="942"/>
      <c r="BI2" s="942"/>
      <c r="BJ2" s="942"/>
      <c r="BK2" s="942"/>
      <c r="BL2" s="942"/>
      <c r="BM2" s="942"/>
      <c r="BN2" s="942"/>
    </row>
    <row r="3" ht="18.75" customHeight="1"/>
    <row r="4" ht="13.5">
      <c r="A4" s="894" t="s">
        <v>1130</v>
      </c>
    </row>
    <row r="5" spans="1:66" ht="13.5" customHeight="1">
      <c r="A5" s="941" t="s">
        <v>1246</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941"/>
      <c r="AU5" s="941"/>
      <c r="AV5" s="941"/>
      <c r="AW5" s="941"/>
      <c r="AX5" s="941"/>
      <c r="AY5" s="941"/>
      <c r="AZ5" s="941"/>
      <c r="BA5" s="941"/>
      <c r="BB5" s="941"/>
      <c r="BC5" s="941"/>
      <c r="BD5" s="941"/>
      <c r="BE5" s="941"/>
      <c r="BF5" s="941"/>
      <c r="BG5" s="941"/>
      <c r="BH5" s="941"/>
      <c r="BI5" s="941"/>
      <c r="BJ5" s="941"/>
      <c r="BK5" s="941"/>
      <c r="BL5" s="941"/>
      <c r="BM5" s="941"/>
      <c r="BN5" s="941"/>
    </row>
    <row r="6" spans="1:66" ht="13.5">
      <c r="A6" s="941"/>
      <c r="B6" s="941"/>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c r="AY6" s="941"/>
      <c r="AZ6" s="941"/>
      <c r="BA6" s="941"/>
      <c r="BB6" s="941"/>
      <c r="BC6" s="941"/>
      <c r="BD6" s="941"/>
      <c r="BE6" s="941"/>
      <c r="BF6" s="941"/>
      <c r="BG6" s="941"/>
      <c r="BH6" s="941"/>
      <c r="BI6" s="941"/>
      <c r="BJ6" s="941"/>
      <c r="BK6" s="941"/>
      <c r="BL6" s="941"/>
      <c r="BM6" s="941"/>
      <c r="BN6" s="941"/>
    </row>
    <row r="7" spans="1:66" ht="13.5">
      <c r="A7" s="941"/>
      <c r="B7" s="941"/>
      <c r="C7" s="941"/>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1"/>
      <c r="AY7" s="941"/>
      <c r="AZ7" s="941"/>
      <c r="BA7" s="941"/>
      <c r="BB7" s="941"/>
      <c r="BC7" s="941"/>
      <c r="BD7" s="941"/>
      <c r="BE7" s="941"/>
      <c r="BF7" s="941"/>
      <c r="BG7" s="941"/>
      <c r="BH7" s="941"/>
      <c r="BI7" s="941"/>
      <c r="BJ7" s="941"/>
      <c r="BK7" s="941"/>
      <c r="BL7" s="941"/>
      <c r="BM7" s="941"/>
      <c r="BN7" s="941"/>
    </row>
    <row r="8" spans="1:66" ht="13.5">
      <c r="A8" s="941"/>
      <c r="B8" s="941"/>
      <c r="C8" s="941"/>
      <c r="D8" s="941"/>
      <c r="E8" s="941"/>
      <c r="F8" s="941"/>
      <c r="G8" s="941"/>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1"/>
      <c r="AY8" s="941"/>
      <c r="AZ8" s="941"/>
      <c r="BA8" s="941"/>
      <c r="BB8" s="941"/>
      <c r="BC8" s="941"/>
      <c r="BD8" s="941"/>
      <c r="BE8" s="941"/>
      <c r="BF8" s="941"/>
      <c r="BG8" s="941"/>
      <c r="BH8" s="941"/>
      <c r="BI8" s="941"/>
      <c r="BJ8" s="941"/>
      <c r="BK8" s="941"/>
      <c r="BL8" s="941"/>
      <c r="BM8" s="941"/>
      <c r="BN8" s="941"/>
    </row>
    <row r="9" spans="1:66" ht="13.5">
      <c r="A9" s="941"/>
      <c r="B9" s="941"/>
      <c r="C9" s="941"/>
      <c r="D9" s="941"/>
      <c r="E9" s="941"/>
      <c r="F9" s="941"/>
      <c r="G9" s="941"/>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c r="AN9" s="941"/>
      <c r="AO9" s="941"/>
      <c r="AP9" s="941"/>
      <c r="AQ9" s="941"/>
      <c r="AR9" s="941"/>
      <c r="AS9" s="941"/>
      <c r="AT9" s="941"/>
      <c r="AU9" s="941"/>
      <c r="AV9" s="941"/>
      <c r="AW9" s="941"/>
      <c r="AX9" s="941"/>
      <c r="AY9" s="941"/>
      <c r="AZ9" s="941"/>
      <c r="BA9" s="941"/>
      <c r="BB9" s="941"/>
      <c r="BC9" s="941"/>
      <c r="BD9" s="941"/>
      <c r="BE9" s="941"/>
      <c r="BF9" s="941"/>
      <c r="BG9" s="941"/>
      <c r="BH9" s="941"/>
      <c r="BI9" s="941"/>
      <c r="BJ9" s="941"/>
      <c r="BK9" s="941"/>
      <c r="BL9" s="941"/>
      <c r="BM9" s="941"/>
      <c r="BN9" s="941"/>
    </row>
    <row r="10" spans="1:66" ht="13.5">
      <c r="A10" s="941"/>
      <c r="B10" s="941"/>
      <c r="C10" s="941"/>
      <c r="D10" s="941"/>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c r="AN10" s="941"/>
      <c r="AO10" s="941"/>
      <c r="AP10" s="941"/>
      <c r="AQ10" s="941"/>
      <c r="AR10" s="941"/>
      <c r="AS10" s="941"/>
      <c r="AT10" s="941"/>
      <c r="AU10" s="941"/>
      <c r="AV10" s="941"/>
      <c r="AW10" s="941"/>
      <c r="AX10" s="941"/>
      <c r="AY10" s="941"/>
      <c r="AZ10" s="941"/>
      <c r="BA10" s="941"/>
      <c r="BB10" s="941"/>
      <c r="BC10" s="941"/>
      <c r="BD10" s="941"/>
      <c r="BE10" s="941"/>
      <c r="BF10" s="941"/>
      <c r="BG10" s="941"/>
      <c r="BH10" s="941"/>
      <c r="BI10" s="941"/>
      <c r="BJ10" s="941"/>
      <c r="BK10" s="941"/>
      <c r="BL10" s="941"/>
      <c r="BM10" s="941"/>
      <c r="BN10" s="941"/>
    </row>
    <row r="11" spans="1:66" ht="13.5">
      <c r="A11" s="941"/>
      <c r="B11" s="941"/>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941"/>
      <c r="AR11" s="941"/>
      <c r="AS11" s="941"/>
      <c r="AT11" s="941"/>
      <c r="AU11" s="941"/>
      <c r="AV11" s="941"/>
      <c r="AW11" s="941"/>
      <c r="AX11" s="941"/>
      <c r="AY11" s="941"/>
      <c r="AZ11" s="941"/>
      <c r="BA11" s="941"/>
      <c r="BB11" s="941"/>
      <c r="BC11" s="941"/>
      <c r="BD11" s="941"/>
      <c r="BE11" s="941"/>
      <c r="BF11" s="941"/>
      <c r="BG11" s="941"/>
      <c r="BH11" s="941"/>
      <c r="BI11" s="941"/>
      <c r="BJ11" s="941"/>
      <c r="BK11" s="941"/>
      <c r="BL11" s="941"/>
      <c r="BM11" s="941"/>
      <c r="BN11" s="941"/>
    </row>
    <row r="12" spans="1:66" ht="13.5">
      <c r="A12" s="941"/>
      <c r="B12" s="941"/>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941"/>
      <c r="AR12" s="941"/>
      <c r="AS12" s="941"/>
      <c r="AT12" s="941"/>
      <c r="AU12" s="941"/>
      <c r="AV12" s="941"/>
      <c r="AW12" s="941"/>
      <c r="AX12" s="941"/>
      <c r="AY12" s="941"/>
      <c r="AZ12" s="941"/>
      <c r="BA12" s="941"/>
      <c r="BB12" s="941"/>
      <c r="BC12" s="941"/>
      <c r="BD12" s="941"/>
      <c r="BE12" s="941"/>
      <c r="BF12" s="941"/>
      <c r="BG12" s="941"/>
      <c r="BH12" s="941"/>
      <c r="BI12" s="941"/>
      <c r="BJ12" s="941"/>
      <c r="BK12" s="941"/>
      <c r="BL12" s="941"/>
      <c r="BM12" s="941"/>
      <c r="BN12" s="941"/>
    </row>
    <row r="13" spans="1:66" ht="13.5">
      <c r="A13" s="891"/>
      <c r="B13" s="891"/>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1"/>
      <c r="AM13" s="891"/>
      <c r="AN13" s="891"/>
      <c r="AO13" s="891"/>
      <c r="AP13" s="891"/>
      <c r="AQ13" s="891"/>
      <c r="AR13" s="891"/>
      <c r="AS13" s="891"/>
      <c r="AT13" s="891"/>
      <c r="AU13" s="891"/>
      <c r="AV13" s="891"/>
      <c r="AW13" s="891"/>
      <c r="AX13" s="891"/>
      <c r="AY13" s="891"/>
      <c r="AZ13" s="891"/>
      <c r="BA13" s="891"/>
      <c r="BB13" s="891"/>
      <c r="BC13" s="891"/>
      <c r="BD13" s="891"/>
      <c r="BE13" s="891"/>
      <c r="BF13" s="891"/>
      <c r="BG13" s="891"/>
      <c r="BH13" s="891"/>
      <c r="BI13" s="891"/>
      <c r="BJ13" s="891"/>
      <c r="BK13" s="891"/>
      <c r="BL13" s="891"/>
      <c r="BM13" s="891"/>
      <c r="BN13" s="891"/>
    </row>
    <row r="14" spans="1:64" ht="13.5">
      <c r="A14" s="891"/>
      <c r="B14" s="891"/>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1"/>
      <c r="AY14" s="891"/>
      <c r="AZ14" s="891"/>
      <c r="BA14" s="891"/>
      <c r="BB14" s="891"/>
      <c r="BC14" s="891"/>
      <c r="BD14" s="891"/>
      <c r="BE14" s="891"/>
      <c r="BF14" s="891"/>
      <c r="BG14" s="891"/>
      <c r="BH14" s="891"/>
      <c r="BI14" s="891"/>
      <c r="BJ14" s="891"/>
      <c r="BK14" s="891"/>
      <c r="BL14" s="891"/>
    </row>
    <row r="15" spans="1:66" ht="18.75" customHeight="1">
      <c r="A15" s="1108" t="s">
        <v>1142</v>
      </c>
      <c r="B15" s="1108"/>
      <c r="C15" s="1108"/>
      <c r="D15" s="1108"/>
      <c r="E15" s="1108"/>
      <c r="F15" s="1108"/>
      <c r="G15" s="1108"/>
      <c r="H15" s="1108"/>
      <c r="I15" s="1108"/>
      <c r="J15" s="1108"/>
      <c r="K15" s="1108"/>
      <c r="L15" s="1108"/>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c r="BC15" s="1108"/>
      <c r="BD15" s="1108"/>
      <c r="BE15" s="1108"/>
      <c r="BF15" s="1108"/>
      <c r="BG15" s="1108"/>
      <c r="BH15" s="1108"/>
      <c r="BI15" s="1108"/>
      <c r="BJ15" s="1108"/>
      <c r="BK15" s="1108"/>
      <c r="BL15" s="1108"/>
      <c r="BM15" s="1108"/>
      <c r="BN15" s="1108"/>
    </row>
    <row r="16" spans="1:64" ht="14.25">
      <c r="A16" s="891"/>
      <c r="B16" s="891"/>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891"/>
      <c r="AO16" s="891"/>
      <c r="AP16" s="891"/>
      <c r="AQ16" s="891"/>
      <c r="AR16" s="891"/>
      <c r="AS16" s="891"/>
      <c r="AT16" s="891"/>
      <c r="AU16" s="891"/>
      <c r="AV16" s="891"/>
      <c r="AW16" s="891"/>
      <c r="AX16" s="891"/>
      <c r="AY16" s="891"/>
      <c r="AZ16" s="891"/>
      <c r="BA16" s="891"/>
      <c r="BB16" s="891"/>
      <c r="BC16" s="891"/>
      <c r="BD16" s="891"/>
      <c r="BE16" s="891"/>
      <c r="BF16" s="891"/>
      <c r="BG16" s="891"/>
      <c r="BH16" s="891"/>
      <c r="BI16" s="891"/>
      <c r="BJ16" s="891"/>
      <c r="BK16" s="891"/>
      <c r="BL16" s="891"/>
    </row>
    <row r="17" spans="1:64" ht="14.25">
      <c r="A17" s="891"/>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c r="AU17" s="891"/>
      <c r="AV17" s="891"/>
      <c r="AW17" s="891"/>
      <c r="AX17" s="891"/>
      <c r="AY17" s="891"/>
      <c r="AZ17" s="891"/>
      <c r="BA17" s="891"/>
      <c r="BB17" s="891"/>
      <c r="BC17" s="891"/>
      <c r="BD17" s="891"/>
      <c r="BE17" s="891"/>
      <c r="BF17" s="891"/>
      <c r="BG17" s="891"/>
      <c r="BH17" s="891"/>
      <c r="BI17" s="891"/>
      <c r="BJ17" s="891"/>
      <c r="BK17" s="891"/>
      <c r="BL17" s="891"/>
    </row>
    <row r="18" spans="1:64" ht="14.25">
      <c r="A18" s="891"/>
      <c r="B18" s="891"/>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891"/>
      <c r="AO18" s="891"/>
      <c r="AP18" s="891"/>
      <c r="AQ18" s="891"/>
      <c r="AR18" s="891"/>
      <c r="AS18" s="891"/>
      <c r="AT18" s="891"/>
      <c r="AU18" s="891"/>
      <c r="AV18" s="891"/>
      <c r="AW18" s="891"/>
      <c r="AX18" s="891"/>
      <c r="AY18" s="891"/>
      <c r="AZ18" s="891"/>
      <c r="BA18" s="891"/>
      <c r="BB18" s="891"/>
      <c r="BC18" s="891"/>
      <c r="BD18" s="891"/>
      <c r="BE18" s="891"/>
      <c r="BF18" s="891"/>
      <c r="BG18" s="891"/>
      <c r="BH18" s="891"/>
      <c r="BI18" s="891"/>
      <c r="BJ18" s="891"/>
      <c r="BK18" s="891"/>
      <c r="BL18" s="891"/>
    </row>
    <row r="19" spans="1:64" ht="14.25">
      <c r="A19" s="891"/>
      <c r="B19" s="891"/>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891"/>
      <c r="AO19" s="891"/>
      <c r="AP19" s="891"/>
      <c r="AQ19" s="891"/>
      <c r="AR19" s="891"/>
      <c r="AS19" s="891"/>
      <c r="AT19" s="891"/>
      <c r="AU19" s="891"/>
      <c r="AV19" s="891"/>
      <c r="AW19" s="891"/>
      <c r="AX19" s="891"/>
      <c r="AY19" s="891"/>
      <c r="AZ19" s="891"/>
      <c r="BA19" s="891"/>
      <c r="BB19" s="891"/>
      <c r="BC19" s="891"/>
      <c r="BD19" s="891"/>
      <c r="BE19" s="891"/>
      <c r="BF19" s="891"/>
      <c r="BG19" s="891"/>
      <c r="BH19" s="891"/>
      <c r="BI19" s="891"/>
      <c r="BJ19" s="891"/>
      <c r="BK19" s="891"/>
      <c r="BL19" s="891"/>
    </row>
    <row r="20" spans="1:64" ht="14.25">
      <c r="A20" s="891"/>
      <c r="B20" s="891"/>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1"/>
      <c r="AS20" s="891"/>
      <c r="AT20" s="891"/>
      <c r="AU20" s="891"/>
      <c r="AV20" s="891"/>
      <c r="AW20" s="891"/>
      <c r="AX20" s="891"/>
      <c r="AY20" s="891"/>
      <c r="AZ20" s="891"/>
      <c r="BA20" s="891"/>
      <c r="BB20" s="891"/>
      <c r="BC20" s="891"/>
      <c r="BD20" s="891"/>
      <c r="BE20" s="891"/>
      <c r="BF20" s="891"/>
      <c r="BG20" s="891"/>
      <c r="BH20" s="891"/>
      <c r="BI20" s="891"/>
      <c r="BJ20" s="891"/>
      <c r="BK20" s="891"/>
      <c r="BL20" s="891"/>
    </row>
    <row r="21" spans="1:64" ht="14.25">
      <c r="A21" s="891"/>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1"/>
      <c r="AY21" s="891"/>
      <c r="AZ21" s="891"/>
      <c r="BA21" s="891"/>
      <c r="BB21" s="891"/>
      <c r="BC21" s="891"/>
      <c r="BD21" s="891"/>
      <c r="BE21" s="891"/>
      <c r="BF21" s="891"/>
      <c r="BG21" s="891"/>
      <c r="BH21" s="891"/>
      <c r="BI21" s="891"/>
      <c r="BJ21" s="891"/>
      <c r="BK21" s="891"/>
      <c r="BL21" s="891"/>
    </row>
    <row r="22" spans="1:64" ht="14.25">
      <c r="A22" s="891"/>
      <c r="B22" s="891"/>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1"/>
      <c r="AY22" s="891"/>
      <c r="AZ22" s="891"/>
      <c r="BA22" s="891"/>
      <c r="BB22" s="891"/>
      <c r="BC22" s="891"/>
      <c r="BD22" s="891"/>
      <c r="BE22" s="891"/>
      <c r="BF22" s="891"/>
      <c r="BG22" s="891"/>
      <c r="BH22" s="891"/>
      <c r="BI22" s="891"/>
      <c r="BJ22" s="891"/>
      <c r="BK22" s="891"/>
      <c r="BL22" s="891"/>
    </row>
    <row r="23" spans="1:64" ht="14.25">
      <c r="A23" s="891"/>
      <c r="B23" s="891"/>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1"/>
      <c r="AW23" s="891"/>
      <c r="AX23" s="891"/>
      <c r="AY23" s="891"/>
      <c r="AZ23" s="891"/>
      <c r="BA23" s="891"/>
      <c r="BB23" s="891"/>
      <c r="BC23" s="891"/>
      <c r="BD23" s="891"/>
      <c r="BE23" s="891"/>
      <c r="BF23" s="891"/>
      <c r="BG23" s="891"/>
      <c r="BH23" s="891"/>
      <c r="BI23" s="891"/>
      <c r="BJ23" s="891"/>
      <c r="BK23" s="891"/>
      <c r="BL23" s="891"/>
    </row>
    <row r="24" spans="1:64" ht="14.25">
      <c r="A24" s="891"/>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891"/>
      <c r="BA24" s="891"/>
      <c r="BB24" s="891"/>
      <c r="BC24" s="891"/>
      <c r="BD24" s="891"/>
      <c r="BE24" s="891"/>
      <c r="BF24" s="891"/>
      <c r="BG24" s="891"/>
      <c r="BH24" s="891"/>
      <c r="BI24" s="891"/>
      <c r="BJ24" s="891"/>
      <c r="BK24" s="891"/>
      <c r="BL24" s="891"/>
    </row>
    <row r="25" spans="1:64" ht="14.25">
      <c r="A25" s="891"/>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1"/>
      <c r="AX25" s="891"/>
      <c r="AY25" s="891"/>
      <c r="AZ25" s="891"/>
      <c r="BA25" s="891"/>
      <c r="BB25" s="891"/>
      <c r="BC25" s="891"/>
      <c r="BD25" s="891"/>
      <c r="BE25" s="891"/>
      <c r="BF25" s="891"/>
      <c r="BG25" s="891"/>
      <c r="BH25" s="891"/>
      <c r="BI25" s="891"/>
      <c r="BJ25" s="891"/>
      <c r="BK25" s="891"/>
      <c r="BL25" s="891"/>
    </row>
    <row r="26" spans="1:64" ht="14.25">
      <c r="A26" s="891"/>
      <c r="B26" s="891"/>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1"/>
      <c r="AM26" s="891"/>
      <c r="AN26" s="891"/>
      <c r="AO26" s="891"/>
      <c r="AP26" s="891"/>
      <c r="AQ26" s="891"/>
      <c r="AR26" s="891"/>
      <c r="AS26" s="891"/>
      <c r="AT26" s="891"/>
      <c r="AU26" s="891"/>
      <c r="AV26" s="891"/>
      <c r="AW26" s="891"/>
      <c r="AX26" s="891"/>
      <c r="AY26" s="891"/>
      <c r="AZ26" s="891"/>
      <c r="BA26" s="891"/>
      <c r="BB26" s="891"/>
      <c r="BC26" s="891"/>
      <c r="BD26" s="891"/>
      <c r="BE26" s="891"/>
      <c r="BF26" s="891"/>
      <c r="BG26" s="891"/>
      <c r="BH26" s="891"/>
      <c r="BI26" s="891"/>
      <c r="BJ26" s="891"/>
      <c r="BK26" s="891"/>
      <c r="BL26" s="891"/>
    </row>
    <row r="27" spans="1:64" ht="14.25">
      <c r="A27" s="891"/>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1"/>
      <c r="AQ27" s="891"/>
      <c r="AR27" s="891"/>
      <c r="AS27" s="891"/>
      <c r="AT27" s="891"/>
      <c r="AU27" s="891"/>
      <c r="AV27" s="891"/>
      <c r="AW27" s="891"/>
      <c r="AX27" s="891"/>
      <c r="AY27" s="891"/>
      <c r="AZ27" s="891"/>
      <c r="BA27" s="891"/>
      <c r="BB27" s="891"/>
      <c r="BC27" s="891"/>
      <c r="BD27" s="891"/>
      <c r="BE27" s="891"/>
      <c r="BF27" s="891"/>
      <c r="BG27" s="891"/>
      <c r="BH27" s="891"/>
      <c r="BI27" s="891"/>
      <c r="BJ27" s="891"/>
      <c r="BK27" s="891"/>
      <c r="BL27" s="891"/>
    </row>
    <row r="28" spans="1:64" ht="14.25">
      <c r="A28" s="891"/>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1"/>
      <c r="AY28" s="891"/>
      <c r="AZ28" s="891"/>
      <c r="BA28" s="891"/>
      <c r="BB28" s="891"/>
      <c r="BC28" s="891"/>
      <c r="BD28" s="891"/>
      <c r="BE28" s="891"/>
      <c r="BF28" s="891"/>
      <c r="BG28" s="891"/>
      <c r="BH28" s="891"/>
      <c r="BI28" s="891"/>
      <c r="BJ28" s="891"/>
      <c r="BK28" s="891"/>
      <c r="BL28" s="891"/>
    </row>
    <row r="29" spans="1:64" ht="14.25">
      <c r="A29" s="891"/>
      <c r="B29" s="891"/>
      <c r="C29" s="891"/>
      <c r="D29" s="891"/>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1"/>
      <c r="AY29" s="891"/>
      <c r="AZ29" s="891"/>
      <c r="BA29" s="891"/>
      <c r="BB29" s="891"/>
      <c r="BC29" s="891"/>
      <c r="BD29" s="891"/>
      <c r="BE29" s="891"/>
      <c r="BF29" s="891"/>
      <c r="BG29" s="891"/>
      <c r="BH29" s="891"/>
      <c r="BI29" s="891"/>
      <c r="BJ29" s="891"/>
      <c r="BK29" s="891"/>
      <c r="BL29" s="891"/>
    </row>
    <row r="30" spans="1:64" ht="14.25">
      <c r="A30" s="891"/>
      <c r="B30" s="891"/>
      <c r="C30" s="891"/>
      <c r="D30" s="891"/>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Y30" s="891"/>
      <c r="AZ30" s="891"/>
      <c r="BA30" s="891"/>
      <c r="BB30" s="891"/>
      <c r="BC30" s="891"/>
      <c r="BD30" s="891"/>
      <c r="BE30" s="891"/>
      <c r="BF30" s="891"/>
      <c r="BG30" s="891"/>
      <c r="BH30" s="891"/>
      <c r="BI30" s="891"/>
      <c r="BJ30" s="891"/>
      <c r="BK30" s="891"/>
      <c r="BL30" s="891"/>
    </row>
    <row r="31" spans="1:64" ht="14.25">
      <c r="A31" s="891"/>
      <c r="B31" s="891"/>
      <c r="C31" s="891"/>
      <c r="D31" s="891"/>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c r="AN31" s="891"/>
      <c r="AO31" s="891"/>
      <c r="AP31" s="891"/>
      <c r="AQ31" s="891"/>
      <c r="AR31" s="891"/>
      <c r="AS31" s="891"/>
      <c r="AT31" s="891"/>
      <c r="AU31" s="891"/>
      <c r="AV31" s="891"/>
      <c r="AW31" s="891"/>
      <c r="AX31" s="891"/>
      <c r="AY31" s="891"/>
      <c r="AZ31" s="891"/>
      <c r="BA31" s="891"/>
      <c r="BB31" s="891"/>
      <c r="BC31" s="891"/>
      <c r="BD31" s="891"/>
      <c r="BE31" s="891"/>
      <c r="BF31" s="891"/>
      <c r="BG31" s="891"/>
      <c r="BH31" s="891"/>
      <c r="BI31" s="891"/>
      <c r="BJ31" s="891"/>
      <c r="BK31" s="891"/>
      <c r="BL31" s="891"/>
    </row>
    <row r="32" spans="1:64" ht="14.25">
      <c r="A32" s="891"/>
      <c r="B32" s="891"/>
      <c r="C32" s="891"/>
      <c r="D32" s="891"/>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1"/>
      <c r="AX32" s="891"/>
      <c r="AY32" s="891"/>
      <c r="AZ32" s="891"/>
      <c r="BA32" s="891"/>
      <c r="BB32" s="891"/>
      <c r="BC32" s="891"/>
      <c r="BD32" s="891"/>
      <c r="BE32" s="891"/>
      <c r="BF32" s="891"/>
      <c r="BG32" s="891"/>
      <c r="BH32" s="891"/>
      <c r="BI32" s="891"/>
      <c r="BJ32" s="891"/>
      <c r="BK32" s="891"/>
      <c r="BL32" s="891"/>
    </row>
    <row r="33" spans="1:64" ht="14.25">
      <c r="A33" s="891"/>
      <c r="B33" s="891"/>
      <c r="C33" s="891"/>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1"/>
      <c r="AU33" s="891"/>
      <c r="AV33" s="891"/>
      <c r="AW33" s="891"/>
      <c r="AX33" s="891"/>
      <c r="AY33" s="891"/>
      <c r="AZ33" s="891"/>
      <c r="BA33" s="891"/>
      <c r="BB33" s="891"/>
      <c r="BC33" s="891"/>
      <c r="BD33" s="891"/>
      <c r="BE33" s="891"/>
      <c r="BF33" s="891"/>
      <c r="BG33" s="891"/>
      <c r="BH33" s="891"/>
      <c r="BI33" s="891"/>
      <c r="BJ33" s="891"/>
      <c r="BK33" s="891"/>
      <c r="BL33" s="891"/>
    </row>
    <row r="34" spans="1:64" ht="14.25">
      <c r="A34" s="891"/>
      <c r="B34" s="891"/>
      <c r="C34" s="891"/>
      <c r="D34" s="891"/>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1"/>
      <c r="AO34" s="891"/>
      <c r="AP34" s="891"/>
      <c r="AQ34" s="891"/>
      <c r="AR34" s="891"/>
      <c r="AS34" s="891"/>
      <c r="AT34" s="891"/>
      <c r="AU34" s="891"/>
      <c r="AV34" s="891"/>
      <c r="AW34" s="891"/>
      <c r="AX34" s="891"/>
      <c r="AY34" s="891"/>
      <c r="AZ34" s="891"/>
      <c r="BA34" s="891"/>
      <c r="BB34" s="891"/>
      <c r="BC34" s="891"/>
      <c r="BD34" s="891"/>
      <c r="BE34" s="891"/>
      <c r="BF34" s="891"/>
      <c r="BG34" s="891"/>
      <c r="BH34" s="891"/>
      <c r="BI34" s="891"/>
      <c r="BJ34" s="891"/>
      <c r="BK34" s="891"/>
      <c r="BL34" s="891"/>
    </row>
    <row r="35" spans="1:64" ht="14.25">
      <c r="A35" s="891"/>
      <c r="B35" s="891"/>
      <c r="C35" s="891"/>
      <c r="D35" s="891"/>
      <c r="E35" s="891"/>
      <c r="F35" s="891"/>
      <c r="G35" s="891"/>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1"/>
      <c r="AY35" s="891"/>
      <c r="AZ35" s="891"/>
      <c r="BA35" s="891"/>
      <c r="BB35" s="891"/>
      <c r="BC35" s="891"/>
      <c r="BD35" s="891"/>
      <c r="BE35" s="891"/>
      <c r="BF35" s="891"/>
      <c r="BG35" s="891"/>
      <c r="BH35" s="891"/>
      <c r="BI35" s="891"/>
      <c r="BJ35" s="891"/>
      <c r="BK35" s="891"/>
      <c r="BL35" s="891"/>
    </row>
    <row r="36" spans="1:64" ht="14.25">
      <c r="A36" s="891"/>
      <c r="B36" s="891"/>
      <c r="C36" s="891"/>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1"/>
      <c r="AY36" s="891"/>
      <c r="AZ36" s="891"/>
      <c r="BA36" s="891"/>
      <c r="BB36" s="891"/>
      <c r="BC36" s="891"/>
      <c r="BD36" s="891"/>
      <c r="BE36" s="891"/>
      <c r="BF36" s="891"/>
      <c r="BG36" s="891"/>
      <c r="BH36" s="891"/>
      <c r="BI36" s="891"/>
      <c r="BJ36" s="891"/>
      <c r="BK36" s="891"/>
      <c r="BL36" s="891"/>
    </row>
    <row r="37" spans="1:64" ht="14.25">
      <c r="A37" s="891"/>
      <c r="B37" s="891"/>
      <c r="C37" s="891"/>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c r="AQ37" s="891"/>
      <c r="AR37" s="891"/>
      <c r="AS37" s="891"/>
      <c r="AT37" s="891"/>
      <c r="AU37" s="891"/>
      <c r="AV37" s="891"/>
      <c r="AW37" s="891"/>
      <c r="AX37" s="891"/>
      <c r="AY37" s="891"/>
      <c r="AZ37" s="891"/>
      <c r="BA37" s="891"/>
      <c r="BB37" s="891"/>
      <c r="BC37" s="891"/>
      <c r="BD37" s="891"/>
      <c r="BE37" s="891"/>
      <c r="BF37" s="891"/>
      <c r="BG37" s="891"/>
      <c r="BH37" s="891"/>
      <c r="BI37" s="891"/>
      <c r="BJ37" s="891"/>
      <c r="BK37" s="891"/>
      <c r="BL37" s="891"/>
    </row>
    <row r="38" spans="1:64" ht="14.25">
      <c r="A38" s="891"/>
      <c r="B38" s="89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891"/>
      <c r="AL38" s="891"/>
      <c r="AM38" s="891"/>
      <c r="AN38" s="891"/>
      <c r="AO38" s="891"/>
      <c r="AP38" s="891"/>
      <c r="AQ38" s="891"/>
      <c r="AR38" s="891"/>
      <c r="AS38" s="891"/>
      <c r="AT38" s="891"/>
      <c r="AU38" s="891"/>
      <c r="AV38" s="891"/>
      <c r="AW38" s="891"/>
      <c r="AX38" s="891"/>
      <c r="AY38" s="891"/>
      <c r="AZ38" s="891"/>
      <c r="BA38" s="891"/>
      <c r="BB38" s="891"/>
      <c r="BC38" s="891"/>
      <c r="BD38" s="891"/>
      <c r="BE38" s="891"/>
      <c r="BF38" s="891"/>
      <c r="BG38" s="891"/>
      <c r="BH38" s="891"/>
      <c r="BI38" s="891"/>
      <c r="BJ38" s="891"/>
      <c r="BK38" s="891"/>
      <c r="BL38" s="891"/>
    </row>
    <row r="39" spans="1:64" ht="14.25">
      <c r="A39" s="891"/>
      <c r="B39" s="891"/>
      <c r="C39" s="891"/>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1"/>
      <c r="AO39" s="891"/>
      <c r="AP39" s="891"/>
      <c r="AQ39" s="891"/>
      <c r="AR39" s="891"/>
      <c r="AS39" s="891"/>
      <c r="AT39" s="891"/>
      <c r="AU39" s="891"/>
      <c r="AV39" s="891"/>
      <c r="AW39" s="891"/>
      <c r="AX39" s="891"/>
      <c r="AY39" s="891"/>
      <c r="AZ39" s="891"/>
      <c r="BA39" s="891"/>
      <c r="BB39" s="891"/>
      <c r="BC39" s="891"/>
      <c r="BD39" s="891"/>
      <c r="BE39" s="891"/>
      <c r="BF39" s="891"/>
      <c r="BG39" s="891"/>
      <c r="BH39" s="891"/>
      <c r="BI39" s="891"/>
      <c r="BJ39" s="891"/>
      <c r="BK39" s="891"/>
      <c r="BL39" s="891"/>
    </row>
    <row r="40" spans="1:64" ht="14.25">
      <c r="A40" s="891"/>
      <c r="B40" s="891"/>
      <c r="C40" s="891"/>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1"/>
      <c r="BJ40" s="891"/>
      <c r="BK40" s="891"/>
      <c r="BL40" s="891"/>
    </row>
    <row r="41" spans="1:64" ht="14.25">
      <c r="A41" s="891"/>
      <c r="B41" s="891"/>
      <c r="C41" s="891"/>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1"/>
      <c r="AO41" s="891"/>
      <c r="AP41" s="891"/>
      <c r="AQ41" s="891"/>
      <c r="AR41" s="891"/>
      <c r="AS41" s="891"/>
      <c r="AT41" s="891"/>
      <c r="AU41" s="891"/>
      <c r="AV41" s="891"/>
      <c r="AW41" s="891"/>
      <c r="AX41" s="891"/>
      <c r="AY41" s="891"/>
      <c r="AZ41" s="891"/>
      <c r="BA41" s="891"/>
      <c r="BB41" s="891"/>
      <c r="BC41" s="891"/>
      <c r="BD41" s="891"/>
      <c r="BE41" s="891"/>
      <c r="BF41" s="891"/>
      <c r="BG41" s="891"/>
      <c r="BH41" s="891"/>
      <c r="BI41" s="891"/>
      <c r="BJ41" s="891"/>
      <c r="BK41" s="891"/>
      <c r="BL41" s="891"/>
    </row>
    <row r="42" spans="1:64" ht="14.25">
      <c r="A42" s="891"/>
      <c r="B42" s="891"/>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1"/>
      <c r="AY42" s="891"/>
      <c r="AZ42" s="891"/>
      <c r="BA42" s="891"/>
      <c r="BB42" s="891"/>
      <c r="BC42" s="891"/>
      <c r="BD42" s="891"/>
      <c r="BE42" s="891"/>
      <c r="BF42" s="891"/>
      <c r="BG42" s="891"/>
      <c r="BH42" s="891"/>
      <c r="BI42" s="891"/>
      <c r="BJ42" s="891"/>
      <c r="BK42" s="891"/>
      <c r="BL42" s="891"/>
    </row>
    <row r="43" spans="1:64" ht="14.25">
      <c r="A43" s="891"/>
      <c r="B43" s="891"/>
      <c r="C43" s="891"/>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1"/>
      <c r="AY43" s="891"/>
      <c r="AZ43" s="891"/>
      <c r="BA43" s="891"/>
      <c r="BB43" s="891"/>
      <c r="BC43" s="891"/>
      <c r="BD43" s="891"/>
      <c r="BE43" s="891"/>
      <c r="BF43" s="891"/>
      <c r="BG43" s="891"/>
      <c r="BH43" s="891"/>
      <c r="BI43" s="891"/>
      <c r="BJ43" s="891"/>
      <c r="BK43" s="891"/>
      <c r="BL43" s="891"/>
    </row>
    <row r="44" spans="1:64" ht="14.25">
      <c r="A44" s="891"/>
      <c r="B44" s="891"/>
      <c r="C44" s="891"/>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891"/>
      <c r="AL44" s="891"/>
      <c r="AM44" s="891"/>
      <c r="AN44" s="891"/>
      <c r="AO44" s="891"/>
      <c r="AP44" s="891"/>
      <c r="AQ44" s="891"/>
      <c r="AR44" s="891"/>
      <c r="AS44" s="891"/>
      <c r="AT44" s="891"/>
      <c r="AU44" s="891"/>
      <c r="AV44" s="891"/>
      <c r="AW44" s="891"/>
      <c r="AX44" s="891"/>
      <c r="AY44" s="891"/>
      <c r="AZ44" s="891"/>
      <c r="BA44" s="891"/>
      <c r="BB44" s="891"/>
      <c r="BC44" s="891"/>
      <c r="BD44" s="891"/>
      <c r="BE44" s="891"/>
      <c r="BF44" s="891"/>
      <c r="BG44" s="891"/>
      <c r="BH44" s="891"/>
      <c r="BI44" s="891"/>
      <c r="BJ44" s="891"/>
      <c r="BK44" s="891"/>
      <c r="BL44" s="891"/>
    </row>
    <row r="45" spans="1:64" ht="14.25">
      <c r="A45" s="891"/>
      <c r="B45" s="891"/>
      <c r="C45" s="891"/>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1"/>
      <c r="AI45" s="891"/>
      <c r="AJ45" s="891"/>
      <c r="AK45" s="891"/>
      <c r="AL45" s="891"/>
      <c r="AM45" s="891"/>
      <c r="AN45" s="891"/>
      <c r="AO45" s="891"/>
      <c r="AP45" s="891"/>
      <c r="AQ45" s="891"/>
      <c r="AR45" s="891"/>
      <c r="AS45" s="891"/>
      <c r="AT45" s="891"/>
      <c r="AU45" s="891"/>
      <c r="AV45" s="891"/>
      <c r="AW45" s="891"/>
      <c r="AX45" s="891"/>
      <c r="AY45" s="891"/>
      <c r="AZ45" s="891"/>
      <c r="BA45" s="891"/>
      <c r="BB45" s="891"/>
      <c r="BC45" s="891"/>
      <c r="BD45" s="891"/>
      <c r="BE45" s="891"/>
      <c r="BF45" s="891"/>
      <c r="BG45" s="891"/>
      <c r="BH45" s="891"/>
      <c r="BI45" s="891"/>
      <c r="BJ45" s="891"/>
      <c r="BK45" s="891"/>
      <c r="BL45" s="891"/>
    </row>
    <row r="46" spans="1:64" ht="14.25">
      <c r="A46" s="891"/>
      <c r="B46" s="891"/>
      <c r="C46" s="891"/>
      <c r="D46" s="891"/>
      <c r="E46" s="891"/>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891"/>
      <c r="AI46" s="891"/>
      <c r="AJ46" s="891"/>
      <c r="AK46" s="891"/>
      <c r="AL46" s="891"/>
      <c r="AM46" s="891"/>
      <c r="AN46" s="891"/>
      <c r="AO46" s="891"/>
      <c r="AP46" s="891"/>
      <c r="AQ46" s="891"/>
      <c r="AR46" s="891"/>
      <c r="AS46" s="891"/>
      <c r="AT46" s="891"/>
      <c r="AU46" s="891"/>
      <c r="AV46" s="891"/>
      <c r="AW46" s="891"/>
      <c r="AX46" s="891"/>
      <c r="AY46" s="891"/>
      <c r="AZ46" s="891"/>
      <c r="BA46" s="891"/>
      <c r="BB46" s="891"/>
      <c r="BC46" s="891"/>
      <c r="BD46" s="891"/>
      <c r="BE46" s="891"/>
      <c r="BF46" s="891"/>
      <c r="BG46" s="891"/>
      <c r="BH46" s="891"/>
      <c r="BI46" s="891"/>
      <c r="BJ46" s="891"/>
      <c r="BK46" s="891"/>
      <c r="BL46" s="891"/>
    </row>
    <row r="47" spans="1:64" ht="14.25">
      <c r="A47" s="891"/>
      <c r="B47" s="891"/>
      <c r="C47" s="891"/>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c r="AL47" s="891"/>
      <c r="AM47" s="891"/>
      <c r="AN47" s="891"/>
      <c r="AO47" s="891"/>
      <c r="AP47" s="891"/>
      <c r="AQ47" s="891"/>
      <c r="AR47" s="891"/>
      <c r="AS47" s="891"/>
      <c r="AT47" s="891"/>
      <c r="AU47" s="891"/>
      <c r="AV47" s="891"/>
      <c r="AW47" s="891"/>
      <c r="AX47" s="891"/>
      <c r="AY47" s="891"/>
      <c r="AZ47" s="891"/>
      <c r="BA47" s="891"/>
      <c r="BB47" s="891"/>
      <c r="BC47" s="891"/>
      <c r="BD47" s="891"/>
      <c r="BE47" s="891"/>
      <c r="BF47" s="891"/>
      <c r="BG47" s="891"/>
      <c r="BH47" s="891"/>
      <c r="BI47" s="891"/>
      <c r="BJ47" s="891"/>
      <c r="BK47" s="891"/>
      <c r="BL47" s="891"/>
    </row>
    <row r="48" spans="1:64" ht="14.25">
      <c r="A48" s="891"/>
      <c r="B48" s="891"/>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891"/>
      <c r="AI48" s="891"/>
      <c r="AJ48" s="891"/>
      <c r="AK48" s="891"/>
      <c r="AL48" s="891"/>
      <c r="AM48" s="891"/>
      <c r="AN48" s="891"/>
      <c r="AO48" s="891"/>
      <c r="AP48" s="891"/>
      <c r="AQ48" s="891"/>
      <c r="AR48" s="891"/>
      <c r="AS48" s="891"/>
      <c r="AT48" s="891"/>
      <c r="AU48" s="891"/>
      <c r="AV48" s="891"/>
      <c r="AW48" s="891"/>
      <c r="AX48" s="891"/>
      <c r="AY48" s="891"/>
      <c r="AZ48" s="891"/>
      <c r="BA48" s="891"/>
      <c r="BB48" s="891"/>
      <c r="BC48" s="891"/>
      <c r="BD48" s="891"/>
      <c r="BE48" s="891"/>
      <c r="BF48" s="891"/>
      <c r="BG48" s="891"/>
      <c r="BH48" s="891"/>
      <c r="BI48" s="891"/>
      <c r="BJ48" s="891"/>
      <c r="BK48" s="891"/>
      <c r="BL48" s="891"/>
    </row>
    <row r="49" spans="1:64" ht="14.25">
      <c r="A49" s="891"/>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1"/>
      <c r="AY49" s="891"/>
      <c r="AZ49" s="891"/>
      <c r="BA49" s="891"/>
      <c r="BB49" s="891"/>
      <c r="BC49" s="891"/>
      <c r="BD49" s="891"/>
      <c r="BE49" s="891"/>
      <c r="BF49" s="891"/>
      <c r="BG49" s="891"/>
      <c r="BH49" s="891"/>
      <c r="BI49" s="891"/>
      <c r="BJ49" s="891"/>
      <c r="BK49" s="891"/>
      <c r="BL49" s="891"/>
    </row>
    <row r="50" ht="14.25"/>
    <row r="51" ht="14.25"/>
    <row r="52" ht="14.25"/>
    <row r="53" ht="14.25"/>
    <row r="54" ht="14.25"/>
    <row r="5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3.5">
      <c r="A115" s="894" t="s">
        <v>1224</v>
      </c>
    </row>
    <row r="116" ht="13.5">
      <c r="A116" s="894" t="s">
        <v>1223</v>
      </c>
    </row>
    <row r="117" spans="1:66" ht="13.5" customHeight="1">
      <c r="A117" s="1109" t="s">
        <v>1247</v>
      </c>
      <c r="B117" s="1109"/>
      <c r="C117" s="1109"/>
      <c r="D117" s="1109"/>
      <c r="E117" s="1109"/>
      <c r="F117" s="1109"/>
      <c r="G117" s="1109"/>
      <c r="H117" s="1109"/>
      <c r="I117" s="1109"/>
      <c r="J117" s="1109"/>
      <c r="K117" s="1109"/>
      <c r="L117" s="1109"/>
      <c r="M117" s="1109"/>
      <c r="N117" s="1109"/>
      <c r="O117" s="1109"/>
      <c r="P117" s="1109"/>
      <c r="Q117" s="1109"/>
      <c r="R117" s="1109"/>
      <c r="S117" s="1109"/>
      <c r="T117" s="1109"/>
      <c r="U117" s="1109"/>
      <c r="V117" s="1109"/>
      <c r="W117" s="1109"/>
      <c r="X117" s="1109"/>
      <c r="Y117" s="1109"/>
      <c r="Z117" s="1109"/>
      <c r="AA117" s="1109"/>
      <c r="AB117" s="1109"/>
      <c r="AC117" s="1109"/>
      <c r="AD117" s="1109"/>
      <c r="AE117" s="1109"/>
      <c r="AF117" s="1109"/>
      <c r="AG117" s="1109"/>
      <c r="AH117" s="1109"/>
      <c r="AI117" s="1109"/>
      <c r="AJ117" s="1109"/>
      <c r="AK117" s="1109"/>
      <c r="AL117" s="1109"/>
      <c r="AM117" s="1109"/>
      <c r="AN117" s="1109"/>
      <c r="AO117" s="1109"/>
      <c r="AP117" s="1109"/>
      <c r="AQ117" s="1109"/>
      <c r="AR117" s="1109"/>
      <c r="AS117" s="1109"/>
      <c r="AT117" s="1109"/>
      <c r="AU117" s="1109"/>
      <c r="AV117" s="1109"/>
      <c r="AW117" s="1109"/>
      <c r="AX117" s="1109"/>
      <c r="AY117" s="1109"/>
      <c r="AZ117" s="1109"/>
      <c r="BA117" s="1109"/>
      <c r="BB117" s="1109"/>
      <c r="BC117" s="1109"/>
      <c r="BD117" s="1109"/>
      <c r="BE117" s="1109"/>
      <c r="BF117" s="1109"/>
      <c r="BG117" s="1109"/>
      <c r="BH117" s="1109"/>
      <c r="BI117" s="1109"/>
      <c r="BJ117" s="1109"/>
      <c r="BK117" s="1109"/>
      <c r="BL117" s="1109"/>
      <c r="BM117" s="1109"/>
      <c r="BN117" s="1109"/>
    </row>
    <row r="118" spans="1:66" ht="13.5" customHeight="1">
      <c r="A118" s="1109"/>
      <c r="B118" s="1109"/>
      <c r="C118" s="1109"/>
      <c r="D118" s="1109"/>
      <c r="E118" s="1109"/>
      <c r="F118" s="1109"/>
      <c r="G118" s="1109"/>
      <c r="H118" s="1109"/>
      <c r="I118" s="1109"/>
      <c r="J118" s="1109"/>
      <c r="K118" s="1109"/>
      <c r="L118" s="1109"/>
      <c r="M118" s="1109"/>
      <c r="N118" s="1109"/>
      <c r="O118" s="1109"/>
      <c r="P118" s="1109"/>
      <c r="Q118" s="1109"/>
      <c r="R118" s="1109"/>
      <c r="S118" s="1109"/>
      <c r="T118" s="1109"/>
      <c r="U118" s="1109"/>
      <c r="V118" s="1109"/>
      <c r="W118" s="1109"/>
      <c r="X118" s="1109"/>
      <c r="Y118" s="1109"/>
      <c r="Z118" s="1109"/>
      <c r="AA118" s="1109"/>
      <c r="AB118" s="1109"/>
      <c r="AC118" s="1109"/>
      <c r="AD118" s="1109"/>
      <c r="AE118" s="1109"/>
      <c r="AF118" s="1109"/>
      <c r="AG118" s="1109"/>
      <c r="AH118" s="1109"/>
      <c r="AI118" s="1109"/>
      <c r="AJ118" s="1109"/>
      <c r="AK118" s="1109"/>
      <c r="AL118" s="1109"/>
      <c r="AM118" s="1109"/>
      <c r="AN118" s="1109"/>
      <c r="AO118" s="1109"/>
      <c r="AP118" s="1109"/>
      <c r="AQ118" s="1109"/>
      <c r="AR118" s="1109"/>
      <c r="AS118" s="1109"/>
      <c r="AT118" s="1109"/>
      <c r="AU118" s="1109"/>
      <c r="AV118" s="1109"/>
      <c r="AW118" s="1109"/>
      <c r="AX118" s="1109"/>
      <c r="AY118" s="1109"/>
      <c r="AZ118" s="1109"/>
      <c r="BA118" s="1109"/>
      <c r="BB118" s="1109"/>
      <c r="BC118" s="1109"/>
      <c r="BD118" s="1109"/>
      <c r="BE118" s="1109"/>
      <c r="BF118" s="1109"/>
      <c r="BG118" s="1109"/>
      <c r="BH118" s="1109"/>
      <c r="BI118" s="1109"/>
      <c r="BJ118" s="1109"/>
      <c r="BK118" s="1109"/>
      <c r="BL118" s="1109"/>
      <c r="BM118" s="1109"/>
      <c r="BN118" s="1109"/>
    </row>
    <row r="119" spans="1:66" ht="13.5" customHeight="1">
      <c r="A119" s="1109"/>
      <c r="B119" s="1109"/>
      <c r="C119" s="1109"/>
      <c r="D119" s="1109"/>
      <c r="E119" s="1109"/>
      <c r="F119" s="1109"/>
      <c r="G119" s="1109"/>
      <c r="H119" s="1109"/>
      <c r="I119" s="1109"/>
      <c r="J119" s="1109"/>
      <c r="K119" s="1109"/>
      <c r="L119" s="1109"/>
      <c r="M119" s="1109"/>
      <c r="N119" s="1109"/>
      <c r="O119" s="1109"/>
      <c r="P119" s="1109"/>
      <c r="Q119" s="1109"/>
      <c r="R119" s="1109"/>
      <c r="S119" s="1109"/>
      <c r="T119" s="1109"/>
      <c r="U119" s="1109"/>
      <c r="V119" s="1109"/>
      <c r="W119" s="1109"/>
      <c r="X119" s="1109"/>
      <c r="Y119" s="1109"/>
      <c r="Z119" s="1109"/>
      <c r="AA119" s="1109"/>
      <c r="AB119" s="1109"/>
      <c r="AC119" s="1109"/>
      <c r="AD119" s="1109"/>
      <c r="AE119" s="1109"/>
      <c r="AF119" s="1109"/>
      <c r="AG119" s="1109"/>
      <c r="AH119" s="1109"/>
      <c r="AI119" s="1109"/>
      <c r="AJ119" s="1109"/>
      <c r="AK119" s="1109"/>
      <c r="AL119" s="1109"/>
      <c r="AM119" s="1109"/>
      <c r="AN119" s="1109"/>
      <c r="AO119" s="1109"/>
      <c r="AP119" s="1109"/>
      <c r="AQ119" s="1109"/>
      <c r="AR119" s="1109"/>
      <c r="AS119" s="1109"/>
      <c r="AT119" s="1109"/>
      <c r="AU119" s="1109"/>
      <c r="AV119" s="1109"/>
      <c r="AW119" s="1109"/>
      <c r="AX119" s="1109"/>
      <c r="AY119" s="1109"/>
      <c r="AZ119" s="1109"/>
      <c r="BA119" s="1109"/>
      <c r="BB119" s="1109"/>
      <c r="BC119" s="1109"/>
      <c r="BD119" s="1109"/>
      <c r="BE119" s="1109"/>
      <c r="BF119" s="1109"/>
      <c r="BG119" s="1109"/>
      <c r="BH119" s="1109"/>
      <c r="BI119" s="1109"/>
      <c r="BJ119" s="1109"/>
      <c r="BK119" s="1109"/>
      <c r="BL119" s="1109"/>
      <c r="BM119" s="1109"/>
      <c r="BN119" s="1109"/>
    </row>
    <row r="120" spans="1:66" ht="13.5" customHeight="1">
      <c r="A120" s="1109"/>
      <c r="B120" s="1109"/>
      <c r="C120" s="1109"/>
      <c r="D120" s="1109"/>
      <c r="E120" s="1109"/>
      <c r="F120" s="1109"/>
      <c r="G120" s="1109"/>
      <c r="H120" s="1109"/>
      <c r="I120" s="1109"/>
      <c r="J120" s="1109"/>
      <c r="K120" s="1109"/>
      <c r="L120" s="1109"/>
      <c r="M120" s="1109"/>
      <c r="N120" s="1109"/>
      <c r="O120" s="1109"/>
      <c r="P120" s="1109"/>
      <c r="Q120" s="1109"/>
      <c r="R120" s="1109"/>
      <c r="S120" s="1109"/>
      <c r="T120" s="1109"/>
      <c r="U120" s="1109"/>
      <c r="V120" s="1109"/>
      <c r="W120" s="1109"/>
      <c r="X120" s="1109"/>
      <c r="Y120" s="1109"/>
      <c r="Z120" s="1109"/>
      <c r="AA120" s="1109"/>
      <c r="AB120" s="1109"/>
      <c r="AC120" s="1109"/>
      <c r="AD120" s="1109"/>
      <c r="AE120" s="1109"/>
      <c r="AF120" s="1109"/>
      <c r="AG120" s="1109"/>
      <c r="AH120" s="1109"/>
      <c r="AI120" s="1109"/>
      <c r="AJ120" s="1109"/>
      <c r="AK120" s="1109"/>
      <c r="AL120" s="1109"/>
      <c r="AM120" s="1109"/>
      <c r="AN120" s="1109"/>
      <c r="AO120" s="1109"/>
      <c r="AP120" s="1109"/>
      <c r="AQ120" s="1109"/>
      <c r="AR120" s="1109"/>
      <c r="AS120" s="1109"/>
      <c r="AT120" s="1109"/>
      <c r="AU120" s="1109"/>
      <c r="AV120" s="1109"/>
      <c r="AW120" s="1109"/>
      <c r="AX120" s="1109"/>
      <c r="AY120" s="1109"/>
      <c r="AZ120" s="1109"/>
      <c r="BA120" s="1109"/>
      <c r="BB120" s="1109"/>
      <c r="BC120" s="1109"/>
      <c r="BD120" s="1109"/>
      <c r="BE120" s="1109"/>
      <c r="BF120" s="1109"/>
      <c r="BG120" s="1109"/>
      <c r="BH120" s="1109"/>
      <c r="BI120" s="1109"/>
      <c r="BJ120" s="1109"/>
      <c r="BK120" s="1109"/>
      <c r="BL120" s="1109"/>
      <c r="BM120" s="1109"/>
      <c r="BN120" s="1109"/>
    </row>
    <row r="121" spans="1:66" ht="13.5" customHeight="1">
      <c r="A121" s="1109"/>
      <c r="B121" s="1109"/>
      <c r="C121" s="1109"/>
      <c r="D121" s="1109"/>
      <c r="E121" s="1109"/>
      <c r="F121" s="1109"/>
      <c r="G121" s="1109"/>
      <c r="H121" s="1109"/>
      <c r="I121" s="1109"/>
      <c r="J121" s="1109"/>
      <c r="K121" s="1109"/>
      <c r="L121" s="1109"/>
      <c r="M121" s="1109"/>
      <c r="N121" s="1109"/>
      <c r="O121" s="1109"/>
      <c r="P121" s="1109"/>
      <c r="Q121" s="1109"/>
      <c r="R121" s="1109"/>
      <c r="S121" s="1109"/>
      <c r="T121" s="1109"/>
      <c r="U121" s="1109"/>
      <c r="V121" s="1109"/>
      <c r="W121" s="1109"/>
      <c r="X121" s="1109"/>
      <c r="Y121" s="1109"/>
      <c r="Z121" s="1109"/>
      <c r="AA121" s="1109"/>
      <c r="AB121" s="1109"/>
      <c r="AC121" s="1109"/>
      <c r="AD121" s="1109"/>
      <c r="AE121" s="1109"/>
      <c r="AF121" s="1109"/>
      <c r="AG121" s="1109"/>
      <c r="AH121" s="1109"/>
      <c r="AI121" s="1109"/>
      <c r="AJ121" s="1109"/>
      <c r="AK121" s="1109"/>
      <c r="AL121" s="1109"/>
      <c r="AM121" s="1109"/>
      <c r="AN121" s="1109"/>
      <c r="AO121" s="1109"/>
      <c r="AP121" s="1109"/>
      <c r="AQ121" s="1109"/>
      <c r="AR121" s="1109"/>
      <c r="AS121" s="1109"/>
      <c r="AT121" s="1109"/>
      <c r="AU121" s="1109"/>
      <c r="AV121" s="1109"/>
      <c r="AW121" s="1109"/>
      <c r="AX121" s="1109"/>
      <c r="AY121" s="1109"/>
      <c r="AZ121" s="1109"/>
      <c r="BA121" s="1109"/>
      <c r="BB121" s="1109"/>
      <c r="BC121" s="1109"/>
      <c r="BD121" s="1109"/>
      <c r="BE121" s="1109"/>
      <c r="BF121" s="1109"/>
      <c r="BG121" s="1109"/>
      <c r="BH121" s="1109"/>
      <c r="BI121" s="1109"/>
      <c r="BJ121" s="1109"/>
      <c r="BK121" s="1109"/>
      <c r="BL121" s="1109"/>
      <c r="BM121" s="1109"/>
      <c r="BN121" s="1109"/>
    </row>
    <row r="122" spans="1:66" ht="12.75" customHeight="1">
      <c r="A122" s="1109"/>
      <c r="B122" s="1109"/>
      <c r="C122" s="1109"/>
      <c r="D122" s="1109"/>
      <c r="E122" s="1109"/>
      <c r="F122" s="1109"/>
      <c r="G122" s="1109"/>
      <c r="H122" s="1109"/>
      <c r="I122" s="1109"/>
      <c r="J122" s="1109"/>
      <c r="K122" s="1109"/>
      <c r="L122" s="1109"/>
      <c r="M122" s="1109"/>
      <c r="N122" s="1109"/>
      <c r="O122" s="1109"/>
      <c r="P122" s="1109"/>
      <c r="Q122" s="1109"/>
      <c r="R122" s="1109"/>
      <c r="S122" s="1109"/>
      <c r="T122" s="1109"/>
      <c r="U122" s="1109"/>
      <c r="V122" s="1109"/>
      <c r="W122" s="1109"/>
      <c r="X122" s="1109"/>
      <c r="Y122" s="1109"/>
      <c r="Z122" s="1109"/>
      <c r="AA122" s="1109"/>
      <c r="AB122" s="1109"/>
      <c r="AC122" s="1109"/>
      <c r="AD122" s="1109"/>
      <c r="AE122" s="1109"/>
      <c r="AF122" s="1109"/>
      <c r="AG122" s="1109"/>
      <c r="AH122" s="1109"/>
      <c r="AI122" s="1109"/>
      <c r="AJ122" s="1109"/>
      <c r="AK122" s="1109"/>
      <c r="AL122" s="1109"/>
      <c r="AM122" s="1109"/>
      <c r="AN122" s="1109"/>
      <c r="AO122" s="1109"/>
      <c r="AP122" s="1109"/>
      <c r="AQ122" s="1109"/>
      <c r="AR122" s="1109"/>
      <c r="AS122" s="1109"/>
      <c r="AT122" s="1109"/>
      <c r="AU122" s="1109"/>
      <c r="AV122" s="1109"/>
      <c r="AW122" s="1109"/>
      <c r="AX122" s="1109"/>
      <c r="AY122" s="1109"/>
      <c r="AZ122" s="1109"/>
      <c r="BA122" s="1109"/>
      <c r="BB122" s="1109"/>
      <c r="BC122" s="1109"/>
      <c r="BD122" s="1109"/>
      <c r="BE122" s="1109"/>
      <c r="BF122" s="1109"/>
      <c r="BG122" s="1109"/>
      <c r="BH122" s="1109"/>
      <c r="BI122" s="1109"/>
      <c r="BJ122" s="1109"/>
      <c r="BK122" s="1109"/>
      <c r="BL122" s="1109"/>
      <c r="BM122" s="1109"/>
      <c r="BN122" s="1109"/>
    </row>
    <row r="123" spans="1:66" ht="12.75" customHeight="1">
      <c r="A123" s="918"/>
      <c r="B123" s="918"/>
      <c r="C123" s="918"/>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8"/>
      <c r="AA123" s="918"/>
      <c r="AB123" s="918"/>
      <c r="AC123" s="918"/>
      <c r="AD123" s="918"/>
      <c r="AE123" s="918"/>
      <c r="AF123" s="918"/>
      <c r="AG123" s="918"/>
      <c r="AH123" s="918"/>
      <c r="AI123" s="918"/>
      <c r="AJ123" s="918"/>
      <c r="AK123" s="918"/>
      <c r="AL123" s="918"/>
      <c r="AM123" s="918"/>
      <c r="AN123" s="918"/>
      <c r="AO123" s="918"/>
      <c r="AP123" s="918"/>
      <c r="AQ123" s="918"/>
      <c r="AR123" s="918"/>
      <c r="AS123" s="918"/>
      <c r="AT123" s="918"/>
      <c r="AU123" s="918"/>
      <c r="AV123" s="918"/>
      <c r="AW123" s="918"/>
      <c r="AX123" s="918"/>
      <c r="AY123" s="918"/>
      <c r="AZ123" s="918"/>
      <c r="BA123" s="918"/>
      <c r="BB123" s="918"/>
      <c r="BC123" s="918"/>
      <c r="BD123" s="918"/>
      <c r="BE123" s="918"/>
      <c r="BF123" s="918"/>
      <c r="BG123" s="918"/>
      <c r="BH123" s="918"/>
      <c r="BI123" s="918"/>
      <c r="BJ123" s="918"/>
      <c r="BK123" s="918"/>
      <c r="BL123" s="918"/>
      <c r="BM123" s="918"/>
      <c r="BN123" s="918"/>
    </row>
    <row r="124" spans="1:66" ht="13.5" customHeight="1">
      <c r="A124" s="918"/>
      <c r="B124" s="918"/>
      <c r="C124" s="918"/>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8"/>
      <c r="AA124" s="918"/>
      <c r="AB124" s="918"/>
      <c r="AC124" s="918"/>
      <c r="AD124" s="918"/>
      <c r="AE124" s="918"/>
      <c r="AF124" s="918"/>
      <c r="AG124" s="918"/>
      <c r="AH124" s="918"/>
      <c r="AI124" s="918"/>
      <c r="AJ124" s="918"/>
      <c r="AK124" s="918"/>
      <c r="AL124" s="918"/>
      <c r="AM124" s="918"/>
      <c r="AN124" s="918"/>
      <c r="AO124" s="918"/>
      <c r="AP124" s="918"/>
      <c r="AQ124" s="918"/>
      <c r="AR124" s="918"/>
      <c r="AS124" s="918"/>
      <c r="AT124" s="918"/>
      <c r="AU124" s="918"/>
      <c r="AV124" s="918"/>
      <c r="AW124" s="918"/>
      <c r="AX124" s="918"/>
      <c r="AY124" s="918"/>
      <c r="AZ124" s="918"/>
      <c r="BA124" s="918"/>
      <c r="BB124" s="918"/>
      <c r="BC124" s="918"/>
      <c r="BD124" s="918"/>
      <c r="BE124" s="918"/>
      <c r="BF124" s="918"/>
      <c r="BG124" s="918"/>
      <c r="BH124" s="918"/>
      <c r="BI124" s="918"/>
      <c r="BJ124" s="918"/>
      <c r="BK124" s="918"/>
      <c r="BL124" s="918"/>
      <c r="BM124" s="918"/>
      <c r="BN124" s="918"/>
    </row>
    <row r="125" spans="1:66" ht="23.25" customHeight="1">
      <c r="A125" s="978" t="s">
        <v>1143</v>
      </c>
      <c r="B125" s="978"/>
      <c r="C125" s="978"/>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8"/>
      <c r="AA125" s="978"/>
      <c r="AB125" s="978"/>
      <c r="AC125" s="978"/>
      <c r="AD125" s="978"/>
      <c r="AE125" s="978"/>
      <c r="AF125" s="978"/>
      <c r="AG125" s="978"/>
      <c r="AH125" s="978"/>
      <c r="AI125" s="978"/>
      <c r="AJ125" s="978"/>
      <c r="AK125" s="978"/>
      <c r="AL125" s="978"/>
      <c r="AM125" s="978"/>
      <c r="AN125" s="978"/>
      <c r="AO125" s="978"/>
      <c r="AP125" s="978"/>
      <c r="AQ125" s="978"/>
      <c r="AR125" s="978"/>
      <c r="AS125" s="978"/>
      <c r="AT125" s="978"/>
      <c r="AU125" s="978"/>
      <c r="AV125" s="978"/>
      <c r="AW125" s="978"/>
      <c r="AX125" s="978"/>
      <c r="AY125" s="978"/>
      <c r="AZ125" s="978"/>
      <c r="BA125" s="978"/>
      <c r="BB125" s="978"/>
      <c r="BC125" s="978"/>
      <c r="BD125" s="978"/>
      <c r="BE125" s="978"/>
      <c r="BF125" s="978"/>
      <c r="BG125" s="978"/>
      <c r="BH125" s="978"/>
      <c r="BI125" s="978"/>
      <c r="BJ125" s="978"/>
      <c r="BK125" s="978"/>
      <c r="BL125" s="978"/>
      <c r="BM125" s="978"/>
      <c r="BN125" s="978"/>
    </row>
    <row r="126" spans="1:66" ht="23.25" customHeight="1">
      <c r="A126" s="983" t="s">
        <v>14</v>
      </c>
      <c r="B126" s="983"/>
      <c r="C126" s="983"/>
      <c r="D126" s="983"/>
      <c r="E126" s="983"/>
      <c r="F126" s="1041"/>
      <c r="G126" s="1024" t="s">
        <v>1139</v>
      </c>
      <c r="H126" s="977"/>
      <c r="I126" s="977"/>
      <c r="J126" s="977"/>
      <c r="K126" s="977"/>
      <c r="L126" s="977"/>
      <c r="M126" s="977"/>
      <c r="N126" s="977"/>
      <c r="O126" s="977"/>
      <c r="P126" s="977"/>
      <c r="Q126" s="977"/>
      <c r="R126" s="977"/>
      <c r="S126" s="977"/>
      <c r="T126" s="977"/>
      <c r="U126" s="977"/>
      <c r="V126" s="977"/>
      <c r="W126" s="977"/>
      <c r="X126" s="977"/>
      <c r="Y126" s="977"/>
      <c r="Z126" s="1022"/>
      <c r="AA126" s="1023" t="s">
        <v>1140</v>
      </c>
      <c r="AB126" s="1023"/>
      <c r="AC126" s="1023"/>
      <c r="AD126" s="1023"/>
      <c r="AE126" s="1023"/>
      <c r="AF126" s="1023"/>
      <c r="AG126" s="1023"/>
      <c r="AH126" s="1023"/>
      <c r="AI126" s="1023"/>
      <c r="AJ126" s="1023"/>
      <c r="AK126" s="1023"/>
      <c r="AL126" s="1023"/>
      <c r="AM126" s="1023"/>
      <c r="AN126" s="1023"/>
      <c r="AO126" s="1023"/>
      <c r="AP126" s="1023"/>
      <c r="AQ126" s="1023"/>
      <c r="AR126" s="1023"/>
      <c r="AS126" s="1023"/>
      <c r="AT126" s="1023"/>
      <c r="AU126" s="1023" t="s">
        <v>1141</v>
      </c>
      <c r="AV126" s="1023"/>
      <c r="AW126" s="1023"/>
      <c r="AX126" s="1023"/>
      <c r="AY126" s="1023"/>
      <c r="AZ126" s="1023"/>
      <c r="BA126" s="1023"/>
      <c r="BB126" s="1023"/>
      <c r="BC126" s="1023"/>
      <c r="BD126" s="1023"/>
      <c r="BE126" s="1023"/>
      <c r="BF126" s="1023"/>
      <c r="BG126" s="1023"/>
      <c r="BH126" s="1023"/>
      <c r="BI126" s="1023"/>
      <c r="BJ126" s="1023"/>
      <c r="BK126" s="1023"/>
      <c r="BL126" s="1023"/>
      <c r="BM126" s="1023"/>
      <c r="BN126" s="1024"/>
    </row>
    <row r="127" spans="1:66" ht="23.25" customHeight="1">
      <c r="A127" s="992"/>
      <c r="B127" s="992"/>
      <c r="C127" s="992"/>
      <c r="D127" s="992"/>
      <c r="E127" s="992"/>
      <c r="F127" s="1056"/>
      <c r="G127" s="1084" t="s">
        <v>793</v>
      </c>
      <c r="H127" s="1085"/>
      <c r="I127" s="1085"/>
      <c r="J127" s="1085"/>
      <c r="K127" s="1085"/>
      <c r="L127" s="1094"/>
      <c r="M127" s="1093"/>
      <c r="N127" s="1093"/>
      <c r="O127" s="1093"/>
      <c r="P127" s="1093"/>
      <c r="Q127" s="1093"/>
      <c r="R127" s="1093"/>
      <c r="S127" s="1093"/>
      <c r="T127" s="1093"/>
      <c r="U127" s="1093"/>
      <c r="V127" s="1093"/>
      <c r="W127" s="1093"/>
      <c r="X127" s="1093"/>
      <c r="Y127" s="1093"/>
      <c r="Z127" s="1093"/>
      <c r="AA127" s="1088" t="s">
        <v>1</v>
      </c>
      <c r="AB127" s="1089"/>
      <c r="AC127" s="1089"/>
      <c r="AD127" s="1089"/>
      <c r="AE127" s="1089"/>
      <c r="AF127" s="1092"/>
      <c r="AG127" s="1093"/>
      <c r="AH127" s="1093"/>
      <c r="AI127" s="1093"/>
      <c r="AJ127" s="1093"/>
      <c r="AK127" s="1093"/>
      <c r="AL127" s="1093"/>
      <c r="AM127" s="1093"/>
      <c r="AN127" s="1093"/>
      <c r="AO127" s="1093"/>
      <c r="AP127" s="1093"/>
      <c r="AQ127" s="1093"/>
      <c r="AR127" s="1093"/>
      <c r="AS127" s="1093"/>
      <c r="AT127" s="1093"/>
      <c r="AU127" s="1088" t="s">
        <v>1</v>
      </c>
      <c r="AV127" s="1089"/>
      <c r="AW127" s="1089"/>
      <c r="AX127" s="1089"/>
      <c r="AY127" s="1089"/>
      <c r="AZ127" s="1094"/>
      <c r="BA127" s="1093"/>
      <c r="BB127" s="1093"/>
      <c r="BC127" s="1093"/>
      <c r="BD127" s="1093"/>
      <c r="BE127" s="1093"/>
      <c r="BF127" s="1093"/>
      <c r="BG127" s="1093"/>
      <c r="BH127" s="1093"/>
      <c r="BI127" s="1093"/>
      <c r="BJ127" s="1093"/>
      <c r="BK127" s="1093"/>
      <c r="BL127" s="1093"/>
      <c r="BM127" s="1093"/>
      <c r="BN127" s="1095"/>
    </row>
    <row r="128" spans="1:66" ht="23.25" customHeight="1">
      <c r="A128" s="973"/>
      <c r="B128" s="973"/>
      <c r="C128" s="973"/>
      <c r="D128" s="973"/>
      <c r="E128" s="973"/>
      <c r="F128" s="1034"/>
      <c r="G128" s="1086"/>
      <c r="H128" s="1087"/>
      <c r="I128" s="1087"/>
      <c r="J128" s="1087"/>
      <c r="K128" s="1087"/>
      <c r="L128" s="1093" t="s">
        <v>1136</v>
      </c>
      <c r="M128" s="1093"/>
      <c r="N128" s="1093"/>
      <c r="O128" s="1093"/>
      <c r="P128" s="1093"/>
      <c r="Q128" s="1093" t="s">
        <v>1137</v>
      </c>
      <c r="R128" s="1093"/>
      <c r="S128" s="1093"/>
      <c r="T128" s="1093"/>
      <c r="U128" s="1093"/>
      <c r="V128" s="1093" t="s">
        <v>1138</v>
      </c>
      <c r="W128" s="1093"/>
      <c r="X128" s="1093"/>
      <c r="Y128" s="1093"/>
      <c r="Z128" s="1093"/>
      <c r="AA128" s="1090"/>
      <c r="AB128" s="1091"/>
      <c r="AC128" s="1091"/>
      <c r="AD128" s="1091"/>
      <c r="AE128" s="1091"/>
      <c r="AF128" s="1093" t="s">
        <v>1136</v>
      </c>
      <c r="AG128" s="1093"/>
      <c r="AH128" s="1093"/>
      <c r="AI128" s="1093"/>
      <c r="AJ128" s="1093"/>
      <c r="AK128" s="1093" t="s">
        <v>1137</v>
      </c>
      <c r="AL128" s="1093"/>
      <c r="AM128" s="1093"/>
      <c r="AN128" s="1093"/>
      <c r="AO128" s="1093"/>
      <c r="AP128" s="1093" t="s">
        <v>1138</v>
      </c>
      <c r="AQ128" s="1093"/>
      <c r="AR128" s="1093"/>
      <c r="AS128" s="1093"/>
      <c r="AT128" s="1093"/>
      <c r="AU128" s="1090"/>
      <c r="AV128" s="1091"/>
      <c r="AW128" s="1091"/>
      <c r="AX128" s="1091"/>
      <c r="AY128" s="1091"/>
      <c r="AZ128" s="1079" t="s">
        <v>1136</v>
      </c>
      <c r="BA128" s="1079"/>
      <c r="BB128" s="1079"/>
      <c r="BC128" s="1079"/>
      <c r="BD128" s="1079"/>
      <c r="BE128" s="1079" t="s">
        <v>1137</v>
      </c>
      <c r="BF128" s="1079"/>
      <c r="BG128" s="1079"/>
      <c r="BH128" s="1079"/>
      <c r="BI128" s="1079"/>
      <c r="BJ128" s="1079" t="s">
        <v>1138</v>
      </c>
      <c r="BK128" s="1079"/>
      <c r="BL128" s="1079"/>
      <c r="BM128" s="1079"/>
      <c r="BN128" s="1080"/>
    </row>
    <row r="129" spans="1:66" ht="23.25" customHeight="1">
      <c r="A129" s="1106" t="s">
        <v>1131</v>
      </c>
      <c r="B129" s="1106"/>
      <c r="C129" s="1106"/>
      <c r="D129" s="1106"/>
      <c r="E129" s="1106"/>
      <c r="F129" s="1107"/>
      <c r="G129" s="1110">
        <v>442868</v>
      </c>
      <c r="H129" s="1100"/>
      <c r="I129" s="1100"/>
      <c r="J129" s="1100"/>
      <c r="K129" s="1100"/>
      <c r="L129" s="1100">
        <v>80062</v>
      </c>
      <c r="M129" s="1100"/>
      <c r="N129" s="1100"/>
      <c r="O129" s="1100"/>
      <c r="P129" s="1100"/>
      <c r="Q129" s="1100">
        <v>308556</v>
      </c>
      <c r="R129" s="1100"/>
      <c r="S129" s="1100"/>
      <c r="T129" s="1100"/>
      <c r="U129" s="1100"/>
      <c r="V129" s="1100">
        <v>52398</v>
      </c>
      <c r="W129" s="1100"/>
      <c r="X129" s="1100"/>
      <c r="Y129" s="1100"/>
      <c r="Z129" s="1101"/>
      <c r="AA129" s="1081">
        <v>100</v>
      </c>
      <c r="AB129" s="1082"/>
      <c r="AC129" s="1082"/>
      <c r="AD129" s="1082"/>
      <c r="AE129" s="1082"/>
      <c r="AF129" s="1082">
        <v>18.2</v>
      </c>
      <c r="AG129" s="1082"/>
      <c r="AH129" s="1082"/>
      <c r="AI129" s="1082"/>
      <c r="AJ129" s="1082"/>
      <c r="AK129" s="1082">
        <v>70</v>
      </c>
      <c r="AL129" s="1082"/>
      <c r="AM129" s="1082"/>
      <c r="AN129" s="1082"/>
      <c r="AO129" s="1082"/>
      <c r="AP129" s="1082">
        <v>11.9</v>
      </c>
      <c r="AQ129" s="1082"/>
      <c r="AR129" s="1082"/>
      <c r="AS129" s="1082"/>
      <c r="AT129" s="1083"/>
      <c r="AU129" s="1025">
        <v>2.9</v>
      </c>
      <c r="AV129" s="1026"/>
      <c r="AW129" s="1026"/>
      <c r="AX129" s="1026"/>
      <c r="AY129" s="1026"/>
      <c r="AZ129" s="1026">
        <v>-14.2</v>
      </c>
      <c r="BA129" s="1026"/>
      <c r="BB129" s="1026"/>
      <c r="BC129" s="1026"/>
      <c r="BD129" s="1026"/>
      <c r="BE129" s="1026">
        <v>-13.2</v>
      </c>
      <c r="BF129" s="1026"/>
      <c r="BG129" s="1026"/>
      <c r="BH129" s="1026"/>
      <c r="BI129" s="1026"/>
      <c r="BJ129" s="1026">
        <v>-12.2</v>
      </c>
      <c r="BK129" s="1026"/>
      <c r="BL129" s="1026"/>
      <c r="BM129" s="1026"/>
      <c r="BN129" s="1026"/>
    </row>
    <row r="130" spans="1:66" ht="23.25" customHeight="1">
      <c r="A130" s="1102" t="s">
        <v>1132</v>
      </c>
      <c r="B130" s="1102"/>
      <c r="C130" s="1102"/>
      <c r="D130" s="1102"/>
      <c r="E130" s="1102"/>
      <c r="F130" s="1103"/>
      <c r="G130" s="1096">
        <v>453975</v>
      </c>
      <c r="H130" s="1030"/>
      <c r="I130" s="1030"/>
      <c r="J130" s="1030"/>
      <c r="K130" s="1030"/>
      <c r="L130" s="1030">
        <v>71129</v>
      </c>
      <c r="M130" s="1030"/>
      <c r="N130" s="1030"/>
      <c r="O130" s="1030"/>
      <c r="P130" s="1030"/>
      <c r="Q130" s="1030">
        <v>320421</v>
      </c>
      <c r="R130" s="1030"/>
      <c r="S130" s="1030"/>
      <c r="T130" s="1030"/>
      <c r="U130" s="1030"/>
      <c r="V130" s="1030">
        <v>62366</v>
      </c>
      <c r="W130" s="1030"/>
      <c r="X130" s="1030"/>
      <c r="Y130" s="1030"/>
      <c r="Z130" s="1038"/>
      <c r="AA130" s="1076">
        <v>100</v>
      </c>
      <c r="AB130" s="1077"/>
      <c r="AC130" s="1077"/>
      <c r="AD130" s="1077"/>
      <c r="AE130" s="1077"/>
      <c r="AF130" s="1077">
        <v>15.7</v>
      </c>
      <c r="AG130" s="1077"/>
      <c r="AH130" s="1077"/>
      <c r="AI130" s="1077"/>
      <c r="AJ130" s="1077"/>
      <c r="AK130" s="1077">
        <v>70.6</v>
      </c>
      <c r="AL130" s="1077"/>
      <c r="AM130" s="1077"/>
      <c r="AN130" s="1077"/>
      <c r="AO130" s="1077"/>
      <c r="AP130" s="1077">
        <v>13.7</v>
      </c>
      <c r="AQ130" s="1077"/>
      <c r="AR130" s="1077"/>
      <c r="AS130" s="1077"/>
      <c r="AT130" s="1078"/>
      <c r="AU130" s="1028">
        <v>2.5079707723294433</v>
      </c>
      <c r="AV130" s="1027"/>
      <c r="AW130" s="1027"/>
      <c r="AX130" s="1027"/>
      <c r="AY130" s="1027"/>
      <c r="AZ130" s="1027">
        <v>-11.157602857785221</v>
      </c>
      <c r="BA130" s="1027"/>
      <c r="BB130" s="1027"/>
      <c r="BC130" s="1027"/>
      <c r="BD130" s="1027"/>
      <c r="BE130" s="1027">
        <v>3.845331155446658</v>
      </c>
      <c r="BF130" s="1027"/>
      <c r="BG130" s="1027"/>
      <c r="BH130" s="1027"/>
      <c r="BI130" s="1027"/>
      <c r="BJ130" s="1027">
        <v>19.023626855986862</v>
      </c>
      <c r="BK130" s="1027"/>
      <c r="BL130" s="1027"/>
      <c r="BM130" s="1027"/>
      <c r="BN130" s="1027"/>
    </row>
    <row r="131" spans="1:66" ht="23.25" customHeight="1">
      <c r="A131" s="1102" t="s">
        <v>1133</v>
      </c>
      <c r="B131" s="1102"/>
      <c r="C131" s="1102"/>
      <c r="D131" s="1102"/>
      <c r="E131" s="1102"/>
      <c r="F131" s="1103"/>
      <c r="G131" s="1096">
        <v>456438</v>
      </c>
      <c r="H131" s="1030"/>
      <c r="I131" s="1030"/>
      <c r="J131" s="1030"/>
      <c r="K131" s="1030"/>
      <c r="L131" s="1030">
        <v>66472</v>
      </c>
      <c r="M131" s="1030"/>
      <c r="N131" s="1030"/>
      <c r="O131" s="1030"/>
      <c r="P131" s="1030"/>
      <c r="Q131" s="1030">
        <v>314133</v>
      </c>
      <c r="R131" s="1030"/>
      <c r="S131" s="1030"/>
      <c r="T131" s="1030"/>
      <c r="U131" s="1030"/>
      <c r="V131" s="1030">
        <v>73029</v>
      </c>
      <c r="W131" s="1030"/>
      <c r="X131" s="1030"/>
      <c r="Y131" s="1030"/>
      <c r="Z131" s="1038"/>
      <c r="AA131" s="1076">
        <v>100</v>
      </c>
      <c r="AB131" s="1077"/>
      <c r="AC131" s="1077"/>
      <c r="AD131" s="1077"/>
      <c r="AE131" s="1077"/>
      <c r="AF131" s="1077">
        <v>14.7</v>
      </c>
      <c r="AG131" s="1077"/>
      <c r="AH131" s="1077"/>
      <c r="AI131" s="1077"/>
      <c r="AJ131" s="1077"/>
      <c r="AK131" s="1077">
        <v>69.2</v>
      </c>
      <c r="AL131" s="1077"/>
      <c r="AM131" s="1077"/>
      <c r="AN131" s="1077"/>
      <c r="AO131" s="1077"/>
      <c r="AP131" s="1077">
        <v>16.1</v>
      </c>
      <c r="AQ131" s="1077"/>
      <c r="AR131" s="1077"/>
      <c r="AS131" s="1077"/>
      <c r="AT131" s="1078"/>
      <c r="AU131" s="1028">
        <v>0.5425408888154664</v>
      </c>
      <c r="AV131" s="1027"/>
      <c r="AW131" s="1027"/>
      <c r="AX131" s="1027"/>
      <c r="AY131" s="1027"/>
      <c r="AZ131" s="1027">
        <v>-6.547259205106215</v>
      </c>
      <c r="BA131" s="1027"/>
      <c r="BB131" s="1027"/>
      <c r="BC131" s="1027"/>
      <c r="BD131" s="1027"/>
      <c r="BE131" s="1027">
        <v>-1.9624181935640905</v>
      </c>
      <c r="BF131" s="1027"/>
      <c r="BG131" s="1027"/>
      <c r="BH131" s="1027"/>
      <c r="BI131" s="1027"/>
      <c r="BJ131" s="1027">
        <v>17.09745694769586</v>
      </c>
      <c r="BK131" s="1027"/>
      <c r="BL131" s="1027"/>
      <c r="BM131" s="1027"/>
      <c r="BN131" s="1027"/>
    </row>
    <row r="132" spans="1:66" ht="23.25" customHeight="1">
      <c r="A132" s="1102" t="s">
        <v>1134</v>
      </c>
      <c r="B132" s="1102"/>
      <c r="C132" s="1102"/>
      <c r="D132" s="1102"/>
      <c r="E132" s="1102"/>
      <c r="F132" s="1103"/>
      <c r="G132" s="1096">
        <v>454607</v>
      </c>
      <c r="H132" s="1030"/>
      <c r="I132" s="1030"/>
      <c r="J132" s="1030"/>
      <c r="K132" s="1030"/>
      <c r="L132" s="1030">
        <v>63216</v>
      </c>
      <c r="M132" s="1030"/>
      <c r="N132" s="1030"/>
      <c r="O132" s="1030"/>
      <c r="P132" s="1030"/>
      <c r="Q132" s="1030">
        <v>307428</v>
      </c>
      <c r="R132" s="1030"/>
      <c r="S132" s="1030"/>
      <c r="T132" s="1030"/>
      <c r="U132" s="1030"/>
      <c r="V132" s="1030">
        <v>83479</v>
      </c>
      <c r="W132" s="1030"/>
      <c r="X132" s="1030"/>
      <c r="Y132" s="1030"/>
      <c r="Z132" s="1038"/>
      <c r="AA132" s="1076">
        <v>100</v>
      </c>
      <c r="AB132" s="1077"/>
      <c r="AC132" s="1077"/>
      <c r="AD132" s="1077"/>
      <c r="AE132" s="1077"/>
      <c r="AF132" s="1077">
        <v>13.9</v>
      </c>
      <c r="AG132" s="1077"/>
      <c r="AH132" s="1077"/>
      <c r="AI132" s="1077"/>
      <c r="AJ132" s="1077"/>
      <c r="AK132" s="1077">
        <v>67.7</v>
      </c>
      <c r="AL132" s="1077"/>
      <c r="AM132" s="1077"/>
      <c r="AN132" s="1077"/>
      <c r="AO132" s="1077"/>
      <c r="AP132" s="1077">
        <v>18.4</v>
      </c>
      <c r="AQ132" s="1077"/>
      <c r="AR132" s="1077"/>
      <c r="AS132" s="1077"/>
      <c r="AT132" s="1078"/>
      <c r="AU132" s="1028">
        <v>-0.4011497728059368</v>
      </c>
      <c r="AV132" s="1027"/>
      <c r="AW132" s="1027"/>
      <c r="AX132" s="1027"/>
      <c r="AY132" s="1027"/>
      <c r="AZ132" s="1027">
        <v>-4.89830304489108</v>
      </c>
      <c r="BA132" s="1027"/>
      <c r="BB132" s="1027"/>
      <c r="BC132" s="1027"/>
      <c r="BD132" s="1027"/>
      <c r="BE132" s="1027">
        <v>-2.1344462377400646</v>
      </c>
      <c r="BF132" s="1027"/>
      <c r="BG132" s="1027"/>
      <c r="BH132" s="1027"/>
      <c r="BI132" s="1027"/>
      <c r="BJ132" s="1027">
        <v>14.309383943364963</v>
      </c>
      <c r="BK132" s="1027"/>
      <c r="BL132" s="1027"/>
      <c r="BM132" s="1027"/>
      <c r="BN132" s="1027"/>
    </row>
    <row r="133" spans="1:66" ht="23.25" customHeight="1">
      <c r="A133" s="1104" t="s">
        <v>1135</v>
      </c>
      <c r="B133" s="1104"/>
      <c r="C133" s="1104"/>
      <c r="D133" s="1104"/>
      <c r="E133" s="1104"/>
      <c r="F133" s="1105"/>
      <c r="G133" s="1099">
        <v>462361</v>
      </c>
      <c r="H133" s="1097"/>
      <c r="I133" s="1097"/>
      <c r="J133" s="1097"/>
      <c r="K133" s="1097"/>
      <c r="L133" s="1097">
        <v>62258</v>
      </c>
      <c r="M133" s="1097"/>
      <c r="N133" s="1097"/>
      <c r="O133" s="1097"/>
      <c r="P133" s="1097"/>
      <c r="Q133" s="1097">
        <v>297230</v>
      </c>
      <c r="R133" s="1097"/>
      <c r="S133" s="1097"/>
      <c r="T133" s="1097"/>
      <c r="U133" s="1097"/>
      <c r="V133" s="1097">
        <v>96462</v>
      </c>
      <c r="W133" s="1097"/>
      <c r="X133" s="1097"/>
      <c r="Y133" s="1097"/>
      <c r="Z133" s="1098"/>
      <c r="AA133" s="1073">
        <v>100</v>
      </c>
      <c r="AB133" s="1074"/>
      <c r="AC133" s="1074"/>
      <c r="AD133" s="1074"/>
      <c r="AE133" s="1074"/>
      <c r="AF133" s="1074">
        <v>13.7</v>
      </c>
      <c r="AG133" s="1074"/>
      <c r="AH133" s="1074"/>
      <c r="AI133" s="1074"/>
      <c r="AJ133" s="1074"/>
      <c r="AK133" s="1074">
        <v>65.2</v>
      </c>
      <c r="AL133" s="1074"/>
      <c r="AM133" s="1074"/>
      <c r="AN133" s="1074"/>
      <c r="AO133" s="1074"/>
      <c r="AP133" s="1074">
        <v>21.2</v>
      </c>
      <c r="AQ133" s="1074"/>
      <c r="AR133" s="1074"/>
      <c r="AS133" s="1074"/>
      <c r="AT133" s="1075"/>
      <c r="AU133" s="1036">
        <v>1.705649055117945</v>
      </c>
      <c r="AV133" s="1021"/>
      <c r="AW133" s="1021"/>
      <c r="AX133" s="1021"/>
      <c r="AY133" s="1021"/>
      <c r="AZ133" s="1021">
        <v>-1.5154391293343537</v>
      </c>
      <c r="BA133" s="1021"/>
      <c r="BB133" s="1021"/>
      <c r="BC133" s="1021"/>
      <c r="BD133" s="1021"/>
      <c r="BE133" s="1021">
        <v>-3.3171994743484703</v>
      </c>
      <c r="BF133" s="1021"/>
      <c r="BG133" s="1021"/>
      <c r="BH133" s="1021"/>
      <c r="BI133" s="1021"/>
      <c r="BJ133" s="1021">
        <v>15.552414379664341</v>
      </c>
      <c r="BK133" s="1021"/>
      <c r="BL133" s="1021"/>
      <c r="BM133" s="1021"/>
      <c r="BN133" s="1021"/>
    </row>
    <row r="134" ht="13.5" customHeight="1">
      <c r="A134" s="917" t="s">
        <v>1144</v>
      </c>
    </row>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c r="B166" s="887" t="s">
        <v>1145</v>
      </c>
    </row>
    <row r="167" ht="18.75" customHeight="1"/>
    <row r="168" spans="1:66" ht="13.5" customHeight="1">
      <c r="A168" s="941" t="s">
        <v>1225</v>
      </c>
      <c r="B168" s="941"/>
      <c r="C168" s="941"/>
      <c r="D168" s="941"/>
      <c r="E168" s="941"/>
      <c r="F168" s="941"/>
      <c r="G168" s="941"/>
      <c r="H168" s="941"/>
      <c r="I168" s="941"/>
      <c r="J168" s="941"/>
      <c r="K168" s="941"/>
      <c r="L168" s="941"/>
      <c r="M168" s="941"/>
      <c r="N168" s="941"/>
      <c r="O168" s="941"/>
      <c r="P168" s="941"/>
      <c r="Q168" s="941"/>
      <c r="R168" s="941"/>
      <c r="S168" s="941"/>
      <c r="T168" s="941"/>
      <c r="U168" s="941"/>
      <c r="V168" s="941"/>
      <c r="W168" s="941"/>
      <c r="X168" s="941"/>
      <c r="Y168" s="941"/>
      <c r="Z168" s="941"/>
      <c r="AA168" s="941"/>
      <c r="AB168" s="941"/>
      <c r="AC168" s="941"/>
      <c r="AD168" s="941"/>
      <c r="AE168" s="941"/>
      <c r="AF168" s="941"/>
      <c r="AG168" s="941"/>
      <c r="AH168" s="941"/>
      <c r="AI168" s="941"/>
      <c r="AJ168" s="941"/>
      <c r="AK168" s="941"/>
      <c r="AL168" s="941"/>
      <c r="AM168" s="941"/>
      <c r="AN168" s="941"/>
      <c r="AO168" s="941"/>
      <c r="AP168" s="941"/>
      <c r="AQ168" s="941"/>
      <c r="AR168" s="941"/>
      <c r="AS168" s="941"/>
      <c r="AT168" s="941"/>
      <c r="AU168" s="941"/>
      <c r="AV168" s="941"/>
      <c r="AW168" s="941"/>
      <c r="AX168" s="941"/>
      <c r="AY168" s="941"/>
      <c r="AZ168" s="941"/>
      <c r="BA168" s="941"/>
      <c r="BB168" s="941"/>
      <c r="BC168" s="941"/>
      <c r="BD168" s="941"/>
      <c r="BE168" s="941"/>
      <c r="BF168" s="941"/>
      <c r="BG168" s="941"/>
      <c r="BH168" s="941"/>
      <c r="BI168" s="941"/>
      <c r="BJ168" s="941"/>
      <c r="BK168" s="941"/>
      <c r="BL168" s="941"/>
      <c r="BM168" s="941"/>
      <c r="BN168" s="941"/>
    </row>
    <row r="169" spans="1:66" ht="13.5">
      <c r="A169" s="941"/>
      <c r="B169" s="941"/>
      <c r="C169" s="941"/>
      <c r="D169" s="941"/>
      <c r="E169" s="941"/>
      <c r="F169" s="941"/>
      <c r="G169" s="941"/>
      <c r="H169" s="941"/>
      <c r="I169" s="941"/>
      <c r="J169" s="941"/>
      <c r="K169" s="941"/>
      <c r="L169" s="941"/>
      <c r="M169" s="941"/>
      <c r="N169" s="941"/>
      <c r="O169" s="941"/>
      <c r="P169" s="941"/>
      <c r="Q169" s="941"/>
      <c r="R169" s="941"/>
      <c r="S169" s="941"/>
      <c r="T169" s="941"/>
      <c r="U169" s="941"/>
      <c r="V169" s="941"/>
      <c r="W169" s="941"/>
      <c r="X169" s="941"/>
      <c r="Y169" s="941"/>
      <c r="Z169" s="941"/>
      <c r="AA169" s="941"/>
      <c r="AB169" s="941"/>
      <c r="AC169" s="941"/>
      <c r="AD169" s="941"/>
      <c r="AE169" s="941"/>
      <c r="AF169" s="941"/>
      <c r="AG169" s="941"/>
      <c r="AH169" s="941"/>
      <c r="AI169" s="941"/>
      <c r="AJ169" s="941"/>
      <c r="AK169" s="941"/>
      <c r="AL169" s="941"/>
      <c r="AM169" s="941"/>
      <c r="AN169" s="941"/>
      <c r="AO169" s="941"/>
      <c r="AP169" s="941"/>
      <c r="AQ169" s="941"/>
      <c r="AR169" s="941"/>
      <c r="AS169" s="941"/>
      <c r="AT169" s="941"/>
      <c r="AU169" s="941"/>
      <c r="AV169" s="941"/>
      <c r="AW169" s="941"/>
      <c r="AX169" s="941"/>
      <c r="AY169" s="941"/>
      <c r="AZ169" s="941"/>
      <c r="BA169" s="941"/>
      <c r="BB169" s="941"/>
      <c r="BC169" s="941"/>
      <c r="BD169" s="941"/>
      <c r="BE169" s="941"/>
      <c r="BF169" s="941"/>
      <c r="BG169" s="941"/>
      <c r="BH169" s="941"/>
      <c r="BI169" s="941"/>
      <c r="BJ169" s="941"/>
      <c r="BK169" s="941"/>
      <c r="BL169" s="941"/>
      <c r="BM169" s="941"/>
      <c r="BN169" s="941"/>
    </row>
    <row r="170" spans="1:66" ht="13.5">
      <c r="A170" s="941"/>
      <c r="B170" s="941"/>
      <c r="C170" s="941"/>
      <c r="D170" s="941"/>
      <c r="E170" s="941"/>
      <c r="F170" s="941"/>
      <c r="G170" s="941"/>
      <c r="H170" s="941"/>
      <c r="I170" s="941"/>
      <c r="J170" s="941"/>
      <c r="K170" s="941"/>
      <c r="L170" s="941"/>
      <c r="M170" s="941"/>
      <c r="N170" s="941"/>
      <c r="O170" s="941"/>
      <c r="P170" s="941"/>
      <c r="Q170" s="941"/>
      <c r="R170" s="941"/>
      <c r="S170" s="941"/>
      <c r="T170" s="941"/>
      <c r="U170" s="941"/>
      <c r="V170" s="941"/>
      <c r="W170" s="941"/>
      <c r="X170" s="941"/>
      <c r="Y170" s="941"/>
      <c r="Z170" s="941"/>
      <c r="AA170" s="941"/>
      <c r="AB170" s="941"/>
      <c r="AC170" s="941"/>
      <c r="AD170" s="941"/>
      <c r="AE170" s="941"/>
      <c r="AF170" s="941"/>
      <c r="AG170" s="941"/>
      <c r="AH170" s="941"/>
      <c r="AI170" s="941"/>
      <c r="AJ170" s="941"/>
      <c r="AK170" s="941"/>
      <c r="AL170" s="941"/>
      <c r="AM170" s="941"/>
      <c r="AN170" s="941"/>
      <c r="AO170" s="941"/>
      <c r="AP170" s="941"/>
      <c r="AQ170" s="941"/>
      <c r="AR170" s="941"/>
      <c r="AS170" s="941"/>
      <c r="AT170" s="941"/>
      <c r="AU170" s="941"/>
      <c r="AV170" s="941"/>
      <c r="AW170" s="941"/>
      <c r="AX170" s="941"/>
      <c r="AY170" s="941"/>
      <c r="AZ170" s="941"/>
      <c r="BA170" s="941"/>
      <c r="BB170" s="941"/>
      <c r="BC170" s="941"/>
      <c r="BD170" s="941"/>
      <c r="BE170" s="941"/>
      <c r="BF170" s="941"/>
      <c r="BG170" s="941"/>
      <c r="BH170" s="941"/>
      <c r="BI170" s="941"/>
      <c r="BJ170" s="941"/>
      <c r="BK170" s="941"/>
      <c r="BL170" s="941"/>
      <c r="BM170" s="941"/>
      <c r="BN170" s="941"/>
    </row>
    <row r="171" spans="1:66" ht="13.5">
      <c r="A171" s="941"/>
      <c r="B171" s="941"/>
      <c r="C171" s="941"/>
      <c r="D171" s="941"/>
      <c r="E171" s="941"/>
      <c r="F171" s="941"/>
      <c r="G171" s="941"/>
      <c r="H171" s="941"/>
      <c r="I171" s="941"/>
      <c r="J171" s="941"/>
      <c r="K171" s="941"/>
      <c r="L171" s="941"/>
      <c r="M171" s="941"/>
      <c r="N171" s="941"/>
      <c r="O171" s="941"/>
      <c r="P171" s="941"/>
      <c r="Q171" s="941"/>
      <c r="R171" s="941"/>
      <c r="S171" s="941"/>
      <c r="T171" s="941"/>
      <c r="U171" s="941"/>
      <c r="V171" s="941"/>
      <c r="W171" s="941"/>
      <c r="X171" s="941"/>
      <c r="Y171" s="941"/>
      <c r="Z171" s="941"/>
      <c r="AA171" s="941"/>
      <c r="AB171" s="941"/>
      <c r="AC171" s="941"/>
      <c r="AD171" s="941"/>
      <c r="AE171" s="941"/>
      <c r="AF171" s="941"/>
      <c r="AG171" s="941"/>
      <c r="AH171" s="941"/>
      <c r="AI171" s="941"/>
      <c r="AJ171" s="941"/>
      <c r="AK171" s="941"/>
      <c r="AL171" s="941"/>
      <c r="AM171" s="941"/>
      <c r="AN171" s="941"/>
      <c r="AO171" s="941"/>
      <c r="AP171" s="941"/>
      <c r="AQ171" s="941"/>
      <c r="AR171" s="941"/>
      <c r="AS171" s="941"/>
      <c r="AT171" s="941"/>
      <c r="AU171" s="941"/>
      <c r="AV171" s="941"/>
      <c r="AW171" s="941"/>
      <c r="AX171" s="941"/>
      <c r="AY171" s="941"/>
      <c r="AZ171" s="941"/>
      <c r="BA171" s="941"/>
      <c r="BB171" s="941"/>
      <c r="BC171" s="941"/>
      <c r="BD171" s="941"/>
      <c r="BE171" s="941"/>
      <c r="BF171" s="941"/>
      <c r="BG171" s="941"/>
      <c r="BH171" s="941"/>
      <c r="BI171" s="941"/>
      <c r="BJ171" s="941"/>
      <c r="BK171" s="941"/>
      <c r="BL171" s="941"/>
      <c r="BM171" s="941"/>
      <c r="BN171" s="941"/>
    </row>
    <row r="172" spans="1:66" ht="13.5">
      <c r="A172" s="941"/>
      <c r="B172" s="941"/>
      <c r="C172" s="941"/>
      <c r="D172" s="941"/>
      <c r="E172" s="941"/>
      <c r="F172" s="941"/>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941"/>
      <c r="AK172" s="941"/>
      <c r="AL172" s="941"/>
      <c r="AM172" s="941"/>
      <c r="AN172" s="941"/>
      <c r="AO172" s="941"/>
      <c r="AP172" s="941"/>
      <c r="AQ172" s="941"/>
      <c r="AR172" s="941"/>
      <c r="AS172" s="941"/>
      <c r="AT172" s="941"/>
      <c r="AU172" s="941"/>
      <c r="AV172" s="941"/>
      <c r="AW172" s="941"/>
      <c r="AX172" s="941"/>
      <c r="AY172" s="941"/>
      <c r="AZ172" s="941"/>
      <c r="BA172" s="941"/>
      <c r="BB172" s="941"/>
      <c r="BC172" s="941"/>
      <c r="BD172" s="941"/>
      <c r="BE172" s="941"/>
      <c r="BF172" s="941"/>
      <c r="BG172" s="941"/>
      <c r="BH172" s="941"/>
      <c r="BI172" s="941"/>
      <c r="BJ172" s="941"/>
      <c r="BK172" s="941"/>
      <c r="BL172" s="941"/>
      <c r="BM172" s="941"/>
      <c r="BN172" s="941"/>
    </row>
    <row r="173" spans="1:66" ht="13.5">
      <c r="A173" s="941"/>
      <c r="B173" s="941"/>
      <c r="C173" s="941"/>
      <c r="D173" s="941"/>
      <c r="E173" s="941"/>
      <c r="F173" s="941"/>
      <c r="G173" s="941"/>
      <c r="H173" s="941"/>
      <c r="I173" s="941"/>
      <c r="J173" s="941"/>
      <c r="K173" s="941"/>
      <c r="L173" s="941"/>
      <c r="M173" s="941"/>
      <c r="N173" s="941"/>
      <c r="O173" s="941"/>
      <c r="P173" s="941"/>
      <c r="Q173" s="941"/>
      <c r="R173" s="941"/>
      <c r="S173" s="941"/>
      <c r="T173" s="941"/>
      <c r="U173" s="941"/>
      <c r="V173" s="941"/>
      <c r="W173" s="941"/>
      <c r="X173" s="941"/>
      <c r="Y173" s="941"/>
      <c r="Z173" s="941"/>
      <c r="AA173" s="941"/>
      <c r="AB173" s="941"/>
      <c r="AC173" s="941"/>
      <c r="AD173" s="941"/>
      <c r="AE173" s="941"/>
      <c r="AF173" s="941"/>
      <c r="AG173" s="941"/>
      <c r="AH173" s="941"/>
      <c r="AI173" s="941"/>
      <c r="AJ173" s="941"/>
      <c r="AK173" s="941"/>
      <c r="AL173" s="941"/>
      <c r="AM173" s="941"/>
      <c r="AN173" s="941"/>
      <c r="AO173" s="941"/>
      <c r="AP173" s="941"/>
      <c r="AQ173" s="941"/>
      <c r="AR173" s="941"/>
      <c r="AS173" s="941"/>
      <c r="AT173" s="941"/>
      <c r="AU173" s="941"/>
      <c r="AV173" s="941"/>
      <c r="AW173" s="941"/>
      <c r="AX173" s="941"/>
      <c r="AY173" s="941"/>
      <c r="AZ173" s="941"/>
      <c r="BA173" s="941"/>
      <c r="BB173" s="941"/>
      <c r="BC173" s="941"/>
      <c r="BD173" s="941"/>
      <c r="BE173" s="941"/>
      <c r="BF173" s="941"/>
      <c r="BG173" s="941"/>
      <c r="BH173" s="941"/>
      <c r="BI173" s="941"/>
      <c r="BJ173" s="941"/>
      <c r="BK173" s="941"/>
      <c r="BL173" s="941"/>
      <c r="BM173" s="941"/>
      <c r="BN173" s="941"/>
    </row>
    <row r="174" spans="1:66" ht="14.25">
      <c r="A174" s="919"/>
      <c r="B174" s="919"/>
      <c r="C174" s="919"/>
      <c r="D174" s="919"/>
      <c r="E174" s="919"/>
      <c r="F174" s="919"/>
      <c r="G174" s="919"/>
      <c r="H174" s="919"/>
      <c r="I174" s="919"/>
      <c r="J174" s="919"/>
      <c r="K174" s="919"/>
      <c r="L174" s="919"/>
      <c r="M174" s="919"/>
      <c r="N174" s="919"/>
      <c r="O174" s="919"/>
      <c r="P174" s="919"/>
      <c r="Q174" s="919"/>
      <c r="R174" s="919"/>
      <c r="S174" s="919"/>
      <c r="T174" s="919"/>
      <c r="U174" s="919"/>
      <c r="V174" s="919"/>
      <c r="W174" s="919"/>
      <c r="X174" s="919"/>
      <c r="Y174" s="919"/>
      <c r="Z174" s="919"/>
      <c r="AA174" s="919"/>
      <c r="AB174" s="919"/>
      <c r="AC174" s="919"/>
      <c r="AD174" s="919"/>
      <c r="AE174" s="919"/>
      <c r="AF174" s="919"/>
      <c r="AG174" s="919"/>
      <c r="AH174" s="919"/>
      <c r="AI174" s="919"/>
      <c r="AJ174" s="919"/>
      <c r="AK174" s="919"/>
      <c r="AL174" s="919"/>
      <c r="AM174" s="919"/>
      <c r="AN174" s="919"/>
      <c r="AO174" s="919"/>
      <c r="AP174" s="919"/>
      <c r="AQ174" s="919"/>
      <c r="AR174" s="919"/>
      <c r="AS174" s="919"/>
      <c r="AT174" s="919"/>
      <c r="AU174" s="919"/>
      <c r="AV174" s="919"/>
      <c r="AW174" s="919"/>
      <c r="AX174" s="919"/>
      <c r="AY174" s="919"/>
      <c r="AZ174" s="919"/>
      <c r="BA174" s="919"/>
      <c r="BB174" s="919"/>
      <c r="BC174" s="919"/>
      <c r="BD174" s="919"/>
      <c r="BE174" s="919"/>
      <c r="BF174" s="919"/>
      <c r="BG174" s="919"/>
      <c r="BH174" s="919"/>
      <c r="BI174" s="919"/>
      <c r="BJ174" s="919"/>
      <c r="BK174" s="919"/>
      <c r="BL174" s="919"/>
      <c r="BM174" s="919"/>
      <c r="BN174" s="919"/>
    </row>
    <row r="175" spans="1:66" ht="14.25">
      <c r="A175" s="919"/>
      <c r="B175" s="919"/>
      <c r="C175" s="919"/>
      <c r="D175" s="919"/>
      <c r="E175" s="919"/>
      <c r="F175" s="919"/>
      <c r="G175" s="919"/>
      <c r="H175" s="919"/>
      <c r="I175" s="919"/>
      <c r="J175" s="919"/>
      <c r="K175" s="919"/>
      <c r="L175" s="919"/>
      <c r="M175" s="919"/>
      <c r="N175" s="919"/>
      <c r="O175" s="919"/>
      <c r="P175" s="919"/>
      <c r="Q175" s="919"/>
      <c r="R175" s="919"/>
      <c r="S175" s="919"/>
      <c r="T175" s="919"/>
      <c r="U175" s="919"/>
      <c r="V175" s="919"/>
      <c r="W175" s="919"/>
      <c r="X175" s="919"/>
      <c r="Y175" s="919"/>
      <c r="Z175" s="919"/>
      <c r="AA175" s="919"/>
      <c r="AB175" s="919"/>
      <c r="AC175" s="919"/>
      <c r="AD175" s="919"/>
      <c r="AE175" s="919"/>
      <c r="AF175" s="919"/>
      <c r="AG175" s="919"/>
      <c r="AH175" s="919"/>
      <c r="AI175" s="919"/>
      <c r="AJ175" s="919"/>
      <c r="AK175" s="919"/>
      <c r="AL175" s="919"/>
      <c r="AM175" s="919"/>
      <c r="AN175" s="919"/>
      <c r="AO175" s="919"/>
      <c r="AP175" s="919"/>
      <c r="AQ175" s="919"/>
      <c r="AR175" s="919"/>
      <c r="AS175" s="919"/>
      <c r="AT175" s="919"/>
      <c r="AU175" s="919"/>
      <c r="AV175" s="919"/>
      <c r="AW175" s="919"/>
      <c r="AX175" s="919"/>
      <c r="AY175" s="919"/>
      <c r="AZ175" s="919"/>
      <c r="BA175" s="919"/>
      <c r="BB175" s="919"/>
      <c r="BC175" s="919"/>
      <c r="BD175" s="919"/>
      <c r="BE175" s="919"/>
      <c r="BF175" s="919"/>
      <c r="BG175" s="919"/>
      <c r="BH175" s="919"/>
      <c r="BI175" s="919"/>
      <c r="BJ175" s="919"/>
      <c r="BK175" s="919"/>
      <c r="BL175" s="919"/>
      <c r="BM175" s="919"/>
      <c r="BN175" s="919"/>
    </row>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8" ht="13.5">
      <c r="A228" s="894" t="s">
        <v>1146</v>
      </c>
    </row>
    <row r="229" spans="1:66" ht="24.75" customHeight="1">
      <c r="A229" s="941" t="s">
        <v>1226</v>
      </c>
      <c r="B229" s="941"/>
      <c r="C229" s="941"/>
      <c r="D229" s="941"/>
      <c r="E229" s="941"/>
      <c r="F229" s="941"/>
      <c r="G229" s="941"/>
      <c r="H229" s="941"/>
      <c r="I229" s="941"/>
      <c r="J229" s="941"/>
      <c r="K229" s="941"/>
      <c r="L229" s="941"/>
      <c r="M229" s="941"/>
      <c r="N229" s="941"/>
      <c r="O229" s="941"/>
      <c r="P229" s="941"/>
      <c r="Q229" s="941"/>
      <c r="R229" s="941"/>
      <c r="S229" s="941"/>
      <c r="T229" s="941"/>
      <c r="U229" s="941"/>
      <c r="V229" s="941"/>
      <c r="W229" s="941"/>
      <c r="X229" s="941"/>
      <c r="Y229" s="941"/>
      <c r="Z229" s="941"/>
      <c r="AA229" s="941"/>
      <c r="AB229" s="941"/>
      <c r="AC229" s="941"/>
      <c r="AD229" s="941"/>
      <c r="AE229" s="941"/>
      <c r="AF229" s="941"/>
      <c r="AG229" s="941"/>
      <c r="AH229" s="941"/>
      <c r="AI229" s="941"/>
      <c r="AJ229" s="941"/>
      <c r="AK229" s="941"/>
      <c r="AL229" s="941"/>
      <c r="AM229" s="941"/>
      <c r="AN229" s="941"/>
      <c r="AO229" s="941"/>
      <c r="AP229" s="941"/>
      <c r="AQ229" s="941"/>
      <c r="AR229" s="941"/>
      <c r="AS229" s="941"/>
      <c r="AT229" s="941"/>
      <c r="AU229" s="941"/>
      <c r="AV229" s="941"/>
      <c r="AW229" s="941"/>
      <c r="AX229" s="941"/>
      <c r="AY229" s="941"/>
      <c r="AZ229" s="941"/>
      <c r="BA229" s="941"/>
      <c r="BB229" s="941"/>
      <c r="BC229" s="941"/>
      <c r="BD229" s="941"/>
      <c r="BE229" s="941"/>
      <c r="BF229" s="941"/>
      <c r="BG229" s="941"/>
      <c r="BH229" s="941"/>
      <c r="BI229" s="941"/>
      <c r="BJ229" s="941"/>
      <c r="BK229" s="941"/>
      <c r="BL229" s="941"/>
      <c r="BM229" s="941"/>
      <c r="BN229" s="941"/>
    </row>
    <row r="230" spans="1:66" ht="13.5">
      <c r="A230" s="941"/>
      <c r="B230" s="941"/>
      <c r="C230" s="941"/>
      <c r="D230" s="941"/>
      <c r="E230" s="941"/>
      <c r="F230" s="941"/>
      <c r="G230" s="941"/>
      <c r="H230" s="941"/>
      <c r="I230" s="941"/>
      <c r="J230" s="941"/>
      <c r="K230" s="941"/>
      <c r="L230" s="941"/>
      <c r="M230" s="941"/>
      <c r="N230" s="941"/>
      <c r="O230" s="941"/>
      <c r="P230" s="941"/>
      <c r="Q230" s="941"/>
      <c r="R230" s="941"/>
      <c r="S230" s="941"/>
      <c r="T230" s="941"/>
      <c r="U230" s="941"/>
      <c r="V230" s="941"/>
      <c r="W230" s="941"/>
      <c r="X230" s="941"/>
      <c r="Y230" s="941"/>
      <c r="Z230" s="941"/>
      <c r="AA230" s="941"/>
      <c r="AB230" s="941"/>
      <c r="AC230" s="941"/>
      <c r="AD230" s="941"/>
      <c r="AE230" s="941"/>
      <c r="AF230" s="941"/>
      <c r="AG230" s="941"/>
      <c r="AH230" s="941"/>
      <c r="AI230" s="941"/>
      <c r="AJ230" s="941"/>
      <c r="AK230" s="941"/>
      <c r="AL230" s="941"/>
      <c r="AM230" s="941"/>
      <c r="AN230" s="941"/>
      <c r="AO230" s="941"/>
      <c r="AP230" s="941"/>
      <c r="AQ230" s="941"/>
      <c r="AR230" s="941"/>
      <c r="AS230" s="941"/>
      <c r="AT230" s="941"/>
      <c r="AU230" s="941"/>
      <c r="AV230" s="941"/>
      <c r="AW230" s="941"/>
      <c r="AX230" s="941"/>
      <c r="AY230" s="941"/>
      <c r="AZ230" s="941"/>
      <c r="BA230" s="941"/>
      <c r="BB230" s="941"/>
      <c r="BC230" s="941"/>
      <c r="BD230" s="941"/>
      <c r="BE230" s="941"/>
      <c r="BF230" s="941"/>
      <c r="BG230" s="941"/>
      <c r="BH230" s="941"/>
      <c r="BI230" s="941"/>
      <c r="BJ230" s="941"/>
      <c r="BK230" s="941"/>
      <c r="BL230" s="941"/>
      <c r="BM230" s="941"/>
      <c r="BN230" s="941"/>
    </row>
    <row r="231" spans="1:66" ht="13.5">
      <c r="A231" s="941"/>
      <c r="B231" s="941"/>
      <c r="C231" s="941"/>
      <c r="D231" s="941"/>
      <c r="E231" s="941"/>
      <c r="F231" s="941"/>
      <c r="G231" s="941"/>
      <c r="H231" s="941"/>
      <c r="I231" s="941"/>
      <c r="J231" s="941"/>
      <c r="K231" s="941"/>
      <c r="L231" s="941"/>
      <c r="M231" s="941"/>
      <c r="N231" s="941"/>
      <c r="O231" s="941"/>
      <c r="P231" s="941"/>
      <c r="Q231" s="941"/>
      <c r="R231" s="941"/>
      <c r="S231" s="941"/>
      <c r="T231" s="941"/>
      <c r="U231" s="941"/>
      <c r="V231" s="941"/>
      <c r="W231" s="941"/>
      <c r="X231" s="941"/>
      <c r="Y231" s="941"/>
      <c r="Z231" s="941"/>
      <c r="AA231" s="941"/>
      <c r="AB231" s="941"/>
      <c r="AC231" s="941"/>
      <c r="AD231" s="941"/>
      <c r="AE231" s="941"/>
      <c r="AF231" s="941"/>
      <c r="AG231" s="941"/>
      <c r="AH231" s="941"/>
      <c r="AI231" s="941"/>
      <c r="AJ231" s="941"/>
      <c r="AK231" s="941"/>
      <c r="AL231" s="941"/>
      <c r="AM231" s="941"/>
      <c r="AN231" s="941"/>
      <c r="AO231" s="941"/>
      <c r="AP231" s="941"/>
      <c r="AQ231" s="941"/>
      <c r="AR231" s="941"/>
      <c r="AS231" s="941"/>
      <c r="AT231" s="941"/>
      <c r="AU231" s="941"/>
      <c r="AV231" s="941"/>
      <c r="AW231" s="941"/>
      <c r="AX231" s="941"/>
      <c r="AY231" s="941"/>
      <c r="AZ231" s="941"/>
      <c r="BA231" s="941"/>
      <c r="BB231" s="941"/>
      <c r="BC231" s="941"/>
      <c r="BD231" s="941"/>
      <c r="BE231" s="941"/>
      <c r="BF231" s="941"/>
      <c r="BG231" s="941"/>
      <c r="BH231" s="941"/>
      <c r="BI231" s="941"/>
      <c r="BJ231" s="941"/>
      <c r="BK231" s="941"/>
      <c r="BL231" s="941"/>
      <c r="BM231" s="941"/>
      <c r="BN231" s="941"/>
    </row>
    <row r="232" ht="8.25" customHeight="1">
      <c r="A232" s="894"/>
    </row>
    <row r="233" ht="13.5">
      <c r="A233" s="894"/>
    </row>
    <row r="234" spans="1:66" ht="23.25" customHeight="1">
      <c r="A234" s="978" t="s">
        <v>1176</v>
      </c>
      <c r="B234" s="978"/>
      <c r="C234" s="978"/>
      <c r="D234" s="978"/>
      <c r="E234" s="978"/>
      <c r="F234" s="978"/>
      <c r="G234" s="978"/>
      <c r="H234" s="978"/>
      <c r="I234" s="978"/>
      <c r="J234" s="978"/>
      <c r="K234" s="978"/>
      <c r="L234" s="978"/>
      <c r="M234" s="978"/>
      <c r="N234" s="978"/>
      <c r="O234" s="978"/>
      <c r="P234" s="978"/>
      <c r="Q234" s="978"/>
      <c r="R234" s="978"/>
      <c r="S234" s="978"/>
      <c r="T234" s="978"/>
      <c r="U234" s="978"/>
      <c r="V234" s="978"/>
      <c r="W234" s="978"/>
      <c r="X234" s="978"/>
      <c r="Y234" s="978"/>
      <c r="Z234" s="978"/>
      <c r="AA234" s="978"/>
      <c r="AB234" s="978"/>
      <c r="AC234" s="978"/>
      <c r="AD234" s="978"/>
      <c r="AE234" s="978"/>
      <c r="AF234" s="978"/>
      <c r="AG234" s="978"/>
      <c r="AH234" s="978"/>
      <c r="AI234" s="978"/>
      <c r="AJ234" s="978"/>
      <c r="AK234" s="978"/>
      <c r="AL234" s="978"/>
      <c r="AM234" s="978"/>
      <c r="AN234" s="978"/>
      <c r="AO234" s="978"/>
      <c r="AP234" s="978"/>
      <c r="AQ234" s="978"/>
      <c r="AR234" s="978"/>
      <c r="AS234" s="978"/>
      <c r="AT234" s="978"/>
      <c r="AU234" s="978"/>
      <c r="AV234" s="978"/>
      <c r="AW234" s="978"/>
      <c r="AX234" s="978"/>
      <c r="AY234" s="978"/>
      <c r="AZ234" s="978"/>
      <c r="BA234" s="978"/>
      <c r="BB234" s="978"/>
      <c r="BC234" s="978"/>
      <c r="BD234" s="978"/>
      <c r="BE234" s="978"/>
      <c r="BF234" s="978"/>
      <c r="BG234" s="978"/>
      <c r="BH234" s="934"/>
      <c r="BI234" s="934"/>
      <c r="BJ234" s="934"/>
      <c r="BK234" s="934"/>
      <c r="BL234" s="934"/>
      <c r="BM234" s="934"/>
      <c r="BN234" s="934"/>
    </row>
    <row r="235" spans="1:66" s="917" customFormat="1" ht="19.5" customHeight="1">
      <c r="A235" s="1041" t="s">
        <v>14</v>
      </c>
      <c r="B235" s="1033"/>
      <c r="C235" s="1033"/>
      <c r="D235" s="1033"/>
      <c r="E235" s="1033"/>
      <c r="F235" s="1033"/>
      <c r="G235" s="1033"/>
      <c r="H235" s="1033"/>
      <c r="I235" s="1033"/>
      <c r="J235" s="1047" t="s">
        <v>1155</v>
      </c>
      <c r="K235" s="1033"/>
      <c r="L235" s="1033"/>
      <c r="M235" s="1033"/>
      <c r="N235" s="982"/>
      <c r="O235" s="1022"/>
      <c r="P235" s="1023"/>
      <c r="Q235" s="1023"/>
      <c r="R235" s="1023"/>
      <c r="S235" s="1023"/>
      <c r="T235" s="1023"/>
      <c r="U235" s="1023"/>
      <c r="V235" s="1023"/>
      <c r="W235" s="1023"/>
      <c r="X235" s="1023"/>
      <c r="Y235" s="1023"/>
      <c r="Z235" s="1023"/>
      <c r="AA235" s="1023"/>
      <c r="AB235" s="1023"/>
      <c r="AC235" s="1023"/>
      <c r="AD235" s="1023"/>
      <c r="AE235" s="1023"/>
      <c r="AF235" s="1023"/>
      <c r="AG235" s="1023"/>
      <c r="AH235" s="1023"/>
      <c r="AI235" s="951" t="s">
        <v>1156</v>
      </c>
      <c r="AJ235" s="1033"/>
      <c r="AK235" s="1033"/>
      <c r="AL235" s="1033"/>
      <c r="AM235" s="982"/>
      <c r="AN235" s="1022"/>
      <c r="AO235" s="1023"/>
      <c r="AP235" s="1023"/>
      <c r="AQ235" s="1023"/>
      <c r="AR235" s="1023"/>
      <c r="AS235" s="1023"/>
      <c r="AT235" s="1023"/>
      <c r="AU235" s="1023"/>
      <c r="AV235" s="1023"/>
      <c r="AW235" s="1023"/>
      <c r="AX235" s="1023"/>
      <c r="AY235" s="1023"/>
      <c r="AZ235" s="1023"/>
      <c r="BA235" s="1023"/>
      <c r="BB235" s="1023"/>
      <c r="BC235" s="1023"/>
      <c r="BD235" s="1023"/>
      <c r="BE235" s="1023"/>
      <c r="BF235" s="1023"/>
      <c r="BG235" s="1024"/>
      <c r="BH235" s="923"/>
      <c r="BI235" s="923"/>
      <c r="BJ235" s="923"/>
      <c r="BK235" s="923"/>
      <c r="BL235" s="923"/>
      <c r="BM235" s="923"/>
      <c r="BN235" s="923"/>
    </row>
    <row r="236" spans="1:59" s="917" customFormat="1" ht="19.5" customHeight="1">
      <c r="A236" s="1034"/>
      <c r="B236" s="1035"/>
      <c r="C236" s="1035"/>
      <c r="D236" s="1035"/>
      <c r="E236" s="1035"/>
      <c r="F236" s="1035"/>
      <c r="G236" s="1035"/>
      <c r="H236" s="1035"/>
      <c r="I236" s="1035"/>
      <c r="J236" s="1035"/>
      <c r="K236" s="1035"/>
      <c r="L236" s="1035"/>
      <c r="M236" s="1035"/>
      <c r="N236" s="1035"/>
      <c r="O236" s="1031" t="s">
        <v>1151</v>
      </c>
      <c r="P236" s="1031"/>
      <c r="Q236" s="1031"/>
      <c r="R236" s="1031"/>
      <c r="S236" s="1031"/>
      <c r="T236" s="1031" t="s">
        <v>1152</v>
      </c>
      <c r="U236" s="1031"/>
      <c r="V236" s="1031"/>
      <c r="W236" s="1031"/>
      <c r="X236" s="1031"/>
      <c r="Y236" s="1031" t="s">
        <v>1153</v>
      </c>
      <c r="Z236" s="1031"/>
      <c r="AA236" s="1031"/>
      <c r="AB236" s="1031"/>
      <c r="AC236" s="1031"/>
      <c r="AD236" s="1031" t="s">
        <v>1154</v>
      </c>
      <c r="AE236" s="1031"/>
      <c r="AF236" s="1031"/>
      <c r="AG236" s="1031"/>
      <c r="AH236" s="1031"/>
      <c r="AI236" s="1034"/>
      <c r="AJ236" s="1035"/>
      <c r="AK236" s="1035"/>
      <c r="AL236" s="1035"/>
      <c r="AM236" s="1035"/>
      <c r="AN236" s="1031" t="s">
        <v>1151</v>
      </c>
      <c r="AO236" s="1031"/>
      <c r="AP236" s="1031"/>
      <c r="AQ236" s="1031"/>
      <c r="AR236" s="1031"/>
      <c r="AS236" s="1031" t="s">
        <v>1152</v>
      </c>
      <c r="AT236" s="1031"/>
      <c r="AU236" s="1031"/>
      <c r="AV236" s="1031"/>
      <c r="AW236" s="1031"/>
      <c r="AX236" s="1031" t="s">
        <v>1153</v>
      </c>
      <c r="AY236" s="1031"/>
      <c r="AZ236" s="1031"/>
      <c r="BA236" s="1031"/>
      <c r="BB236" s="1031"/>
      <c r="BC236" s="1031" t="s">
        <v>1154</v>
      </c>
      <c r="BD236" s="1031"/>
      <c r="BE236" s="1031"/>
      <c r="BF236" s="1031"/>
      <c r="BG236" s="1032"/>
    </row>
    <row r="237" spans="1:59" ht="19.5" customHeight="1">
      <c r="A237" s="1042" t="s">
        <v>1147</v>
      </c>
      <c r="B237" s="1043"/>
      <c r="C237" s="1043"/>
      <c r="D237" s="1043"/>
      <c r="E237" s="1054" t="s">
        <v>1150</v>
      </c>
      <c r="F237" s="1054"/>
      <c r="G237" s="1054"/>
      <c r="H237" s="1054"/>
      <c r="I237" s="1054"/>
      <c r="J237" s="1030">
        <v>186935</v>
      </c>
      <c r="K237" s="1030"/>
      <c r="L237" s="1030"/>
      <c r="M237" s="1030"/>
      <c r="N237" s="1030"/>
      <c r="O237" s="1030">
        <v>63260</v>
      </c>
      <c r="P237" s="1030"/>
      <c r="Q237" s="1030"/>
      <c r="R237" s="1030"/>
      <c r="S237" s="1030"/>
      <c r="T237" s="1030">
        <v>113385</v>
      </c>
      <c r="U237" s="1030"/>
      <c r="V237" s="1030"/>
      <c r="W237" s="1030"/>
      <c r="X237" s="1030"/>
      <c r="Y237" s="1030">
        <v>4181</v>
      </c>
      <c r="Z237" s="1030"/>
      <c r="AA237" s="1030"/>
      <c r="AB237" s="1030"/>
      <c r="AC237" s="1030"/>
      <c r="AD237" s="1030">
        <v>4913</v>
      </c>
      <c r="AE237" s="1030"/>
      <c r="AF237" s="1030"/>
      <c r="AG237" s="1030"/>
      <c r="AH237" s="1038"/>
      <c r="AI237" s="1030">
        <v>200227</v>
      </c>
      <c r="AJ237" s="1030"/>
      <c r="AK237" s="1030"/>
      <c r="AL237" s="1030"/>
      <c r="AM237" s="1030"/>
      <c r="AN237" s="1030">
        <v>51481</v>
      </c>
      <c r="AO237" s="1030"/>
      <c r="AP237" s="1030"/>
      <c r="AQ237" s="1030"/>
      <c r="AR237" s="1030"/>
      <c r="AS237" s="1030">
        <v>112042</v>
      </c>
      <c r="AT237" s="1030"/>
      <c r="AU237" s="1030"/>
      <c r="AV237" s="1030"/>
      <c r="AW237" s="1030"/>
      <c r="AX237" s="1030">
        <v>25912</v>
      </c>
      <c r="AY237" s="1030"/>
      <c r="AZ237" s="1030"/>
      <c r="BA237" s="1030"/>
      <c r="BB237" s="1030"/>
      <c r="BC237" s="1030">
        <v>9490</v>
      </c>
      <c r="BD237" s="1030"/>
      <c r="BE237" s="1030"/>
      <c r="BF237" s="1030"/>
      <c r="BG237" s="1030"/>
    </row>
    <row r="238" spans="1:59" ht="19.5" customHeight="1">
      <c r="A238" s="1044"/>
      <c r="B238" s="1045"/>
      <c r="C238" s="1045"/>
      <c r="D238" s="1045"/>
      <c r="E238" s="1051" t="s">
        <v>1134</v>
      </c>
      <c r="F238" s="1051"/>
      <c r="G238" s="1051"/>
      <c r="H238" s="1051"/>
      <c r="I238" s="1051"/>
      <c r="J238" s="1030">
        <v>188107</v>
      </c>
      <c r="K238" s="1030"/>
      <c r="L238" s="1030"/>
      <c r="M238" s="1030"/>
      <c r="N238" s="1030"/>
      <c r="O238" s="1030">
        <v>61929</v>
      </c>
      <c r="P238" s="1030"/>
      <c r="Q238" s="1030"/>
      <c r="R238" s="1030"/>
      <c r="S238" s="1030"/>
      <c r="T238" s="1030">
        <v>112038</v>
      </c>
      <c r="U238" s="1030"/>
      <c r="V238" s="1030"/>
      <c r="W238" s="1030"/>
      <c r="X238" s="1030"/>
      <c r="Y238" s="1030">
        <v>4470</v>
      </c>
      <c r="Z238" s="1030"/>
      <c r="AA238" s="1030"/>
      <c r="AB238" s="1030"/>
      <c r="AC238" s="1030"/>
      <c r="AD238" s="1030">
        <v>5558</v>
      </c>
      <c r="AE238" s="1030"/>
      <c r="AF238" s="1030"/>
      <c r="AG238" s="1030"/>
      <c r="AH238" s="1038"/>
      <c r="AI238" s="1030">
        <v>202800</v>
      </c>
      <c r="AJ238" s="1030"/>
      <c r="AK238" s="1030"/>
      <c r="AL238" s="1030"/>
      <c r="AM238" s="1030"/>
      <c r="AN238" s="1030">
        <v>50930</v>
      </c>
      <c r="AO238" s="1030"/>
      <c r="AP238" s="1030"/>
      <c r="AQ238" s="1030"/>
      <c r="AR238" s="1030"/>
      <c r="AS238" s="1030">
        <v>111617</v>
      </c>
      <c r="AT238" s="1030"/>
      <c r="AU238" s="1030"/>
      <c r="AV238" s="1030"/>
      <c r="AW238" s="1030"/>
      <c r="AX238" s="1030">
        <v>27200</v>
      </c>
      <c r="AY238" s="1030"/>
      <c r="AZ238" s="1030"/>
      <c r="BA238" s="1030"/>
      <c r="BB238" s="1030"/>
      <c r="BC238" s="1030">
        <v>10992</v>
      </c>
      <c r="BD238" s="1030"/>
      <c r="BE238" s="1030"/>
      <c r="BF238" s="1030"/>
      <c r="BG238" s="1030"/>
    </row>
    <row r="239" spans="1:59" ht="19.5" customHeight="1">
      <c r="A239" s="1044"/>
      <c r="B239" s="1045"/>
      <c r="C239" s="1045"/>
      <c r="D239" s="1045"/>
      <c r="E239" s="1051" t="s">
        <v>1135</v>
      </c>
      <c r="F239" s="1051"/>
      <c r="G239" s="1051"/>
      <c r="H239" s="1051"/>
      <c r="I239" s="1051"/>
      <c r="J239" s="1030">
        <v>188249</v>
      </c>
      <c r="K239" s="1030"/>
      <c r="L239" s="1030"/>
      <c r="M239" s="1030"/>
      <c r="N239" s="1030"/>
      <c r="O239" s="1030">
        <v>60240</v>
      </c>
      <c r="P239" s="1030"/>
      <c r="Q239" s="1030"/>
      <c r="R239" s="1030"/>
      <c r="S239" s="1030"/>
      <c r="T239" s="1030">
        <v>112701</v>
      </c>
      <c r="U239" s="1030"/>
      <c r="V239" s="1030"/>
      <c r="W239" s="1030"/>
      <c r="X239" s="1030"/>
      <c r="Y239" s="1030">
        <v>4707</v>
      </c>
      <c r="Z239" s="1030"/>
      <c r="AA239" s="1030"/>
      <c r="AB239" s="1030"/>
      <c r="AC239" s="1030"/>
      <c r="AD239" s="1030">
        <v>6442</v>
      </c>
      <c r="AE239" s="1030"/>
      <c r="AF239" s="1030"/>
      <c r="AG239" s="1030"/>
      <c r="AH239" s="1038"/>
      <c r="AI239" s="1030">
        <v>205443</v>
      </c>
      <c r="AJ239" s="1030"/>
      <c r="AK239" s="1030"/>
      <c r="AL239" s="1030"/>
      <c r="AM239" s="1030"/>
      <c r="AN239" s="1030">
        <v>49931</v>
      </c>
      <c r="AO239" s="1030"/>
      <c r="AP239" s="1030"/>
      <c r="AQ239" s="1030"/>
      <c r="AR239" s="1030"/>
      <c r="AS239" s="1030">
        <v>112088</v>
      </c>
      <c r="AT239" s="1030"/>
      <c r="AU239" s="1030"/>
      <c r="AV239" s="1030"/>
      <c r="AW239" s="1030"/>
      <c r="AX239" s="1030">
        <v>26923</v>
      </c>
      <c r="AY239" s="1030"/>
      <c r="AZ239" s="1030"/>
      <c r="BA239" s="1030"/>
      <c r="BB239" s="1030"/>
      <c r="BC239" s="1030">
        <v>12019</v>
      </c>
      <c r="BD239" s="1030"/>
      <c r="BE239" s="1030"/>
      <c r="BF239" s="1030"/>
      <c r="BG239" s="1030"/>
    </row>
    <row r="240" spans="1:59" ht="19.5" customHeight="1">
      <c r="A240" s="1042" t="s">
        <v>1148</v>
      </c>
      <c r="B240" s="1043"/>
      <c r="C240" s="1043"/>
      <c r="D240" s="1043"/>
      <c r="E240" s="1054" t="s">
        <v>1150</v>
      </c>
      <c r="F240" s="1054"/>
      <c r="G240" s="1054"/>
      <c r="H240" s="1054"/>
      <c r="I240" s="1054"/>
      <c r="J240" s="1026">
        <v>100</v>
      </c>
      <c r="K240" s="1026"/>
      <c r="L240" s="1026"/>
      <c r="M240" s="1026"/>
      <c r="N240" s="1026"/>
      <c r="O240" s="1026">
        <v>33.8</v>
      </c>
      <c r="P240" s="1026"/>
      <c r="Q240" s="1026"/>
      <c r="R240" s="1026"/>
      <c r="S240" s="1026"/>
      <c r="T240" s="1026">
        <v>60.7</v>
      </c>
      <c r="U240" s="1026"/>
      <c r="V240" s="1026"/>
      <c r="W240" s="1026"/>
      <c r="X240" s="1026"/>
      <c r="Y240" s="1026">
        <v>2.2</v>
      </c>
      <c r="Z240" s="1026"/>
      <c r="AA240" s="1026"/>
      <c r="AB240" s="1026"/>
      <c r="AC240" s="1026"/>
      <c r="AD240" s="1026">
        <v>2.6</v>
      </c>
      <c r="AE240" s="1026"/>
      <c r="AF240" s="1026"/>
      <c r="AG240" s="1026"/>
      <c r="AH240" s="1039"/>
      <c r="AI240" s="1026">
        <v>100</v>
      </c>
      <c r="AJ240" s="1026"/>
      <c r="AK240" s="1026"/>
      <c r="AL240" s="1026"/>
      <c r="AM240" s="1026"/>
      <c r="AN240" s="1026">
        <v>25.7</v>
      </c>
      <c r="AO240" s="1026"/>
      <c r="AP240" s="1026"/>
      <c r="AQ240" s="1026"/>
      <c r="AR240" s="1026"/>
      <c r="AS240" s="1026">
        <v>56</v>
      </c>
      <c r="AT240" s="1026"/>
      <c r="AU240" s="1026"/>
      <c r="AV240" s="1026"/>
      <c r="AW240" s="1026"/>
      <c r="AX240" s="1026">
        <v>12.9</v>
      </c>
      <c r="AY240" s="1026"/>
      <c r="AZ240" s="1026"/>
      <c r="BA240" s="1026"/>
      <c r="BB240" s="1026"/>
      <c r="BC240" s="1026">
        <v>4.7</v>
      </c>
      <c r="BD240" s="1026"/>
      <c r="BE240" s="1026"/>
      <c r="BF240" s="1026"/>
      <c r="BG240" s="1026"/>
    </row>
    <row r="241" spans="1:59" ht="19.5" customHeight="1">
      <c r="A241" s="1044"/>
      <c r="B241" s="1045"/>
      <c r="C241" s="1045"/>
      <c r="D241" s="1045"/>
      <c r="E241" s="1051" t="s">
        <v>1134</v>
      </c>
      <c r="F241" s="1051"/>
      <c r="G241" s="1051"/>
      <c r="H241" s="1051"/>
      <c r="I241" s="1051"/>
      <c r="J241" s="1027">
        <v>100</v>
      </c>
      <c r="K241" s="1027"/>
      <c r="L241" s="1027"/>
      <c r="M241" s="1027"/>
      <c r="N241" s="1027"/>
      <c r="O241" s="1027">
        <v>32.9</v>
      </c>
      <c r="P241" s="1027"/>
      <c r="Q241" s="1027"/>
      <c r="R241" s="1027"/>
      <c r="S241" s="1027"/>
      <c r="T241" s="1027">
        <v>59.6</v>
      </c>
      <c r="U241" s="1027"/>
      <c r="V241" s="1027"/>
      <c r="W241" s="1027"/>
      <c r="X241" s="1027"/>
      <c r="Y241" s="1027">
        <v>2.4</v>
      </c>
      <c r="Z241" s="1027"/>
      <c r="AA241" s="1027"/>
      <c r="AB241" s="1027"/>
      <c r="AC241" s="1027"/>
      <c r="AD241" s="1027">
        <v>3</v>
      </c>
      <c r="AE241" s="1027"/>
      <c r="AF241" s="1027"/>
      <c r="AG241" s="1027"/>
      <c r="AH241" s="1040"/>
      <c r="AI241" s="1027">
        <v>100</v>
      </c>
      <c r="AJ241" s="1027"/>
      <c r="AK241" s="1027"/>
      <c r="AL241" s="1027"/>
      <c r="AM241" s="1027"/>
      <c r="AN241" s="1027">
        <v>25.1</v>
      </c>
      <c r="AO241" s="1027"/>
      <c r="AP241" s="1027"/>
      <c r="AQ241" s="1027"/>
      <c r="AR241" s="1027"/>
      <c r="AS241" s="1027">
        <v>55</v>
      </c>
      <c r="AT241" s="1027"/>
      <c r="AU241" s="1027"/>
      <c r="AV241" s="1027"/>
      <c r="AW241" s="1027"/>
      <c r="AX241" s="1027">
        <v>13.4</v>
      </c>
      <c r="AY241" s="1027"/>
      <c r="AZ241" s="1027"/>
      <c r="BA241" s="1027"/>
      <c r="BB241" s="1027"/>
      <c r="BC241" s="1027">
        <v>5.4</v>
      </c>
      <c r="BD241" s="1027"/>
      <c r="BE241" s="1027"/>
      <c r="BF241" s="1027"/>
      <c r="BG241" s="1027"/>
    </row>
    <row r="242" spans="1:59" ht="19.5" customHeight="1">
      <c r="A242" s="954"/>
      <c r="B242" s="1046"/>
      <c r="C242" s="1046"/>
      <c r="D242" s="1046"/>
      <c r="E242" s="1049" t="s">
        <v>1135</v>
      </c>
      <c r="F242" s="1049"/>
      <c r="G242" s="1049"/>
      <c r="H242" s="1049"/>
      <c r="I242" s="1049"/>
      <c r="J242" s="1029">
        <v>100</v>
      </c>
      <c r="K242" s="1029"/>
      <c r="L242" s="1029"/>
      <c r="M242" s="1029"/>
      <c r="N242" s="1029"/>
      <c r="O242" s="1029">
        <v>32</v>
      </c>
      <c r="P242" s="1029"/>
      <c r="Q242" s="1029"/>
      <c r="R242" s="1029"/>
      <c r="S242" s="1029"/>
      <c r="T242" s="1029">
        <v>59.9</v>
      </c>
      <c r="U242" s="1029"/>
      <c r="V242" s="1029"/>
      <c r="W242" s="1029"/>
      <c r="X242" s="1029"/>
      <c r="Y242" s="1029">
        <v>2.5</v>
      </c>
      <c r="Z242" s="1029"/>
      <c r="AA242" s="1029"/>
      <c r="AB242" s="1029"/>
      <c r="AC242" s="1029"/>
      <c r="AD242" s="1029">
        <v>3.4</v>
      </c>
      <c r="AE242" s="1029"/>
      <c r="AF242" s="1029"/>
      <c r="AG242" s="1029"/>
      <c r="AH242" s="1037"/>
      <c r="AI242" s="1029">
        <v>100</v>
      </c>
      <c r="AJ242" s="1029"/>
      <c r="AK242" s="1029"/>
      <c r="AL242" s="1029"/>
      <c r="AM242" s="1029"/>
      <c r="AN242" s="1029">
        <v>24.3</v>
      </c>
      <c r="AO242" s="1029"/>
      <c r="AP242" s="1029"/>
      <c r="AQ242" s="1029"/>
      <c r="AR242" s="1029"/>
      <c r="AS242" s="1029">
        <v>54.6</v>
      </c>
      <c r="AT242" s="1029"/>
      <c r="AU242" s="1029"/>
      <c r="AV242" s="1029"/>
      <c r="AW242" s="1029"/>
      <c r="AX242" s="1029">
        <v>13.1</v>
      </c>
      <c r="AY242" s="1029"/>
      <c r="AZ242" s="1029"/>
      <c r="BA242" s="1029"/>
      <c r="BB242" s="1029"/>
      <c r="BC242" s="1029">
        <v>5.9</v>
      </c>
      <c r="BD242" s="1029"/>
      <c r="BE242" s="1029"/>
      <c r="BF242" s="1029"/>
      <c r="BG242" s="1029"/>
    </row>
    <row r="243" spans="1:59" ht="19.5" customHeight="1">
      <c r="A243" s="1044" t="s">
        <v>1149</v>
      </c>
      <c r="B243" s="1055"/>
      <c r="C243" s="1055"/>
      <c r="D243" s="1055"/>
      <c r="E243" s="1050" t="s">
        <v>1150</v>
      </c>
      <c r="F243" s="1050"/>
      <c r="G243" s="1050"/>
      <c r="H243" s="1050"/>
      <c r="I243" s="1050"/>
      <c r="J243" s="1027">
        <v>1.1</v>
      </c>
      <c r="K243" s="1027"/>
      <c r="L243" s="1027"/>
      <c r="M243" s="1027"/>
      <c r="N243" s="1027"/>
      <c r="O243" s="1027">
        <v>-1.3</v>
      </c>
      <c r="P243" s="1027"/>
      <c r="Q243" s="1027"/>
      <c r="R243" s="1027"/>
      <c r="S243" s="1027"/>
      <c r="T243" s="1027">
        <v>1.4</v>
      </c>
      <c r="U243" s="1027"/>
      <c r="V243" s="1027"/>
      <c r="W243" s="1027"/>
      <c r="X243" s="1027"/>
      <c r="Y243" s="1027">
        <v>4</v>
      </c>
      <c r="Z243" s="1027"/>
      <c r="AA243" s="1027"/>
      <c r="AB243" s="1027"/>
      <c r="AC243" s="1027"/>
      <c r="AD243" s="1027">
        <v>22</v>
      </c>
      <c r="AE243" s="1027"/>
      <c r="AF243" s="1027"/>
      <c r="AG243" s="1027"/>
      <c r="AH243" s="1027"/>
      <c r="AI243" s="1025">
        <v>1.2</v>
      </c>
      <c r="AJ243" s="1026"/>
      <c r="AK243" s="1026"/>
      <c r="AL243" s="1026"/>
      <c r="AM243" s="1026"/>
      <c r="AN243" s="1027">
        <v>-3.4</v>
      </c>
      <c r="AO243" s="1027"/>
      <c r="AP243" s="1027"/>
      <c r="AQ243" s="1027"/>
      <c r="AR243" s="1027"/>
      <c r="AS243" s="1027">
        <v>1.3</v>
      </c>
      <c r="AT243" s="1027"/>
      <c r="AU243" s="1027"/>
      <c r="AV243" s="1027"/>
      <c r="AW243" s="1027"/>
      <c r="AX243" s="1027">
        <v>3</v>
      </c>
      <c r="AY243" s="1027"/>
      <c r="AZ243" s="1027"/>
      <c r="BA243" s="1027"/>
      <c r="BB243" s="1027"/>
      <c r="BC243" s="1027">
        <v>14.6</v>
      </c>
      <c r="BD243" s="1027"/>
      <c r="BE243" s="1027"/>
      <c r="BF243" s="1027"/>
      <c r="BG243" s="1027"/>
    </row>
    <row r="244" spans="1:59" ht="19.5" customHeight="1">
      <c r="A244" s="1056"/>
      <c r="B244" s="1055"/>
      <c r="C244" s="1055"/>
      <c r="D244" s="1055"/>
      <c r="E244" s="1051" t="s">
        <v>1134</v>
      </c>
      <c r="F244" s="1051"/>
      <c r="G244" s="1051"/>
      <c r="H244" s="1051"/>
      <c r="I244" s="1051"/>
      <c r="J244" s="1028">
        <v>0.6269558937598703</v>
      </c>
      <c r="K244" s="1027"/>
      <c r="L244" s="1027"/>
      <c r="M244" s="1027"/>
      <c r="N244" s="1027"/>
      <c r="O244" s="1027">
        <v>-2.10401517546633</v>
      </c>
      <c r="P244" s="1027"/>
      <c r="Q244" s="1027"/>
      <c r="R244" s="1027"/>
      <c r="S244" s="1027"/>
      <c r="T244" s="1027">
        <v>-1.1879878290779118</v>
      </c>
      <c r="U244" s="1027"/>
      <c r="V244" s="1027"/>
      <c r="W244" s="1027"/>
      <c r="X244" s="1027"/>
      <c r="Y244" s="1027">
        <v>6.91222195646975</v>
      </c>
      <c r="Z244" s="1027"/>
      <c r="AA244" s="1027"/>
      <c r="AB244" s="1027"/>
      <c r="AC244" s="1027"/>
      <c r="AD244" s="1027">
        <v>13.128434764909414</v>
      </c>
      <c r="AE244" s="1027"/>
      <c r="AF244" s="1027"/>
      <c r="AG244" s="1027"/>
      <c r="AH244" s="1027"/>
      <c r="AI244" s="1028">
        <v>1.2850414779225616</v>
      </c>
      <c r="AJ244" s="1027"/>
      <c r="AK244" s="1027"/>
      <c r="AL244" s="1027"/>
      <c r="AM244" s="1027"/>
      <c r="AN244" s="1027">
        <v>-1.0702977797634077</v>
      </c>
      <c r="AO244" s="1027"/>
      <c r="AP244" s="1027"/>
      <c r="AQ244" s="1027"/>
      <c r="AR244" s="1027"/>
      <c r="AS244" s="1027">
        <v>-0.3793220399493009</v>
      </c>
      <c r="AT244" s="1027"/>
      <c r="AU244" s="1027"/>
      <c r="AV244" s="1027"/>
      <c r="AW244" s="1027"/>
      <c r="AX244" s="1027">
        <v>4.9706699598641535</v>
      </c>
      <c r="AY244" s="1027"/>
      <c r="AZ244" s="1027"/>
      <c r="BA244" s="1027"/>
      <c r="BB244" s="1027"/>
      <c r="BC244" s="1027">
        <v>15.827186512118033</v>
      </c>
      <c r="BD244" s="1027"/>
      <c r="BE244" s="1027"/>
      <c r="BF244" s="1027"/>
      <c r="BG244" s="1027"/>
    </row>
    <row r="245" spans="1:59" ht="19.5" customHeight="1">
      <c r="A245" s="1057"/>
      <c r="B245" s="1058"/>
      <c r="C245" s="1058"/>
      <c r="D245" s="1058"/>
      <c r="E245" s="1052" t="s">
        <v>1135</v>
      </c>
      <c r="F245" s="1052"/>
      <c r="G245" s="1052"/>
      <c r="H245" s="1052"/>
      <c r="I245" s="1052"/>
      <c r="J245" s="1036">
        <v>0.07548895043778714</v>
      </c>
      <c r="K245" s="1021"/>
      <c r="L245" s="1021"/>
      <c r="M245" s="1021"/>
      <c r="N245" s="1021"/>
      <c r="O245" s="1021">
        <v>-2.7273167659739386</v>
      </c>
      <c r="P245" s="1021"/>
      <c r="Q245" s="1021"/>
      <c r="R245" s="1021"/>
      <c r="S245" s="1021"/>
      <c r="T245" s="1021">
        <v>0.591763508809521</v>
      </c>
      <c r="U245" s="1021"/>
      <c r="V245" s="1021"/>
      <c r="W245" s="1021"/>
      <c r="X245" s="1021"/>
      <c r="Y245" s="1021">
        <v>5.302013422818803</v>
      </c>
      <c r="Z245" s="1021"/>
      <c r="AA245" s="1021"/>
      <c r="AB245" s="1021"/>
      <c r="AC245" s="1021"/>
      <c r="AD245" s="1021">
        <v>15.90500179920835</v>
      </c>
      <c r="AE245" s="1021"/>
      <c r="AF245" s="1021"/>
      <c r="AG245" s="1021"/>
      <c r="AH245" s="1021"/>
      <c r="AI245" s="1036">
        <v>1.3032544378698248</v>
      </c>
      <c r="AJ245" s="1021"/>
      <c r="AK245" s="1021"/>
      <c r="AL245" s="1021"/>
      <c r="AM245" s="1021"/>
      <c r="AN245" s="1021">
        <v>-1.9615158060082507</v>
      </c>
      <c r="AO245" s="1021"/>
      <c r="AP245" s="1021"/>
      <c r="AQ245" s="1021"/>
      <c r="AR245" s="1021"/>
      <c r="AS245" s="1021">
        <v>0.42197873083848947</v>
      </c>
      <c r="AT245" s="1021"/>
      <c r="AU245" s="1021"/>
      <c r="AV245" s="1021"/>
      <c r="AW245" s="1021"/>
      <c r="AX245" s="1021">
        <v>-1.018382352941174</v>
      </c>
      <c r="AY245" s="1021"/>
      <c r="AZ245" s="1021"/>
      <c r="BA245" s="1021"/>
      <c r="BB245" s="1021"/>
      <c r="BC245" s="1021">
        <v>9.343158660844253</v>
      </c>
      <c r="BD245" s="1021"/>
      <c r="BE245" s="1021"/>
      <c r="BF245" s="1021"/>
      <c r="BG245" s="1021"/>
    </row>
    <row r="246" spans="1:59" ht="19.5" customHeight="1">
      <c r="A246" s="566" t="s">
        <v>1175</v>
      </c>
      <c r="B246" s="605"/>
      <c r="C246" s="605"/>
      <c r="D246" s="605"/>
      <c r="E246" s="741"/>
      <c r="F246" s="741"/>
      <c r="G246" s="741"/>
      <c r="H246" s="741"/>
      <c r="I246" s="741"/>
      <c r="J246" s="916"/>
      <c r="K246" s="916"/>
      <c r="L246" s="916"/>
      <c r="M246" s="916"/>
      <c r="N246" s="916"/>
      <c r="O246" s="916"/>
      <c r="P246" s="916"/>
      <c r="Q246" s="916"/>
      <c r="R246" s="916"/>
      <c r="S246" s="916"/>
      <c r="T246" s="916"/>
      <c r="U246" s="916"/>
      <c r="V246" s="916"/>
      <c r="W246" s="916"/>
      <c r="X246" s="916"/>
      <c r="Y246" s="916"/>
      <c r="Z246" s="916"/>
      <c r="AA246" s="916"/>
      <c r="AB246" s="916"/>
      <c r="AC246" s="916"/>
      <c r="AD246" s="916"/>
      <c r="AE246" s="916"/>
      <c r="AF246" s="916"/>
      <c r="AG246" s="916"/>
      <c r="AH246" s="916"/>
      <c r="AI246" s="916"/>
      <c r="AJ246" s="916"/>
      <c r="AK246" s="916"/>
      <c r="AL246" s="916"/>
      <c r="AM246" s="916"/>
      <c r="AN246" s="916"/>
      <c r="AO246" s="916"/>
      <c r="AP246" s="916"/>
      <c r="AQ246" s="916"/>
      <c r="AR246" s="916"/>
      <c r="AS246" s="916"/>
      <c r="AT246" s="916"/>
      <c r="AU246" s="916"/>
      <c r="AV246" s="916"/>
      <c r="AW246" s="916"/>
      <c r="AX246" s="916"/>
      <c r="AY246" s="916"/>
      <c r="AZ246" s="916"/>
      <c r="BA246" s="916"/>
      <c r="BB246" s="916"/>
      <c r="BC246" s="916"/>
      <c r="BD246" s="916"/>
      <c r="BE246" s="916"/>
      <c r="BF246" s="916"/>
      <c r="BG246" s="916"/>
    </row>
    <row r="247" spans="1:59" ht="9.75" customHeight="1">
      <c r="A247" s="605"/>
      <c r="B247" s="605"/>
      <c r="C247" s="605"/>
      <c r="D247" s="605"/>
      <c r="E247" s="741"/>
      <c r="F247" s="741"/>
      <c r="G247" s="741"/>
      <c r="H247" s="741"/>
      <c r="I247" s="741"/>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6"/>
      <c r="AY247" s="916"/>
      <c r="AZ247" s="916"/>
      <c r="BA247" s="916"/>
      <c r="BB247" s="916"/>
      <c r="BC247" s="916"/>
      <c r="BD247" s="916"/>
      <c r="BE247" s="916"/>
      <c r="BF247" s="916"/>
      <c r="BG247" s="916"/>
    </row>
    <row r="248" spans="1:66" ht="23.25" customHeight="1">
      <c r="A248" s="978" t="s">
        <v>1177</v>
      </c>
      <c r="B248" s="978"/>
      <c r="C248" s="978"/>
      <c r="D248" s="978"/>
      <c r="E248" s="978"/>
      <c r="F248" s="978"/>
      <c r="G248" s="978"/>
      <c r="H248" s="978"/>
      <c r="I248" s="978"/>
      <c r="J248" s="978"/>
      <c r="K248" s="978"/>
      <c r="L248" s="978"/>
      <c r="M248" s="978"/>
      <c r="N248" s="978"/>
      <c r="O248" s="978"/>
      <c r="P248" s="978"/>
      <c r="Q248" s="978"/>
      <c r="R248" s="978"/>
      <c r="S248" s="978"/>
      <c r="T248" s="978"/>
      <c r="U248" s="978"/>
      <c r="V248" s="978"/>
      <c r="W248" s="978"/>
      <c r="X248" s="978"/>
      <c r="Y248" s="978"/>
      <c r="Z248" s="978"/>
      <c r="AA248" s="978"/>
      <c r="AB248" s="978"/>
      <c r="AC248" s="978"/>
      <c r="AD248" s="978"/>
      <c r="AE248" s="978"/>
      <c r="AF248" s="978"/>
      <c r="AG248" s="978"/>
      <c r="AH248" s="978"/>
      <c r="AI248" s="978"/>
      <c r="AJ248" s="978"/>
      <c r="AK248" s="978"/>
      <c r="AL248" s="978"/>
      <c r="AM248" s="978"/>
      <c r="AN248" s="978"/>
      <c r="AO248" s="978"/>
      <c r="AP248" s="978"/>
      <c r="AQ248" s="978"/>
      <c r="AR248" s="978"/>
      <c r="AS248" s="978"/>
      <c r="AT248" s="978"/>
      <c r="AU248" s="978"/>
      <c r="AV248" s="978"/>
      <c r="AW248" s="978"/>
      <c r="AX248" s="978"/>
      <c r="AY248" s="978"/>
      <c r="AZ248" s="978"/>
      <c r="BA248" s="978"/>
      <c r="BB248" s="978"/>
      <c r="BC248" s="978"/>
      <c r="BD248" s="978"/>
      <c r="BE248" s="978"/>
      <c r="BF248" s="978"/>
      <c r="BG248" s="978"/>
      <c r="BH248" s="978"/>
      <c r="BI248" s="978"/>
      <c r="BJ248" s="978"/>
      <c r="BK248" s="978"/>
      <c r="BL248" s="978"/>
      <c r="BM248" s="978"/>
      <c r="BN248" s="978"/>
    </row>
    <row r="249" spans="1:66" s="555" customFormat="1" ht="18.75" customHeight="1">
      <c r="A249" s="1007" t="s">
        <v>1157</v>
      </c>
      <c r="B249" s="1008"/>
      <c r="C249" s="1008"/>
      <c r="D249" s="1008"/>
      <c r="E249" s="1008"/>
      <c r="F249" s="1009"/>
      <c r="G249" s="1071" t="s">
        <v>4</v>
      </c>
      <c r="H249" s="1008"/>
      <c r="I249" s="1008"/>
      <c r="J249" s="1008"/>
      <c r="K249" s="1008"/>
      <c r="L249" s="1008"/>
      <c r="M249" s="1008"/>
      <c r="N249" s="1008"/>
      <c r="O249" s="1008"/>
      <c r="P249" s="1008"/>
      <c r="Q249" s="1008"/>
      <c r="R249" s="1008"/>
      <c r="S249" s="1008"/>
      <c r="T249" s="1008"/>
      <c r="U249" s="1008"/>
      <c r="V249" s="1008"/>
      <c r="W249" s="1008"/>
      <c r="X249" s="1008"/>
      <c r="Y249" s="1008"/>
      <c r="Z249" s="1008"/>
      <c r="AA249" s="1008"/>
      <c r="AB249" s="1008"/>
      <c r="AC249" s="1008"/>
      <c r="AD249" s="1008"/>
      <c r="AE249" s="1008"/>
      <c r="AF249" s="1008"/>
      <c r="AG249" s="1008"/>
      <c r="AH249" s="1008"/>
      <c r="AI249" s="1008"/>
      <c r="AJ249" s="1072"/>
      <c r="AK249" s="1007" t="s">
        <v>5</v>
      </c>
      <c r="AL249" s="1008"/>
      <c r="AM249" s="1008"/>
      <c r="AN249" s="1008"/>
      <c r="AO249" s="1008"/>
      <c r="AP249" s="1008"/>
      <c r="AQ249" s="1008"/>
      <c r="AR249" s="1008"/>
      <c r="AS249" s="1008"/>
      <c r="AT249" s="1008"/>
      <c r="AU249" s="1008"/>
      <c r="AV249" s="1008"/>
      <c r="AW249" s="1008"/>
      <c r="AX249" s="1008"/>
      <c r="AY249" s="1008"/>
      <c r="AZ249" s="1008"/>
      <c r="BA249" s="1008"/>
      <c r="BB249" s="1008"/>
      <c r="BC249" s="1008"/>
      <c r="BD249" s="1008"/>
      <c r="BE249" s="1008"/>
      <c r="BF249" s="1008"/>
      <c r="BG249" s="1008"/>
      <c r="BH249" s="1008"/>
      <c r="BI249" s="1008"/>
      <c r="BJ249" s="1008"/>
      <c r="BK249" s="1008"/>
      <c r="BL249" s="1008"/>
      <c r="BM249" s="1008"/>
      <c r="BN249" s="1009"/>
    </row>
    <row r="250" spans="1:66" s="917" customFormat="1" ht="18.75" customHeight="1">
      <c r="A250" s="1061"/>
      <c r="B250" s="1011"/>
      <c r="C250" s="1011"/>
      <c r="D250" s="1011"/>
      <c r="E250" s="1011"/>
      <c r="F250" s="1062"/>
      <c r="G250" s="1018" t="s">
        <v>1172</v>
      </c>
      <c r="H250" s="975"/>
      <c r="I250" s="975"/>
      <c r="J250" s="975"/>
      <c r="K250" s="975"/>
      <c r="L250" s="975"/>
      <c r="M250" s="975"/>
      <c r="N250" s="975"/>
      <c r="O250" s="975"/>
      <c r="P250" s="975"/>
      <c r="Q250" s="975"/>
      <c r="R250" s="975"/>
      <c r="S250" s="1011" t="s">
        <v>1173</v>
      </c>
      <c r="T250" s="1011"/>
      <c r="U250" s="1011"/>
      <c r="V250" s="1011"/>
      <c r="W250" s="1011"/>
      <c r="X250" s="1011"/>
      <c r="Y250" s="975" t="s">
        <v>1174</v>
      </c>
      <c r="Z250" s="975"/>
      <c r="AA250" s="975"/>
      <c r="AB250" s="975"/>
      <c r="AC250" s="975"/>
      <c r="AD250" s="975"/>
      <c r="AE250" s="975"/>
      <c r="AF250" s="975"/>
      <c r="AG250" s="975"/>
      <c r="AH250" s="975"/>
      <c r="AI250" s="975"/>
      <c r="AJ250" s="1019"/>
      <c r="AK250" s="1010" t="s">
        <v>1172</v>
      </c>
      <c r="AL250" s="975"/>
      <c r="AM250" s="975"/>
      <c r="AN250" s="975"/>
      <c r="AO250" s="975"/>
      <c r="AP250" s="975"/>
      <c r="AQ250" s="975"/>
      <c r="AR250" s="975"/>
      <c r="AS250" s="975"/>
      <c r="AT250" s="975"/>
      <c r="AU250" s="975"/>
      <c r="AV250" s="975"/>
      <c r="AW250" s="1011" t="s">
        <v>1173</v>
      </c>
      <c r="AX250" s="1011"/>
      <c r="AY250" s="1011"/>
      <c r="AZ250" s="1011"/>
      <c r="BA250" s="1011"/>
      <c r="BB250" s="1011"/>
      <c r="BC250" s="975" t="s">
        <v>1174</v>
      </c>
      <c r="BD250" s="975"/>
      <c r="BE250" s="975"/>
      <c r="BF250" s="975"/>
      <c r="BG250" s="975"/>
      <c r="BH250" s="975"/>
      <c r="BI250" s="975"/>
      <c r="BJ250" s="975"/>
      <c r="BK250" s="975"/>
      <c r="BL250" s="975"/>
      <c r="BM250" s="975"/>
      <c r="BN250" s="976"/>
    </row>
    <row r="251" spans="1:66" s="917" customFormat="1" ht="18.75" customHeight="1">
      <c r="A251" s="1063"/>
      <c r="B251" s="1012"/>
      <c r="C251" s="1012"/>
      <c r="D251" s="1012"/>
      <c r="E251" s="1012"/>
      <c r="F251" s="1064"/>
      <c r="G251" s="1065" t="s">
        <v>1134</v>
      </c>
      <c r="H251" s="1014"/>
      <c r="I251" s="1014"/>
      <c r="J251" s="1014"/>
      <c r="K251" s="1014"/>
      <c r="L251" s="1014"/>
      <c r="M251" s="1014" t="s">
        <v>1135</v>
      </c>
      <c r="N251" s="1014"/>
      <c r="O251" s="1014"/>
      <c r="P251" s="1014"/>
      <c r="Q251" s="1014"/>
      <c r="R251" s="1014"/>
      <c r="S251" s="1012"/>
      <c r="T251" s="1012"/>
      <c r="U251" s="1012"/>
      <c r="V251" s="1012"/>
      <c r="W251" s="1012"/>
      <c r="X251" s="1012"/>
      <c r="Y251" s="1014" t="s">
        <v>1134</v>
      </c>
      <c r="Z251" s="1014"/>
      <c r="AA251" s="1014"/>
      <c r="AB251" s="1014"/>
      <c r="AC251" s="1014"/>
      <c r="AD251" s="1014"/>
      <c r="AE251" s="1014" t="s">
        <v>1135</v>
      </c>
      <c r="AF251" s="1014"/>
      <c r="AG251" s="1014"/>
      <c r="AH251" s="1014"/>
      <c r="AI251" s="1014"/>
      <c r="AJ251" s="1066"/>
      <c r="AK251" s="1013" t="s">
        <v>1134</v>
      </c>
      <c r="AL251" s="1014"/>
      <c r="AM251" s="1014"/>
      <c r="AN251" s="1014"/>
      <c r="AO251" s="1014"/>
      <c r="AP251" s="1014"/>
      <c r="AQ251" s="1014" t="s">
        <v>1135</v>
      </c>
      <c r="AR251" s="1014"/>
      <c r="AS251" s="1014"/>
      <c r="AT251" s="1014"/>
      <c r="AU251" s="1014"/>
      <c r="AV251" s="1014"/>
      <c r="AW251" s="1012"/>
      <c r="AX251" s="1012"/>
      <c r="AY251" s="1012"/>
      <c r="AZ251" s="1012"/>
      <c r="BA251" s="1012"/>
      <c r="BB251" s="1012"/>
      <c r="BC251" s="1014" t="s">
        <v>1134</v>
      </c>
      <c r="BD251" s="1014"/>
      <c r="BE251" s="1014"/>
      <c r="BF251" s="1014"/>
      <c r="BG251" s="1014"/>
      <c r="BH251" s="1014"/>
      <c r="BI251" s="1014" t="s">
        <v>1135</v>
      </c>
      <c r="BJ251" s="1014"/>
      <c r="BK251" s="1014"/>
      <c r="BL251" s="1014"/>
      <c r="BM251" s="1014"/>
      <c r="BN251" s="1015"/>
    </row>
    <row r="252" spans="1:66" s="917" customFormat="1" ht="9" customHeight="1">
      <c r="A252" s="915"/>
      <c r="B252" s="915"/>
      <c r="C252" s="915"/>
      <c r="D252" s="915"/>
      <c r="E252" s="915"/>
      <c r="F252" s="915"/>
      <c r="G252" s="920"/>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2"/>
      <c r="AK252" s="921"/>
      <c r="AL252" s="921"/>
      <c r="AM252" s="921"/>
      <c r="AN252" s="921"/>
      <c r="AO252" s="921"/>
      <c r="AP252" s="921"/>
      <c r="AQ252" s="921"/>
      <c r="AR252" s="921"/>
      <c r="AS252" s="921"/>
      <c r="AT252" s="921"/>
      <c r="AU252" s="921"/>
      <c r="AV252" s="921"/>
      <c r="AW252" s="921"/>
      <c r="AX252" s="921"/>
      <c r="AY252" s="921"/>
      <c r="AZ252" s="921"/>
      <c r="BA252" s="921"/>
      <c r="BB252" s="921"/>
      <c r="BC252" s="921"/>
      <c r="BD252" s="921"/>
      <c r="BE252" s="921"/>
      <c r="BF252" s="921"/>
      <c r="BG252" s="921"/>
      <c r="BH252" s="921"/>
      <c r="BI252" s="921"/>
      <c r="BJ252" s="921"/>
      <c r="BK252" s="921"/>
      <c r="BL252" s="921"/>
      <c r="BM252" s="921"/>
      <c r="BN252" s="921"/>
    </row>
    <row r="253" spans="1:66" s="917" customFormat="1" ht="18.75" customHeight="1">
      <c r="A253" s="1048" t="s">
        <v>1</v>
      </c>
      <c r="B253" s="1048"/>
      <c r="C253" s="1048"/>
      <c r="D253" s="1048"/>
      <c r="E253" s="1048"/>
      <c r="F253" s="1048"/>
      <c r="G253" s="1060">
        <v>61929</v>
      </c>
      <c r="H253" s="1003"/>
      <c r="I253" s="1003"/>
      <c r="J253" s="1003"/>
      <c r="K253" s="1003"/>
      <c r="L253" s="1003"/>
      <c r="M253" s="1003">
        <v>60240</v>
      </c>
      <c r="N253" s="1003"/>
      <c r="O253" s="1003"/>
      <c r="P253" s="1003"/>
      <c r="Q253" s="1003"/>
      <c r="R253" s="1003"/>
      <c r="S253" s="1004">
        <f>M253-G253</f>
        <v>-1689</v>
      </c>
      <c r="T253" s="1004"/>
      <c r="U253" s="1004"/>
      <c r="V253" s="1004"/>
      <c r="W253" s="1004"/>
      <c r="X253" s="1004"/>
      <c r="Y253" s="1069">
        <v>33.6579798364086</v>
      </c>
      <c r="Z253" s="1069"/>
      <c r="AA253" s="1069"/>
      <c r="AB253" s="1069"/>
      <c r="AC253" s="1069"/>
      <c r="AD253" s="1069"/>
      <c r="AE253" s="1006">
        <v>32.723124558639796</v>
      </c>
      <c r="AF253" s="1006"/>
      <c r="AG253" s="1006"/>
      <c r="AH253" s="1006"/>
      <c r="AI253" s="1006"/>
      <c r="AJ253" s="1070"/>
      <c r="AK253" s="1003">
        <v>50930</v>
      </c>
      <c r="AL253" s="1003"/>
      <c r="AM253" s="1003"/>
      <c r="AN253" s="1003"/>
      <c r="AO253" s="1003"/>
      <c r="AP253" s="1003"/>
      <c r="AQ253" s="1003">
        <v>49931</v>
      </c>
      <c r="AR253" s="1003"/>
      <c r="AS253" s="1003"/>
      <c r="AT253" s="1003"/>
      <c r="AU253" s="1003"/>
      <c r="AV253" s="1003"/>
      <c r="AW253" s="1004">
        <f>AQ253-AK253</f>
        <v>-999</v>
      </c>
      <c r="AX253" s="1004"/>
      <c r="AY253" s="1004"/>
      <c r="AZ253" s="1004"/>
      <c r="BA253" s="1004"/>
      <c r="BB253" s="1004"/>
      <c r="BC253" s="1005">
        <v>25.371253219354482</v>
      </c>
      <c r="BD253" s="1005"/>
      <c r="BE253" s="1005"/>
      <c r="BF253" s="1005"/>
      <c r="BG253" s="1005"/>
      <c r="BH253" s="1005"/>
      <c r="BI253" s="1006">
        <v>24.84611442021089</v>
      </c>
      <c r="BJ253" s="1006"/>
      <c r="BK253" s="1006"/>
      <c r="BL253" s="1006"/>
      <c r="BM253" s="1006"/>
      <c r="BN253" s="1006"/>
    </row>
    <row r="254" spans="1:66" s="917" customFormat="1" ht="9" customHeight="1">
      <c r="A254" s="923"/>
      <c r="B254" s="923"/>
      <c r="C254" s="923"/>
      <c r="D254" s="923"/>
      <c r="E254" s="923"/>
      <c r="F254" s="923"/>
      <c r="G254" s="927"/>
      <c r="H254" s="928"/>
      <c r="I254" s="928"/>
      <c r="J254" s="928"/>
      <c r="K254" s="928"/>
      <c r="L254" s="928"/>
      <c r="M254" s="928"/>
      <c r="N254" s="928"/>
      <c r="O254" s="928"/>
      <c r="P254" s="928"/>
      <c r="Q254" s="928"/>
      <c r="R254" s="928"/>
      <c r="S254" s="929"/>
      <c r="T254" s="929"/>
      <c r="U254" s="929"/>
      <c r="V254" s="929"/>
      <c r="W254" s="929"/>
      <c r="X254" s="929"/>
      <c r="Y254" s="930"/>
      <c r="Z254" s="930"/>
      <c r="AA254" s="930"/>
      <c r="AB254" s="930"/>
      <c r="AC254" s="930"/>
      <c r="AD254" s="930"/>
      <c r="AE254" s="931"/>
      <c r="AF254" s="931"/>
      <c r="AG254" s="931"/>
      <c r="AH254" s="931"/>
      <c r="AI254" s="931"/>
      <c r="AJ254" s="932"/>
      <c r="AK254" s="928"/>
      <c r="AL254" s="928"/>
      <c r="AM254" s="928"/>
      <c r="AN254" s="928"/>
      <c r="AO254" s="928"/>
      <c r="AP254" s="928"/>
      <c r="AQ254" s="928"/>
      <c r="AR254" s="928"/>
      <c r="AS254" s="928"/>
      <c r="AT254" s="928"/>
      <c r="AU254" s="928"/>
      <c r="AV254" s="928"/>
      <c r="AW254" s="929"/>
      <c r="AX254" s="929"/>
      <c r="AY254" s="929"/>
      <c r="AZ254" s="929"/>
      <c r="BA254" s="929"/>
      <c r="BB254" s="929"/>
      <c r="BC254" s="933"/>
      <c r="BD254" s="933"/>
      <c r="BE254" s="933"/>
      <c r="BF254" s="933"/>
      <c r="BG254" s="933"/>
      <c r="BH254" s="933"/>
      <c r="BI254" s="931"/>
      <c r="BJ254" s="931"/>
      <c r="BK254" s="931"/>
      <c r="BL254" s="931"/>
      <c r="BM254" s="931"/>
      <c r="BN254" s="931"/>
    </row>
    <row r="255" spans="1:66" s="917" customFormat="1" ht="18.75" customHeight="1">
      <c r="A255" s="1053" t="s">
        <v>249</v>
      </c>
      <c r="B255" s="1053"/>
      <c r="C255" s="1053"/>
      <c r="D255" s="1053"/>
      <c r="E255" s="1053"/>
      <c r="F255" s="1053"/>
      <c r="G255" s="1059">
        <v>13243</v>
      </c>
      <c r="H255" s="999"/>
      <c r="I255" s="999"/>
      <c r="J255" s="999"/>
      <c r="K255" s="999"/>
      <c r="L255" s="999"/>
      <c r="M255" s="999">
        <v>12088</v>
      </c>
      <c r="N255" s="999"/>
      <c r="O255" s="999"/>
      <c r="P255" s="999"/>
      <c r="Q255" s="999"/>
      <c r="R255" s="999"/>
      <c r="S255" s="1000">
        <f>M255-G255</f>
        <v>-1155</v>
      </c>
      <c r="T255" s="1000"/>
      <c r="U255" s="1000"/>
      <c r="V255" s="1000"/>
      <c r="W255" s="1000"/>
      <c r="X255" s="1000"/>
      <c r="Y255" s="1016">
        <v>99.75143115396203</v>
      </c>
      <c r="Z255" s="1016"/>
      <c r="AA255" s="1016"/>
      <c r="AB255" s="1016"/>
      <c r="AC255" s="1016"/>
      <c r="AD255" s="1016"/>
      <c r="AE255" s="1002">
        <v>99.47333772218565</v>
      </c>
      <c r="AF255" s="1002"/>
      <c r="AG255" s="1002"/>
      <c r="AH255" s="1002"/>
      <c r="AI255" s="1002"/>
      <c r="AJ255" s="1020"/>
      <c r="AK255" s="999">
        <v>11834</v>
      </c>
      <c r="AL255" s="999"/>
      <c r="AM255" s="999"/>
      <c r="AN255" s="999"/>
      <c r="AO255" s="999"/>
      <c r="AP255" s="999"/>
      <c r="AQ255" s="999">
        <v>10920</v>
      </c>
      <c r="AR255" s="999"/>
      <c r="AS255" s="999"/>
      <c r="AT255" s="999"/>
      <c r="AU255" s="999"/>
      <c r="AV255" s="999"/>
      <c r="AW255" s="1000">
        <f>AQ255-AK255</f>
        <v>-914</v>
      </c>
      <c r="AX255" s="1000"/>
      <c r="AY255" s="1000"/>
      <c r="AZ255" s="1000"/>
      <c r="BA255" s="1000"/>
      <c r="BB255" s="1000"/>
      <c r="BC255" s="1001">
        <v>99.37022420018474</v>
      </c>
      <c r="BD255" s="1001"/>
      <c r="BE255" s="1001"/>
      <c r="BF255" s="1001"/>
      <c r="BG255" s="1001"/>
      <c r="BH255" s="1001"/>
      <c r="BI255" s="1002">
        <v>99.39018840447802</v>
      </c>
      <c r="BJ255" s="1002"/>
      <c r="BK255" s="1002"/>
      <c r="BL255" s="1002"/>
      <c r="BM255" s="1002"/>
      <c r="BN255" s="1002"/>
    </row>
    <row r="256" spans="1:66" s="917" customFormat="1" ht="18.75" customHeight="1">
      <c r="A256" s="1053" t="s">
        <v>1158</v>
      </c>
      <c r="B256" s="1053"/>
      <c r="C256" s="1053"/>
      <c r="D256" s="1053"/>
      <c r="E256" s="1053"/>
      <c r="F256" s="1053"/>
      <c r="G256" s="1059">
        <v>16426</v>
      </c>
      <c r="H256" s="999"/>
      <c r="I256" s="999"/>
      <c r="J256" s="999"/>
      <c r="K256" s="999"/>
      <c r="L256" s="999"/>
      <c r="M256" s="999">
        <v>13645</v>
      </c>
      <c r="N256" s="999"/>
      <c r="O256" s="999"/>
      <c r="P256" s="999"/>
      <c r="Q256" s="999"/>
      <c r="R256" s="999"/>
      <c r="S256" s="1000">
        <f aca="true" t="shared" si="0" ref="S256:S269">M256-G256</f>
        <v>-2781</v>
      </c>
      <c r="T256" s="1000"/>
      <c r="U256" s="1000"/>
      <c r="V256" s="1000"/>
      <c r="W256" s="1000"/>
      <c r="X256" s="1000"/>
      <c r="Y256" s="1016">
        <v>95.65571861169346</v>
      </c>
      <c r="Z256" s="1016"/>
      <c r="AA256" s="1016"/>
      <c r="AB256" s="1016"/>
      <c r="AC256" s="1016"/>
      <c r="AD256" s="1016"/>
      <c r="AE256" s="1002">
        <v>95.51977598879944</v>
      </c>
      <c r="AF256" s="1002"/>
      <c r="AG256" s="1002"/>
      <c r="AH256" s="1002"/>
      <c r="AI256" s="1002"/>
      <c r="AJ256" s="1020"/>
      <c r="AK256" s="999">
        <v>13950</v>
      </c>
      <c r="AL256" s="999"/>
      <c r="AM256" s="999"/>
      <c r="AN256" s="999"/>
      <c r="AO256" s="999"/>
      <c r="AP256" s="999"/>
      <c r="AQ256" s="999">
        <v>11986</v>
      </c>
      <c r="AR256" s="999"/>
      <c r="AS256" s="999"/>
      <c r="AT256" s="999"/>
      <c r="AU256" s="999"/>
      <c r="AV256" s="999"/>
      <c r="AW256" s="1000">
        <f aca="true" t="shared" si="1" ref="AW256:AW269">AQ256-AK256</f>
        <v>-1964</v>
      </c>
      <c r="AX256" s="1000"/>
      <c r="AY256" s="1000"/>
      <c r="AZ256" s="1000"/>
      <c r="BA256" s="1000"/>
      <c r="BB256" s="1000"/>
      <c r="BC256" s="1001">
        <v>91.75820561731237</v>
      </c>
      <c r="BD256" s="1001"/>
      <c r="BE256" s="1001"/>
      <c r="BF256" s="1001"/>
      <c r="BG256" s="1001"/>
      <c r="BH256" s="1001"/>
      <c r="BI256" s="1002">
        <v>91.35670731707317</v>
      </c>
      <c r="BJ256" s="1002"/>
      <c r="BK256" s="1002"/>
      <c r="BL256" s="1002"/>
      <c r="BM256" s="1002"/>
      <c r="BN256" s="1002"/>
    </row>
    <row r="257" spans="1:66" s="917" customFormat="1" ht="18.75" customHeight="1">
      <c r="A257" s="1053" t="s">
        <v>1159</v>
      </c>
      <c r="B257" s="1053"/>
      <c r="C257" s="1053"/>
      <c r="D257" s="1053"/>
      <c r="E257" s="1053"/>
      <c r="F257" s="1053"/>
      <c r="G257" s="1059">
        <v>11079</v>
      </c>
      <c r="H257" s="999"/>
      <c r="I257" s="999"/>
      <c r="J257" s="999"/>
      <c r="K257" s="999"/>
      <c r="L257" s="999"/>
      <c r="M257" s="999">
        <v>9255</v>
      </c>
      <c r="N257" s="999"/>
      <c r="O257" s="999"/>
      <c r="P257" s="999"/>
      <c r="Q257" s="999"/>
      <c r="R257" s="999"/>
      <c r="S257" s="1000">
        <f t="shared" si="0"/>
        <v>-1824</v>
      </c>
      <c r="T257" s="1000"/>
      <c r="U257" s="1000"/>
      <c r="V257" s="1000"/>
      <c r="W257" s="1000"/>
      <c r="X257" s="1000"/>
      <c r="Y257" s="1016">
        <v>70.85571757482732</v>
      </c>
      <c r="Z257" s="1016"/>
      <c r="AA257" s="1016"/>
      <c r="AB257" s="1016"/>
      <c r="AC257" s="1016"/>
      <c r="AD257" s="1016"/>
      <c r="AE257" s="1002">
        <v>71.30749672547962</v>
      </c>
      <c r="AF257" s="1002"/>
      <c r="AG257" s="1002"/>
      <c r="AH257" s="1002"/>
      <c r="AI257" s="1002"/>
      <c r="AJ257" s="1020"/>
      <c r="AK257" s="999">
        <v>9584</v>
      </c>
      <c r="AL257" s="999"/>
      <c r="AM257" s="999"/>
      <c r="AN257" s="999"/>
      <c r="AO257" s="999"/>
      <c r="AP257" s="999"/>
      <c r="AQ257" s="999">
        <v>8214</v>
      </c>
      <c r="AR257" s="999"/>
      <c r="AS257" s="999"/>
      <c r="AT257" s="999"/>
      <c r="AU257" s="999"/>
      <c r="AV257" s="999"/>
      <c r="AW257" s="1000">
        <f t="shared" si="1"/>
        <v>-1370</v>
      </c>
      <c r="AX257" s="1000"/>
      <c r="AY257" s="1000"/>
      <c r="AZ257" s="1000"/>
      <c r="BA257" s="1000"/>
      <c r="BB257" s="1000"/>
      <c r="BC257" s="1001">
        <v>60.547097100259016</v>
      </c>
      <c r="BD257" s="1001"/>
      <c r="BE257" s="1001"/>
      <c r="BF257" s="1001"/>
      <c r="BG257" s="1001"/>
      <c r="BH257" s="1001"/>
      <c r="BI257" s="1002">
        <v>61.27107265403551</v>
      </c>
      <c r="BJ257" s="1002"/>
      <c r="BK257" s="1002"/>
      <c r="BL257" s="1002"/>
      <c r="BM257" s="1002"/>
      <c r="BN257" s="1002"/>
    </row>
    <row r="258" spans="1:66" s="917" customFormat="1" ht="18.75" customHeight="1">
      <c r="A258" s="1053" t="s">
        <v>1160</v>
      </c>
      <c r="B258" s="1053"/>
      <c r="C258" s="1053"/>
      <c r="D258" s="1053"/>
      <c r="E258" s="1053"/>
      <c r="F258" s="1053"/>
      <c r="G258" s="1059">
        <v>8134</v>
      </c>
      <c r="H258" s="999"/>
      <c r="I258" s="999"/>
      <c r="J258" s="999"/>
      <c r="K258" s="999"/>
      <c r="L258" s="999"/>
      <c r="M258" s="999">
        <v>6715</v>
      </c>
      <c r="N258" s="999"/>
      <c r="O258" s="999"/>
      <c r="P258" s="999"/>
      <c r="Q258" s="999"/>
      <c r="R258" s="999"/>
      <c r="S258" s="1000">
        <f t="shared" si="0"/>
        <v>-1419</v>
      </c>
      <c r="T258" s="1000"/>
      <c r="U258" s="1000"/>
      <c r="V258" s="1000"/>
      <c r="W258" s="1000"/>
      <c r="X258" s="1000"/>
      <c r="Y258" s="1016">
        <v>44.31731502669718</v>
      </c>
      <c r="Z258" s="1016"/>
      <c r="AA258" s="1016"/>
      <c r="AB258" s="1016"/>
      <c r="AC258" s="1016"/>
      <c r="AD258" s="1016"/>
      <c r="AE258" s="1002">
        <v>44.3849560446824</v>
      </c>
      <c r="AF258" s="1002"/>
      <c r="AG258" s="1002"/>
      <c r="AH258" s="1002"/>
      <c r="AI258" s="1002"/>
      <c r="AJ258" s="1020"/>
      <c r="AK258" s="999">
        <v>5929</v>
      </c>
      <c r="AL258" s="999"/>
      <c r="AM258" s="999"/>
      <c r="AN258" s="999"/>
      <c r="AO258" s="999"/>
      <c r="AP258" s="999"/>
      <c r="AQ258" s="999">
        <v>5377</v>
      </c>
      <c r="AR258" s="999"/>
      <c r="AS258" s="999"/>
      <c r="AT258" s="999"/>
      <c r="AU258" s="999"/>
      <c r="AV258" s="999"/>
      <c r="AW258" s="1000">
        <f t="shared" si="1"/>
        <v>-552</v>
      </c>
      <c r="AX258" s="1000"/>
      <c r="AY258" s="1000"/>
      <c r="AZ258" s="1000"/>
      <c r="BA258" s="1000"/>
      <c r="BB258" s="1000"/>
      <c r="BC258" s="1001">
        <v>31.76363441551484</v>
      </c>
      <c r="BD258" s="1001"/>
      <c r="BE258" s="1001"/>
      <c r="BF258" s="1001"/>
      <c r="BG258" s="1001"/>
      <c r="BH258" s="1001"/>
      <c r="BI258" s="1002">
        <v>34.95417018786973</v>
      </c>
      <c r="BJ258" s="1002"/>
      <c r="BK258" s="1002"/>
      <c r="BL258" s="1002"/>
      <c r="BM258" s="1002"/>
      <c r="BN258" s="1002"/>
    </row>
    <row r="259" spans="1:66" s="917" customFormat="1" ht="18.75" customHeight="1">
      <c r="A259" s="1053" t="s">
        <v>1161</v>
      </c>
      <c r="B259" s="1053"/>
      <c r="C259" s="1053"/>
      <c r="D259" s="1053"/>
      <c r="E259" s="1053"/>
      <c r="F259" s="1053"/>
      <c r="G259" s="1059">
        <v>4144</v>
      </c>
      <c r="H259" s="999"/>
      <c r="I259" s="999"/>
      <c r="J259" s="999"/>
      <c r="K259" s="999"/>
      <c r="L259" s="999"/>
      <c r="M259" s="999">
        <v>5851</v>
      </c>
      <c r="N259" s="999"/>
      <c r="O259" s="999"/>
      <c r="P259" s="999"/>
      <c r="Q259" s="999"/>
      <c r="R259" s="999"/>
      <c r="S259" s="1000">
        <f t="shared" si="0"/>
        <v>1707</v>
      </c>
      <c r="T259" s="1000"/>
      <c r="U259" s="1000"/>
      <c r="V259" s="1000"/>
      <c r="W259" s="1000"/>
      <c r="X259" s="1000"/>
      <c r="Y259" s="1016">
        <v>28.25197709299155</v>
      </c>
      <c r="Z259" s="1016"/>
      <c r="AA259" s="1016"/>
      <c r="AB259" s="1016"/>
      <c r="AC259" s="1016"/>
      <c r="AD259" s="1016"/>
      <c r="AE259" s="1002">
        <v>32.43168338783881</v>
      </c>
      <c r="AF259" s="1002"/>
      <c r="AG259" s="1002"/>
      <c r="AH259" s="1002"/>
      <c r="AI259" s="1002"/>
      <c r="AJ259" s="1020"/>
      <c r="AK259" s="999">
        <v>2860</v>
      </c>
      <c r="AL259" s="999"/>
      <c r="AM259" s="999"/>
      <c r="AN259" s="999"/>
      <c r="AO259" s="999"/>
      <c r="AP259" s="999"/>
      <c r="AQ259" s="999">
        <v>4220</v>
      </c>
      <c r="AR259" s="999"/>
      <c r="AS259" s="999"/>
      <c r="AT259" s="999"/>
      <c r="AU259" s="999"/>
      <c r="AV259" s="999"/>
      <c r="AW259" s="1000">
        <f t="shared" si="1"/>
        <v>1360</v>
      </c>
      <c r="AX259" s="1000"/>
      <c r="AY259" s="1000"/>
      <c r="AZ259" s="1000"/>
      <c r="BA259" s="1000"/>
      <c r="BB259" s="1000"/>
      <c r="BC259" s="1001">
        <v>18.83313578295799</v>
      </c>
      <c r="BD259" s="1001"/>
      <c r="BE259" s="1001"/>
      <c r="BF259" s="1001"/>
      <c r="BG259" s="1001"/>
      <c r="BH259" s="1001"/>
      <c r="BI259" s="1002">
        <v>22.982245942707767</v>
      </c>
      <c r="BJ259" s="1002"/>
      <c r="BK259" s="1002"/>
      <c r="BL259" s="1002"/>
      <c r="BM259" s="1002"/>
      <c r="BN259" s="1002"/>
    </row>
    <row r="260" spans="1:66" s="917" customFormat="1" ht="18.75" customHeight="1">
      <c r="A260" s="1053" t="s">
        <v>1162</v>
      </c>
      <c r="B260" s="1053"/>
      <c r="C260" s="1053"/>
      <c r="D260" s="1053"/>
      <c r="E260" s="1053"/>
      <c r="F260" s="1053"/>
      <c r="G260" s="1059">
        <v>2719</v>
      </c>
      <c r="H260" s="999"/>
      <c r="I260" s="999"/>
      <c r="J260" s="999"/>
      <c r="K260" s="999"/>
      <c r="L260" s="999"/>
      <c r="M260" s="999">
        <v>3788</v>
      </c>
      <c r="N260" s="999"/>
      <c r="O260" s="999"/>
      <c r="P260" s="999"/>
      <c r="Q260" s="999"/>
      <c r="R260" s="999"/>
      <c r="S260" s="1000">
        <f t="shared" si="0"/>
        <v>1069</v>
      </c>
      <c r="T260" s="1000"/>
      <c r="U260" s="1000"/>
      <c r="V260" s="1000"/>
      <c r="W260" s="1000"/>
      <c r="X260" s="1000"/>
      <c r="Y260" s="1016">
        <v>20.472855959641592</v>
      </c>
      <c r="Z260" s="1016"/>
      <c r="AA260" s="1016"/>
      <c r="AB260" s="1016"/>
      <c r="AC260" s="1016"/>
      <c r="AD260" s="1016"/>
      <c r="AE260" s="1002">
        <v>25.40236051502146</v>
      </c>
      <c r="AF260" s="1002"/>
      <c r="AG260" s="1002"/>
      <c r="AH260" s="1002"/>
      <c r="AI260" s="1002"/>
      <c r="AJ260" s="1020"/>
      <c r="AK260" s="999">
        <v>1661</v>
      </c>
      <c r="AL260" s="999"/>
      <c r="AM260" s="999"/>
      <c r="AN260" s="999"/>
      <c r="AO260" s="999"/>
      <c r="AP260" s="999"/>
      <c r="AQ260" s="999">
        <v>2617</v>
      </c>
      <c r="AR260" s="999"/>
      <c r="AS260" s="999"/>
      <c r="AT260" s="999"/>
      <c r="AU260" s="999"/>
      <c r="AV260" s="999"/>
      <c r="AW260" s="1000">
        <f t="shared" si="1"/>
        <v>956</v>
      </c>
      <c r="AX260" s="1000"/>
      <c r="AY260" s="1000"/>
      <c r="AZ260" s="1000"/>
      <c r="BA260" s="1000"/>
      <c r="BB260" s="1000"/>
      <c r="BC260" s="1001">
        <v>11.788502484031229</v>
      </c>
      <c r="BD260" s="1001"/>
      <c r="BE260" s="1001"/>
      <c r="BF260" s="1001"/>
      <c r="BG260" s="1001"/>
      <c r="BH260" s="1001"/>
      <c r="BI260" s="1002">
        <v>17.093403004572174</v>
      </c>
      <c r="BJ260" s="1002"/>
      <c r="BK260" s="1002"/>
      <c r="BL260" s="1002"/>
      <c r="BM260" s="1002"/>
      <c r="BN260" s="1002"/>
    </row>
    <row r="261" spans="1:66" s="917" customFormat="1" ht="18.75" customHeight="1">
      <c r="A261" s="1053" t="s">
        <v>1163</v>
      </c>
      <c r="B261" s="1053"/>
      <c r="C261" s="1053"/>
      <c r="D261" s="1053"/>
      <c r="E261" s="1053"/>
      <c r="F261" s="1053"/>
      <c r="G261" s="1059">
        <v>1878</v>
      </c>
      <c r="H261" s="999"/>
      <c r="I261" s="999"/>
      <c r="J261" s="999"/>
      <c r="K261" s="999"/>
      <c r="L261" s="999"/>
      <c r="M261" s="999">
        <v>2743</v>
      </c>
      <c r="N261" s="999"/>
      <c r="O261" s="999"/>
      <c r="P261" s="999"/>
      <c r="Q261" s="999"/>
      <c r="R261" s="999"/>
      <c r="S261" s="1000">
        <f t="shared" si="0"/>
        <v>865</v>
      </c>
      <c r="T261" s="1000"/>
      <c r="U261" s="1000"/>
      <c r="V261" s="1000"/>
      <c r="W261" s="1000"/>
      <c r="X261" s="1000"/>
      <c r="Y261" s="1016">
        <v>14.54460966542751</v>
      </c>
      <c r="Z261" s="1016"/>
      <c r="AA261" s="1016"/>
      <c r="AB261" s="1016"/>
      <c r="AC261" s="1016"/>
      <c r="AD261" s="1016"/>
      <c r="AE261" s="1002">
        <v>20.35017434527784</v>
      </c>
      <c r="AF261" s="1002"/>
      <c r="AG261" s="1002"/>
      <c r="AH261" s="1002"/>
      <c r="AI261" s="1002"/>
      <c r="AJ261" s="1020"/>
      <c r="AK261" s="999">
        <v>1035</v>
      </c>
      <c r="AL261" s="999"/>
      <c r="AM261" s="999"/>
      <c r="AN261" s="999"/>
      <c r="AO261" s="999"/>
      <c r="AP261" s="999"/>
      <c r="AQ261" s="999">
        <v>1645</v>
      </c>
      <c r="AR261" s="999"/>
      <c r="AS261" s="999"/>
      <c r="AT261" s="999"/>
      <c r="AU261" s="999"/>
      <c r="AV261" s="999"/>
      <c r="AW261" s="1000">
        <f t="shared" si="1"/>
        <v>610</v>
      </c>
      <c r="AX261" s="1000"/>
      <c r="AY261" s="1000"/>
      <c r="AZ261" s="1000"/>
      <c r="BA261" s="1000"/>
      <c r="BB261" s="1000"/>
      <c r="BC261" s="1001">
        <v>7.681460590767404</v>
      </c>
      <c r="BD261" s="1001"/>
      <c r="BE261" s="1001"/>
      <c r="BF261" s="1001"/>
      <c r="BG261" s="1001"/>
      <c r="BH261" s="1001"/>
      <c r="BI261" s="1002">
        <v>11.72069825436409</v>
      </c>
      <c r="BJ261" s="1002"/>
      <c r="BK261" s="1002"/>
      <c r="BL261" s="1002"/>
      <c r="BM261" s="1002"/>
      <c r="BN261" s="1002"/>
    </row>
    <row r="262" spans="1:66" s="917" customFormat="1" ht="18.75" customHeight="1">
      <c r="A262" s="1053" t="s">
        <v>1164</v>
      </c>
      <c r="B262" s="1053"/>
      <c r="C262" s="1053"/>
      <c r="D262" s="1053"/>
      <c r="E262" s="1053"/>
      <c r="F262" s="1053"/>
      <c r="G262" s="1059">
        <v>1568</v>
      </c>
      <c r="H262" s="999"/>
      <c r="I262" s="999"/>
      <c r="J262" s="999"/>
      <c r="K262" s="999"/>
      <c r="L262" s="999"/>
      <c r="M262" s="999">
        <v>1940</v>
      </c>
      <c r="N262" s="999"/>
      <c r="O262" s="999"/>
      <c r="P262" s="999"/>
      <c r="Q262" s="999"/>
      <c r="R262" s="999"/>
      <c r="S262" s="1000">
        <f t="shared" si="0"/>
        <v>372</v>
      </c>
      <c r="T262" s="1000"/>
      <c r="U262" s="1000"/>
      <c r="V262" s="1000"/>
      <c r="W262" s="1000"/>
      <c r="X262" s="1000"/>
      <c r="Y262" s="1016">
        <v>11.276519237684287</v>
      </c>
      <c r="Z262" s="1016"/>
      <c r="AA262" s="1016"/>
      <c r="AB262" s="1016"/>
      <c r="AC262" s="1016"/>
      <c r="AD262" s="1016"/>
      <c r="AE262" s="1002">
        <v>14.949526084611236</v>
      </c>
      <c r="AF262" s="1002"/>
      <c r="AG262" s="1002"/>
      <c r="AH262" s="1002"/>
      <c r="AI262" s="1002"/>
      <c r="AJ262" s="1020"/>
      <c r="AK262" s="999">
        <v>774</v>
      </c>
      <c r="AL262" s="999"/>
      <c r="AM262" s="999"/>
      <c r="AN262" s="999"/>
      <c r="AO262" s="999"/>
      <c r="AP262" s="999"/>
      <c r="AQ262" s="999">
        <v>1040</v>
      </c>
      <c r="AR262" s="999"/>
      <c r="AS262" s="999"/>
      <c r="AT262" s="999"/>
      <c r="AU262" s="999"/>
      <c r="AV262" s="999"/>
      <c r="AW262" s="1000">
        <f t="shared" si="1"/>
        <v>266</v>
      </c>
      <c r="AX262" s="1000"/>
      <c r="AY262" s="1000"/>
      <c r="AZ262" s="1000"/>
      <c r="BA262" s="1000"/>
      <c r="BB262" s="1000"/>
      <c r="BC262" s="1001">
        <v>5.35010714038847</v>
      </c>
      <c r="BD262" s="1001"/>
      <c r="BE262" s="1001"/>
      <c r="BF262" s="1001"/>
      <c r="BG262" s="1001"/>
      <c r="BH262" s="1001"/>
      <c r="BI262" s="1002">
        <v>7.742703990470518</v>
      </c>
      <c r="BJ262" s="1002"/>
      <c r="BK262" s="1002"/>
      <c r="BL262" s="1002"/>
      <c r="BM262" s="1002"/>
      <c r="BN262" s="1002"/>
    </row>
    <row r="263" spans="1:66" s="917" customFormat="1" ht="18.75" customHeight="1">
      <c r="A263" s="1053" t="s">
        <v>1165</v>
      </c>
      <c r="B263" s="1053"/>
      <c r="C263" s="1053"/>
      <c r="D263" s="1053"/>
      <c r="E263" s="1053"/>
      <c r="F263" s="1053"/>
      <c r="G263" s="1059">
        <v>1480</v>
      </c>
      <c r="H263" s="999"/>
      <c r="I263" s="999"/>
      <c r="J263" s="999"/>
      <c r="K263" s="999"/>
      <c r="L263" s="999"/>
      <c r="M263" s="999">
        <v>1590</v>
      </c>
      <c r="N263" s="999"/>
      <c r="O263" s="999"/>
      <c r="P263" s="999"/>
      <c r="Q263" s="999"/>
      <c r="R263" s="999"/>
      <c r="S263" s="1000">
        <f t="shared" si="0"/>
        <v>110</v>
      </c>
      <c r="T263" s="1000"/>
      <c r="U263" s="1000"/>
      <c r="V263" s="1000"/>
      <c r="W263" s="1000"/>
      <c r="X263" s="1000"/>
      <c r="Y263" s="1016">
        <v>8.290387631637913</v>
      </c>
      <c r="Z263" s="1016"/>
      <c r="AA263" s="1016"/>
      <c r="AB263" s="1016"/>
      <c r="AC263" s="1016"/>
      <c r="AD263" s="1016"/>
      <c r="AE263" s="1002">
        <v>11.597374179431071</v>
      </c>
      <c r="AF263" s="1002"/>
      <c r="AG263" s="1002"/>
      <c r="AH263" s="1002"/>
      <c r="AI263" s="1002"/>
      <c r="AJ263" s="1020"/>
      <c r="AK263" s="999">
        <v>853</v>
      </c>
      <c r="AL263" s="999"/>
      <c r="AM263" s="999"/>
      <c r="AN263" s="999"/>
      <c r="AO263" s="999"/>
      <c r="AP263" s="999"/>
      <c r="AQ263" s="999">
        <v>814</v>
      </c>
      <c r="AR263" s="999"/>
      <c r="AS263" s="999"/>
      <c r="AT263" s="999"/>
      <c r="AU263" s="999"/>
      <c r="AV263" s="999"/>
      <c r="AW263" s="1000">
        <f t="shared" si="1"/>
        <v>-39</v>
      </c>
      <c r="AX263" s="1000"/>
      <c r="AY263" s="1000"/>
      <c r="AZ263" s="1000"/>
      <c r="BA263" s="1000"/>
      <c r="BB263" s="1000"/>
      <c r="BC263" s="1001">
        <v>4.5278411805297525</v>
      </c>
      <c r="BD263" s="1001"/>
      <c r="BE263" s="1001"/>
      <c r="BF263" s="1001"/>
      <c r="BG263" s="1001"/>
      <c r="BH263" s="1001"/>
      <c r="BI263" s="1002">
        <v>5.658278882246629</v>
      </c>
      <c r="BJ263" s="1002"/>
      <c r="BK263" s="1002"/>
      <c r="BL263" s="1002"/>
      <c r="BM263" s="1002"/>
      <c r="BN263" s="1002"/>
    </row>
    <row r="264" spans="1:66" s="917" customFormat="1" ht="18.75" customHeight="1">
      <c r="A264" s="1053" t="s">
        <v>1166</v>
      </c>
      <c r="B264" s="1053"/>
      <c r="C264" s="1053"/>
      <c r="D264" s="1053"/>
      <c r="E264" s="1053"/>
      <c r="F264" s="1053"/>
      <c r="G264" s="1059">
        <v>566</v>
      </c>
      <c r="H264" s="999"/>
      <c r="I264" s="999"/>
      <c r="J264" s="999"/>
      <c r="K264" s="999"/>
      <c r="L264" s="999"/>
      <c r="M264" s="999">
        <v>1515</v>
      </c>
      <c r="N264" s="999"/>
      <c r="O264" s="999"/>
      <c r="P264" s="999"/>
      <c r="Q264" s="999"/>
      <c r="R264" s="999"/>
      <c r="S264" s="1000">
        <f t="shared" si="0"/>
        <v>949</v>
      </c>
      <c r="T264" s="1000"/>
      <c r="U264" s="1000"/>
      <c r="V264" s="1000"/>
      <c r="W264" s="1000"/>
      <c r="X264" s="1000"/>
      <c r="Y264" s="1016">
        <v>4.18051554767708</v>
      </c>
      <c r="Z264" s="1016"/>
      <c r="AA264" s="1016"/>
      <c r="AB264" s="1016"/>
      <c r="AC264" s="1016"/>
      <c r="AD264" s="1016"/>
      <c r="AE264" s="1002">
        <v>8.705895874037466</v>
      </c>
      <c r="AF264" s="1002"/>
      <c r="AG264" s="1002"/>
      <c r="AH264" s="1002"/>
      <c r="AI264" s="1002"/>
      <c r="AJ264" s="1020"/>
      <c r="AK264" s="999">
        <v>663</v>
      </c>
      <c r="AL264" s="999"/>
      <c r="AM264" s="999"/>
      <c r="AN264" s="999"/>
      <c r="AO264" s="999"/>
      <c r="AP264" s="999"/>
      <c r="AQ264" s="999">
        <v>910</v>
      </c>
      <c r="AR264" s="999"/>
      <c r="AS264" s="999"/>
      <c r="AT264" s="999"/>
      <c r="AU264" s="999"/>
      <c r="AV264" s="999"/>
      <c r="AW264" s="1000">
        <f t="shared" si="1"/>
        <v>247</v>
      </c>
      <c r="AX264" s="1000"/>
      <c r="AY264" s="1000"/>
      <c r="AZ264" s="1000"/>
      <c r="BA264" s="1000"/>
      <c r="BB264" s="1000"/>
      <c r="BC264" s="1001">
        <v>4.543585526315789</v>
      </c>
      <c r="BD264" s="1001"/>
      <c r="BE264" s="1001"/>
      <c r="BF264" s="1001"/>
      <c r="BG264" s="1001"/>
      <c r="BH264" s="1001"/>
      <c r="BI264" s="1002">
        <v>4.909100717483951</v>
      </c>
      <c r="BJ264" s="1002"/>
      <c r="BK264" s="1002"/>
      <c r="BL264" s="1002"/>
      <c r="BM264" s="1002"/>
      <c r="BN264" s="1002"/>
    </row>
    <row r="265" spans="1:66" s="917" customFormat="1" ht="18.75" customHeight="1">
      <c r="A265" s="1053" t="s">
        <v>1167</v>
      </c>
      <c r="B265" s="1053"/>
      <c r="C265" s="1053"/>
      <c r="D265" s="1053"/>
      <c r="E265" s="1053"/>
      <c r="F265" s="1053"/>
      <c r="G265" s="1059">
        <v>310</v>
      </c>
      <c r="H265" s="999"/>
      <c r="I265" s="999"/>
      <c r="J265" s="999"/>
      <c r="K265" s="999"/>
      <c r="L265" s="999"/>
      <c r="M265" s="999">
        <v>563</v>
      </c>
      <c r="N265" s="999"/>
      <c r="O265" s="999"/>
      <c r="P265" s="999"/>
      <c r="Q265" s="999"/>
      <c r="R265" s="999"/>
      <c r="S265" s="1000">
        <f t="shared" si="0"/>
        <v>253</v>
      </c>
      <c r="T265" s="1000"/>
      <c r="U265" s="1000"/>
      <c r="V265" s="1000"/>
      <c r="W265" s="1000"/>
      <c r="X265" s="1000"/>
      <c r="Y265" s="1016">
        <v>3.0499803227075954</v>
      </c>
      <c r="Z265" s="1016"/>
      <c r="AA265" s="1016"/>
      <c r="AB265" s="1016"/>
      <c r="AC265" s="1016"/>
      <c r="AD265" s="1016"/>
      <c r="AE265" s="1002">
        <v>4.3738346799254195</v>
      </c>
      <c r="AF265" s="1002"/>
      <c r="AG265" s="1002"/>
      <c r="AH265" s="1002"/>
      <c r="AI265" s="1002"/>
      <c r="AJ265" s="1020"/>
      <c r="AK265" s="999">
        <v>466</v>
      </c>
      <c r="AL265" s="999"/>
      <c r="AM265" s="999"/>
      <c r="AN265" s="999"/>
      <c r="AO265" s="999"/>
      <c r="AP265" s="999"/>
      <c r="AQ265" s="999">
        <v>695</v>
      </c>
      <c r="AR265" s="999"/>
      <c r="AS265" s="999"/>
      <c r="AT265" s="999"/>
      <c r="AU265" s="999"/>
      <c r="AV265" s="999"/>
      <c r="AW265" s="1000">
        <f t="shared" si="1"/>
        <v>229</v>
      </c>
      <c r="AX265" s="1000"/>
      <c r="AY265" s="1000"/>
      <c r="AZ265" s="1000"/>
      <c r="BA265" s="1000"/>
      <c r="BB265" s="1000"/>
      <c r="BC265" s="1001">
        <v>3.923219397204917</v>
      </c>
      <c r="BD265" s="1001"/>
      <c r="BE265" s="1001"/>
      <c r="BF265" s="1001"/>
      <c r="BG265" s="1001"/>
      <c r="BH265" s="1001"/>
      <c r="BI265" s="1002">
        <v>4.881303553869926</v>
      </c>
      <c r="BJ265" s="1002"/>
      <c r="BK265" s="1002"/>
      <c r="BL265" s="1002"/>
      <c r="BM265" s="1002"/>
      <c r="BN265" s="1002"/>
    </row>
    <row r="266" spans="1:66" s="917" customFormat="1" ht="18.75" customHeight="1">
      <c r="A266" s="1053" t="s">
        <v>1168</v>
      </c>
      <c r="B266" s="1053"/>
      <c r="C266" s="1053"/>
      <c r="D266" s="1053"/>
      <c r="E266" s="1053"/>
      <c r="F266" s="1053"/>
      <c r="G266" s="1059">
        <v>195</v>
      </c>
      <c r="H266" s="999"/>
      <c r="I266" s="999"/>
      <c r="J266" s="999"/>
      <c r="K266" s="999"/>
      <c r="L266" s="999"/>
      <c r="M266" s="999">
        <v>282</v>
      </c>
      <c r="N266" s="999"/>
      <c r="O266" s="999"/>
      <c r="P266" s="999"/>
      <c r="Q266" s="999"/>
      <c r="R266" s="999"/>
      <c r="S266" s="1000">
        <f t="shared" si="0"/>
        <v>87</v>
      </c>
      <c r="T266" s="1000"/>
      <c r="U266" s="1000"/>
      <c r="V266" s="1000"/>
      <c r="W266" s="1000"/>
      <c r="X266" s="1000"/>
      <c r="Y266" s="1016">
        <v>2.1299836155106497</v>
      </c>
      <c r="Z266" s="1016"/>
      <c r="AA266" s="1016"/>
      <c r="AB266" s="1016"/>
      <c r="AC266" s="1016"/>
      <c r="AD266" s="1016"/>
      <c r="AE266" s="1002">
        <v>3.0440414507772022</v>
      </c>
      <c r="AF266" s="1002"/>
      <c r="AG266" s="1002"/>
      <c r="AH266" s="1002"/>
      <c r="AI266" s="1002"/>
      <c r="AJ266" s="1020"/>
      <c r="AK266" s="999">
        <v>501</v>
      </c>
      <c r="AL266" s="999"/>
      <c r="AM266" s="999"/>
      <c r="AN266" s="999"/>
      <c r="AO266" s="999"/>
      <c r="AP266" s="999"/>
      <c r="AQ266" s="999">
        <v>451</v>
      </c>
      <c r="AR266" s="999"/>
      <c r="AS266" s="999"/>
      <c r="AT266" s="999"/>
      <c r="AU266" s="999"/>
      <c r="AV266" s="999"/>
      <c r="AW266" s="1000">
        <f t="shared" si="1"/>
        <v>-50</v>
      </c>
      <c r="AX266" s="1000"/>
      <c r="AY266" s="1000"/>
      <c r="AZ266" s="1000"/>
      <c r="BA266" s="1000"/>
      <c r="BB266" s="1000"/>
      <c r="BC266" s="1001">
        <v>4.332410930473884</v>
      </c>
      <c r="BD266" s="1001"/>
      <c r="BE266" s="1001"/>
      <c r="BF266" s="1001"/>
      <c r="BG266" s="1001"/>
      <c r="BH266" s="1001"/>
      <c r="BI266" s="1002">
        <v>3.99822695035461</v>
      </c>
      <c r="BJ266" s="1002"/>
      <c r="BK266" s="1002"/>
      <c r="BL266" s="1002"/>
      <c r="BM266" s="1002"/>
      <c r="BN266" s="1002"/>
    </row>
    <row r="267" spans="1:66" s="917" customFormat="1" ht="18.75" customHeight="1">
      <c r="A267" s="1053" t="s">
        <v>1169</v>
      </c>
      <c r="B267" s="1053"/>
      <c r="C267" s="1053"/>
      <c r="D267" s="1053"/>
      <c r="E267" s="1053"/>
      <c r="F267" s="1053"/>
      <c r="G267" s="1059">
        <v>111</v>
      </c>
      <c r="H267" s="999"/>
      <c r="I267" s="999"/>
      <c r="J267" s="999"/>
      <c r="K267" s="999"/>
      <c r="L267" s="999"/>
      <c r="M267" s="999">
        <v>151</v>
      </c>
      <c r="N267" s="999"/>
      <c r="O267" s="999"/>
      <c r="P267" s="999"/>
      <c r="Q267" s="999"/>
      <c r="R267" s="999"/>
      <c r="S267" s="1000">
        <f t="shared" si="0"/>
        <v>40</v>
      </c>
      <c r="T267" s="1000"/>
      <c r="U267" s="1000"/>
      <c r="V267" s="1000"/>
      <c r="W267" s="1000"/>
      <c r="X267" s="1000"/>
      <c r="Y267" s="1016">
        <v>1.5535339398180545</v>
      </c>
      <c r="Z267" s="1016"/>
      <c r="AA267" s="1016"/>
      <c r="AB267" s="1016"/>
      <c r="AC267" s="1016"/>
      <c r="AD267" s="1016"/>
      <c r="AE267" s="1002">
        <v>1.9203866208826148</v>
      </c>
      <c r="AF267" s="1002"/>
      <c r="AG267" s="1002"/>
      <c r="AH267" s="1002"/>
      <c r="AI267" s="1002"/>
      <c r="AJ267" s="1020"/>
      <c r="AK267" s="999">
        <v>414</v>
      </c>
      <c r="AL267" s="999"/>
      <c r="AM267" s="999"/>
      <c r="AN267" s="999"/>
      <c r="AO267" s="999"/>
      <c r="AP267" s="999"/>
      <c r="AQ267" s="999">
        <v>460</v>
      </c>
      <c r="AR267" s="999"/>
      <c r="AS267" s="999"/>
      <c r="AT267" s="999"/>
      <c r="AU267" s="999"/>
      <c r="AV267" s="999"/>
      <c r="AW267" s="1000">
        <f t="shared" si="1"/>
        <v>46</v>
      </c>
      <c r="AX267" s="1000"/>
      <c r="AY267" s="1000"/>
      <c r="AZ267" s="1000"/>
      <c r="BA267" s="1000"/>
      <c r="BB267" s="1000"/>
      <c r="BC267" s="1001">
        <v>4.208600182982616</v>
      </c>
      <c r="BD267" s="1001"/>
      <c r="BE267" s="1001"/>
      <c r="BF267" s="1001"/>
      <c r="BG267" s="1001"/>
      <c r="BH267" s="1001"/>
      <c r="BI267" s="1002">
        <v>4.28385174147886</v>
      </c>
      <c r="BJ267" s="1002"/>
      <c r="BK267" s="1002"/>
      <c r="BL267" s="1002"/>
      <c r="BM267" s="1002"/>
      <c r="BN267" s="1002"/>
    </row>
    <row r="268" spans="1:66" s="917" customFormat="1" ht="18.75" customHeight="1">
      <c r="A268" s="1053" t="s">
        <v>1170</v>
      </c>
      <c r="B268" s="1053"/>
      <c r="C268" s="1053"/>
      <c r="D268" s="1053"/>
      <c r="E268" s="1053"/>
      <c r="F268" s="1053"/>
      <c r="G268" s="1059">
        <v>49</v>
      </c>
      <c r="H268" s="999"/>
      <c r="I268" s="999"/>
      <c r="J268" s="999"/>
      <c r="K268" s="999"/>
      <c r="L268" s="999"/>
      <c r="M268" s="999">
        <v>87</v>
      </c>
      <c r="N268" s="999"/>
      <c r="O268" s="999"/>
      <c r="P268" s="999"/>
      <c r="Q268" s="999"/>
      <c r="R268" s="999"/>
      <c r="S268" s="1000">
        <f t="shared" si="0"/>
        <v>38</v>
      </c>
      <c r="T268" s="1000"/>
      <c r="U268" s="1000"/>
      <c r="V268" s="1000"/>
      <c r="W268" s="1000"/>
      <c r="X268" s="1000"/>
      <c r="Y268" s="1016">
        <v>1.2237762237762237</v>
      </c>
      <c r="Z268" s="1016"/>
      <c r="AA268" s="1016"/>
      <c r="AB268" s="1016"/>
      <c r="AC268" s="1016"/>
      <c r="AD268" s="1016"/>
      <c r="AE268" s="1002">
        <v>1.6081330868761554</v>
      </c>
      <c r="AF268" s="1002"/>
      <c r="AG268" s="1002"/>
      <c r="AH268" s="1002"/>
      <c r="AI268" s="1002"/>
      <c r="AJ268" s="1020"/>
      <c r="AK268" s="999">
        <v>236</v>
      </c>
      <c r="AL268" s="999"/>
      <c r="AM268" s="999"/>
      <c r="AN268" s="999"/>
      <c r="AO268" s="999"/>
      <c r="AP268" s="999"/>
      <c r="AQ268" s="999">
        <v>371</v>
      </c>
      <c r="AR268" s="999"/>
      <c r="AS268" s="999"/>
      <c r="AT268" s="999"/>
      <c r="AU268" s="999"/>
      <c r="AV268" s="999"/>
      <c r="AW268" s="1000">
        <f t="shared" si="1"/>
        <v>135</v>
      </c>
      <c r="AX268" s="1000"/>
      <c r="AY268" s="1000"/>
      <c r="AZ268" s="1000"/>
      <c r="BA268" s="1000"/>
      <c r="BB268" s="1000"/>
      <c r="BC268" s="1001">
        <v>3.2126327252926767</v>
      </c>
      <c r="BD268" s="1001"/>
      <c r="BE268" s="1001"/>
      <c r="BF268" s="1001"/>
      <c r="BG268" s="1001"/>
      <c r="BH268" s="1001"/>
      <c r="BI268" s="1002">
        <v>4.343753658822152</v>
      </c>
      <c r="BJ268" s="1002"/>
      <c r="BK268" s="1002"/>
      <c r="BL268" s="1002"/>
      <c r="BM268" s="1002"/>
      <c r="BN268" s="1002"/>
    </row>
    <row r="269" spans="1:66" s="917" customFormat="1" ht="18.75" customHeight="1">
      <c r="A269" s="1053" t="s">
        <v>1171</v>
      </c>
      <c r="B269" s="1053"/>
      <c r="C269" s="1053"/>
      <c r="D269" s="1053"/>
      <c r="E269" s="1053"/>
      <c r="F269" s="1053"/>
      <c r="G269" s="1059">
        <v>27</v>
      </c>
      <c r="H269" s="999"/>
      <c r="I269" s="999"/>
      <c r="J269" s="999"/>
      <c r="K269" s="999"/>
      <c r="L269" s="999"/>
      <c r="M269" s="999">
        <v>27</v>
      </c>
      <c r="N269" s="999"/>
      <c r="O269" s="999"/>
      <c r="P269" s="999"/>
      <c r="Q269" s="999"/>
      <c r="R269" s="999"/>
      <c r="S269" s="1000">
        <f t="shared" si="0"/>
        <v>0</v>
      </c>
      <c r="T269" s="1000"/>
      <c r="U269" s="1000"/>
      <c r="V269" s="1000"/>
      <c r="W269" s="1000"/>
      <c r="X269" s="1000"/>
      <c r="Y269" s="1016">
        <v>0.9208731241473397</v>
      </c>
      <c r="Z269" s="1016"/>
      <c r="AA269" s="1016"/>
      <c r="AB269" s="1016"/>
      <c r="AC269" s="1016"/>
      <c r="AD269" s="1016"/>
      <c r="AE269" s="1001">
        <v>0.7468879668049793</v>
      </c>
      <c r="AF269" s="1001"/>
      <c r="AG269" s="1001"/>
      <c r="AH269" s="1001"/>
      <c r="AI269" s="1001"/>
      <c r="AJ269" s="1017"/>
      <c r="AK269" s="999">
        <v>170</v>
      </c>
      <c r="AL269" s="999"/>
      <c r="AM269" s="999"/>
      <c r="AN269" s="999"/>
      <c r="AO269" s="999"/>
      <c r="AP269" s="999"/>
      <c r="AQ269" s="999">
        <v>211</v>
      </c>
      <c r="AR269" s="999"/>
      <c r="AS269" s="999"/>
      <c r="AT269" s="999"/>
      <c r="AU269" s="999"/>
      <c r="AV269" s="999"/>
      <c r="AW269" s="1000">
        <f t="shared" si="1"/>
        <v>41</v>
      </c>
      <c r="AX269" s="1000"/>
      <c r="AY269" s="1000"/>
      <c r="AZ269" s="1000"/>
      <c r="BA269" s="1000"/>
      <c r="BB269" s="1000"/>
      <c r="BC269" s="1001">
        <v>2.1631250795266572</v>
      </c>
      <c r="BD269" s="1001"/>
      <c r="BE269" s="1001"/>
      <c r="BF269" s="1001"/>
      <c r="BG269" s="1001"/>
      <c r="BH269" s="1001"/>
      <c r="BI269" s="1002">
        <v>2.2919834890288944</v>
      </c>
      <c r="BJ269" s="1002"/>
      <c r="BK269" s="1002"/>
      <c r="BL269" s="1002"/>
      <c r="BM269" s="1002"/>
      <c r="BN269" s="1002"/>
    </row>
    <row r="270" spans="1:66" s="917" customFormat="1" ht="8.25" customHeight="1">
      <c r="A270" s="924"/>
      <c r="B270" s="924"/>
      <c r="C270" s="924"/>
      <c r="D270" s="924"/>
      <c r="E270" s="924"/>
      <c r="F270" s="924"/>
      <c r="G270" s="925"/>
      <c r="H270" s="924"/>
      <c r="I270" s="924"/>
      <c r="J270" s="924"/>
      <c r="K270" s="924"/>
      <c r="L270" s="924"/>
      <c r="M270" s="924"/>
      <c r="N270" s="924"/>
      <c r="O270" s="924"/>
      <c r="P270" s="924"/>
      <c r="Q270" s="924"/>
      <c r="R270" s="924"/>
      <c r="S270" s="924"/>
      <c r="T270" s="924"/>
      <c r="U270" s="924"/>
      <c r="V270" s="924"/>
      <c r="W270" s="924"/>
      <c r="X270" s="924"/>
      <c r="Y270" s="924"/>
      <c r="Z270" s="924"/>
      <c r="AA270" s="924"/>
      <c r="AB270" s="924"/>
      <c r="AC270" s="924"/>
      <c r="AD270" s="924"/>
      <c r="AE270" s="924"/>
      <c r="AF270" s="924"/>
      <c r="AG270" s="924"/>
      <c r="AH270" s="924"/>
      <c r="AI270" s="924"/>
      <c r="AJ270" s="926"/>
      <c r="AK270" s="924"/>
      <c r="AL270" s="924"/>
      <c r="AM270" s="924"/>
      <c r="AN270" s="924"/>
      <c r="AO270" s="924"/>
      <c r="AP270" s="924"/>
      <c r="AQ270" s="924"/>
      <c r="AR270" s="924"/>
      <c r="AS270" s="924"/>
      <c r="AT270" s="924"/>
      <c r="AU270" s="924"/>
      <c r="AV270" s="924"/>
      <c r="AW270" s="924"/>
      <c r="AX270" s="924"/>
      <c r="AY270" s="924"/>
      <c r="AZ270" s="924"/>
      <c r="BA270" s="924"/>
      <c r="BB270" s="924"/>
      <c r="BC270" s="924"/>
      <c r="BD270" s="924"/>
      <c r="BE270" s="924"/>
      <c r="BF270" s="924"/>
      <c r="BG270" s="924"/>
      <c r="BH270" s="924"/>
      <c r="BI270" s="924"/>
      <c r="BJ270" s="924"/>
      <c r="BK270" s="924"/>
      <c r="BL270" s="924"/>
      <c r="BM270" s="924"/>
      <c r="BN270" s="924"/>
    </row>
    <row r="271" ht="13.5">
      <c r="A271" s="917" t="s">
        <v>1178</v>
      </c>
    </row>
    <row r="274" ht="13.5">
      <c r="A274" s="894" t="s">
        <v>1227</v>
      </c>
    </row>
    <row r="275" ht="13.5">
      <c r="A275" s="894" t="s">
        <v>1179</v>
      </c>
    </row>
    <row r="276" spans="1:66" ht="13.5" customHeight="1">
      <c r="A276" s="941" t="s">
        <v>1248</v>
      </c>
      <c r="B276" s="941"/>
      <c r="C276" s="941"/>
      <c r="D276" s="941"/>
      <c r="E276" s="941"/>
      <c r="F276" s="941"/>
      <c r="G276" s="941"/>
      <c r="H276" s="941"/>
      <c r="I276" s="941"/>
      <c r="J276" s="941"/>
      <c r="K276" s="941"/>
      <c r="L276" s="941"/>
      <c r="M276" s="941"/>
      <c r="N276" s="941"/>
      <c r="O276" s="941"/>
      <c r="P276" s="941"/>
      <c r="Q276" s="941"/>
      <c r="R276" s="941"/>
      <c r="S276" s="941"/>
      <c r="T276" s="941"/>
      <c r="U276" s="941"/>
      <c r="V276" s="941"/>
      <c r="W276" s="941"/>
      <c r="X276" s="941"/>
      <c r="Y276" s="941"/>
      <c r="Z276" s="941"/>
      <c r="AA276" s="941"/>
      <c r="AB276" s="941"/>
      <c r="AC276" s="941"/>
      <c r="AD276" s="941"/>
      <c r="AE276" s="941"/>
      <c r="AF276" s="941"/>
      <c r="AG276" s="941"/>
      <c r="AH276" s="941"/>
      <c r="AI276" s="941"/>
      <c r="AJ276" s="941"/>
      <c r="AK276" s="941"/>
      <c r="AL276" s="941"/>
      <c r="AM276" s="941"/>
      <c r="AN276" s="941"/>
      <c r="AO276" s="941"/>
      <c r="AP276" s="941"/>
      <c r="AQ276" s="941"/>
      <c r="AR276" s="941"/>
      <c r="AS276" s="941"/>
      <c r="AT276" s="941"/>
      <c r="AU276" s="941"/>
      <c r="AV276" s="941"/>
      <c r="AW276" s="941"/>
      <c r="AX276" s="941"/>
      <c r="AY276" s="941"/>
      <c r="AZ276" s="941"/>
      <c r="BA276" s="941"/>
      <c r="BB276" s="941"/>
      <c r="BC276" s="941"/>
      <c r="BD276" s="941"/>
      <c r="BE276" s="941"/>
      <c r="BF276" s="941"/>
      <c r="BG276" s="941"/>
      <c r="BH276" s="941"/>
      <c r="BI276" s="941"/>
      <c r="BJ276" s="941"/>
      <c r="BK276" s="941"/>
      <c r="BL276" s="941"/>
      <c r="BM276" s="941"/>
      <c r="BN276" s="941"/>
    </row>
    <row r="277" spans="1:66" ht="13.5" customHeight="1">
      <c r="A277" s="941"/>
      <c r="B277" s="941"/>
      <c r="C277" s="941"/>
      <c r="D277" s="941"/>
      <c r="E277" s="941"/>
      <c r="F277" s="941"/>
      <c r="G277" s="941"/>
      <c r="H277" s="941"/>
      <c r="I277" s="941"/>
      <c r="J277" s="941"/>
      <c r="K277" s="941"/>
      <c r="L277" s="941"/>
      <c r="M277" s="941"/>
      <c r="N277" s="941"/>
      <c r="O277" s="941"/>
      <c r="P277" s="941"/>
      <c r="Q277" s="941"/>
      <c r="R277" s="941"/>
      <c r="S277" s="941"/>
      <c r="T277" s="941"/>
      <c r="U277" s="941"/>
      <c r="V277" s="941"/>
      <c r="W277" s="941"/>
      <c r="X277" s="941"/>
      <c r="Y277" s="941"/>
      <c r="Z277" s="941"/>
      <c r="AA277" s="941"/>
      <c r="AB277" s="941"/>
      <c r="AC277" s="941"/>
      <c r="AD277" s="941"/>
      <c r="AE277" s="941"/>
      <c r="AF277" s="941"/>
      <c r="AG277" s="941"/>
      <c r="AH277" s="941"/>
      <c r="AI277" s="941"/>
      <c r="AJ277" s="941"/>
      <c r="AK277" s="941"/>
      <c r="AL277" s="941"/>
      <c r="AM277" s="941"/>
      <c r="AN277" s="941"/>
      <c r="AO277" s="941"/>
      <c r="AP277" s="941"/>
      <c r="AQ277" s="941"/>
      <c r="AR277" s="941"/>
      <c r="AS277" s="941"/>
      <c r="AT277" s="941"/>
      <c r="AU277" s="941"/>
      <c r="AV277" s="941"/>
      <c r="AW277" s="941"/>
      <c r="AX277" s="941"/>
      <c r="AY277" s="941"/>
      <c r="AZ277" s="941"/>
      <c r="BA277" s="941"/>
      <c r="BB277" s="941"/>
      <c r="BC277" s="941"/>
      <c r="BD277" s="941"/>
      <c r="BE277" s="941"/>
      <c r="BF277" s="941"/>
      <c r="BG277" s="941"/>
      <c r="BH277" s="941"/>
      <c r="BI277" s="941"/>
      <c r="BJ277" s="941"/>
      <c r="BK277" s="941"/>
      <c r="BL277" s="941"/>
      <c r="BM277" s="941"/>
      <c r="BN277" s="941"/>
    </row>
    <row r="278" spans="1:66" ht="13.5" customHeight="1">
      <c r="A278" s="941"/>
      <c r="B278" s="941"/>
      <c r="C278" s="941"/>
      <c r="D278" s="941"/>
      <c r="E278" s="941"/>
      <c r="F278" s="941"/>
      <c r="G278" s="941"/>
      <c r="H278" s="941"/>
      <c r="I278" s="941"/>
      <c r="J278" s="941"/>
      <c r="K278" s="941"/>
      <c r="L278" s="941"/>
      <c r="M278" s="941"/>
      <c r="N278" s="941"/>
      <c r="O278" s="941"/>
      <c r="P278" s="941"/>
      <c r="Q278" s="941"/>
      <c r="R278" s="941"/>
      <c r="S278" s="941"/>
      <c r="T278" s="941"/>
      <c r="U278" s="941"/>
      <c r="V278" s="941"/>
      <c r="W278" s="941"/>
      <c r="X278" s="941"/>
      <c r="Y278" s="941"/>
      <c r="Z278" s="941"/>
      <c r="AA278" s="941"/>
      <c r="AB278" s="941"/>
      <c r="AC278" s="941"/>
      <c r="AD278" s="941"/>
      <c r="AE278" s="941"/>
      <c r="AF278" s="941"/>
      <c r="AG278" s="941"/>
      <c r="AH278" s="941"/>
      <c r="AI278" s="941"/>
      <c r="AJ278" s="941"/>
      <c r="AK278" s="941"/>
      <c r="AL278" s="941"/>
      <c r="AM278" s="941"/>
      <c r="AN278" s="941"/>
      <c r="AO278" s="941"/>
      <c r="AP278" s="941"/>
      <c r="AQ278" s="941"/>
      <c r="AR278" s="941"/>
      <c r="AS278" s="941"/>
      <c r="AT278" s="941"/>
      <c r="AU278" s="941"/>
      <c r="AV278" s="941"/>
      <c r="AW278" s="941"/>
      <c r="AX278" s="941"/>
      <c r="AY278" s="941"/>
      <c r="AZ278" s="941"/>
      <c r="BA278" s="941"/>
      <c r="BB278" s="941"/>
      <c r="BC278" s="941"/>
      <c r="BD278" s="941"/>
      <c r="BE278" s="941"/>
      <c r="BF278" s="941"/>
      <c r="BG278" s="941"/>
      <c r="BH278" s="941"/>
      <c r="BI278" s="941"/>
      <c r="BJ278" s="941"/>
      <c r="BK278" s="941"/>
      <c r="BL278" s="941"/>
      <c r="BM278" s="941"/>
      <c r="BN278" s="941"/>
    </row>
    <row r="279" spans="1:66" ht="13.5" customHeight="1">
      <c r="A279" s="941"/>
      <c r="B279" s="941"/>
      <c r="C279" s="941"/>
      <c r="D279" s="941"/>
      <c r="E279" s="941"/>
      <c r="F279" s="941"/>
      <c r="G279" s="941"/>
      <c r="H279" s="941"/>
      <c r="I279" s="941"/>
      <c r="J279" s="941"/>
      <c r="K279" s="941"/>
      <c r="L279" s="941"/>
      <c r="M279" s="941"/>
      <c r="N279" s="941"/>
      <c r="O279" s="941"/>
      <c r="P279" s="941"/>
      <c r="Q279" s="941"/>
      <c r="R279" s="941"/>
      <c r="S279" s="941"/>
      <c r="T279" s="941"/>
      <c r="U279" s="941"/>
      <c r="V279" s="941"/>
      <c r="W279" s="941"/>
      <c r="X279" s="941"/>
      <c r="Y279" s="941"/>
      <c r="Z279" s="941"/>
      <c r="AA279" s="941"/>
      <c r="AB279" s="941"/>
      <c r="AC279" s="941"/>
      <c r="AD279" s="941"/>
      <c r="AE279" s="941"/>
      <c r="AF279" s="941"/>
      <c r="AG279" s="941"/>
      <c r="AH279" s="941"/>
      <c r="AI279" s="941"/>
      <c r="AJ279" s="941"/>
      <c r="AK279" s="941"/>
      <c r="AL279" s="941"/>
      <c r="AM279" s="941"/>
      <c r="AN279" s="941"/>
      <c r="AO279" s="941"/>
      <c r="AP279" s="941"/>
      <c r="AQ279" s="941"/>
      <c r="AR279" s="941"/>
      <c r="AS279" s="941"/>
      <c r="AT279" s="941"/>
      <c r="AU279" s="941"/>
      <c r="AV279" s="941"/>
      <c r="AW279" s="941"/>
      <c r="AX279" s="941"/>
      <c r="AY279" s="941"/>
      <c r="AZ279" s="941"/>
      <c r="BA279" s="941"/>
      <c r="BB279" s="941"/>
      <c r="BC279" s="941"/>
      <c r="BD279" s="941"/>
      <c r="BE279" s="941"/>
      <c r="BF279" s="941"/>
      <c r="BG279" s="941"/>
      <c r="BH279" s="941"/>
      <c r="BI279" s="941"/>
      <c r="BJ279" s="941"/>
      <c r="BK279" s="941"/>
      <c r="BL279" s="941"/>
      <c r="BM279" s="941"/>
      <c r="BN279" s="941"/>
    </row>
    <row r="280" spans="1:66" ht="13.5" customHeight="1">
      <c r="A280" s="941"/>
      <c r="B280" s="941"/>
      <c r="C280" s="941"/>
      <c r="D280" s="941"/>
      <c r="E280" s="941"/>
      <c r="F280" s="941"/>
      <c r="G280" s="941"/>
      <c r="H280" s="941"/>
      <c r="I280" s="941"/>
      <c r="J280" s="941"/>
      <c r="K280" s="941"/>
      <c r="L280" s="941"/>
      <c r="M280" s="941"/>
      <c r="N280" s="941"/>
      <c r="O280" s="941"/>
      <c r="P280" s="941"/>
      <c r="Q280" s="941"/>
      <c r="R280" s="941"/>
      <c r="S280" s="941"/>
      <c r="T280" s="941"/>
      <c r="U280" s="941"/>
      <c r="V280" s="941"/>
      <c r="W280" s="941"/>
      <c r="X280" s="941"/>
      <c r="Y280" s="941"/>
      <c r="Z280" s="941"/>
      <c r="AA280" s="941"/>
      <c r="AB280" s="941"/>
      <c r="AC280" s="941"/>
      <c r="AD280" s="941"/>
      <c r="AE280" s="941"/>
      <c r="AF280" s="941"/>
      <c r="AG280" s="941"/>
      <c r="AH280" s="941"/>
      <c r="AI280" s="941"/>
      <c r="AJ280" s="941"/>
      <c r="AK280" s="941"/>
      <c r="AL280" s="941"/>
      <c r="AM280" s="941"/>
      <c r="AN280" s="941"/>
      <c r="AO280" s="941"/>
      <c r="AP280" s="941"/>
      <c r="AQ280" s="941"/>
      <c r="AR280" s="941"/>
      <c r="AS280" s="941"/>
      <c r="AT280" s="941"/>
      <c r="AU280" s="941"/>
      <c r="AV280" s="941"/>
      <c r="AW280" s="941"/>
      <c r="AX280" s="941"/>
      <c r="AY280" s="941"/>
      <c r="AZ280" s="941"/>
      <c r="BA280" s="941"/>
      <c r="BB280" s="941"/>
      <c r="BC280" s="941"/>
      <c r="BD280" s="941"/>
      <c r="BE280" s="941"/>
      <c r="BF280" s="941"/>
      <c r="BG280" s="941"/>
      <c r="BH280" s="941"/>
      <c r="BI280" s="941"/>
      <c r="BJ280" s="941"/>
      <c r="BK280" s="941"/>
      <c r="BL280" s="941"/>
      <c r="BM280" s="941"/>
      <c r="BN280" s="941"/>
    </row>
    <row r="281" spans="1:66" ht="13.5" customHeight="1">
      <c r="A281" s="941"/>
      <c r="B281" s="941"/>
      <c r="C281" s="941"/>
      <c r="D281" s="941"/>
      <c r="E281" s="941"/>
      <c r="F281" s="941"/>
      <c r="G281" s="941"/>
      <c r="H281" s="941"/>
      <c r="I281" s="941"/>
      <c r="J281" s="941"/>
      <c r="K281" s="941"/>
      <c r="L281" s="941"/>
      <c r="M281" s="941"/>
      <c r="N281" s="941"/>
      <c r="O281" s="941"/>
      <c r="P281" s="941"/>
      <c r="Q281" s="941"/>
      <c r="R281" s="941"/>
      <c r="S281" s="941"/>
      <c r="T281" s="941"/>
      <c r="U281" s="941"/>
      <c r="V281" s="941"/>
      <c r="W281" s="941"/>
      <c r="X281" s="941"/>
      <c r="Y281" s="941"/>
      <c r="Z281" s="941"/>
      <c r="AA281" s="941"/>
      <c r="AB281" s="941"/>
      <c r="AC281" s="941"/>
      <c r="AD281" s="941"/>
      <c r="AE281" s="941"/>
      <c r="AF281" s="941"/>
      <c r="AG281" s="941"/>
      <c r="AH281" s="941"/>
      <c r="AI281" s="941"/>
      <c r="AJ281" s="941"/>
      <c r="AK281" s="941"/>
      <c r="AL281" s="941"/>
      <c r="AM281" s="941"/>
      <c r="AN281" s="941"/>
      <c r="AO281" s="941"/>
      <c r="AP281" s="941"/>
      <c r="AQ281" s="941"/>
      <c r="AR281" s="941"/>
      <c r="AS281" s="941"/>
      <c r="AT281" s="941"/>
      <c r="AU281" s="941"/>
      <c r="AV281" s="941"/>
      <c r="AW281" s="941"/>
      <c r="AX281" s="941"/>
      <c r="AY281" s="941"/>
      <c r="AZ281" s="941"/>
      <c r="BA281" s="941"/>
      <c r="BB281" s="941"/>
      <c r="BC281" s="941"/>
      <c r="BD281" s="941"/>
      <c r="BE281" s="941"/>
      <c r="BF281" s="941"/>
      <c r="BG281" s="941"/>
      <c r="BH281" s="941"/>
      <c r="BI281" s="941"/>
      <c r="BJ281" s="941"/>
      <c r="BK281" s="941"/>
      <c r="BL281" s="941"/>
      <c r="BM281" s="941"/>
      <c r="BN281" s="941"/>
    </row>
    <row r="282" spans="1:66" ht="13.5" customHeight="1">
      <c r="A282" s="891"/>
      <c r="B282" s="891"/>
      <c r="C282" s="891"/>
      <c r="D282" s="891"/>
      <c r="E282" s="891"/>
      <c r="F282" s="891"/>
      <c r="G282" s="891"/>
      <c r="H282" s="891"/>
      <c r="I282" s="891"/>
      <c r="J282" s="891"/>
      <c r="K282" s="891"/>
      <c r="L282" s="891"/>
      <c r="M282" s="891"/>
      <c r="N282" s="891"/>
      <c r="O282" s="891"/>
      <c r="P282" s="891"/>
      <c r="Q282" s="891"/>
      <c r="R282" s="891"/>
      <c r="S282" s="891"/>
      <c r="T282" s="891"/>
      <c r="U282" s="891"/>
      <c r="V282" s="891"/>
      <c r="W282" s="891"/>
      <c r="X282" s="891"/>
      <c r="Y282" s="891"/>
      <c r="Z282" s="891"/>
      <c r="AA282" s="891"/>
      <c r="AB282" s="891"/>
      <c r="AC282" s="891"/>
      <c r="AD282" s="891"/>
      <c r="AE282" s="891"/>
      <c r="AF282" s="891"/>
      <c r="AG282" s="891"/>
      <c r="AH282" s="891"/>
      <c r="AI282" s="891"/>
      <c r="AJ282" s="891"/>
      <c r="AK282" s="891"/>
      <c r="AL282" s="891"/>
      <c r="AM282" s="891"/>
      <c r="AN282" s="891"/>
      <c r="AO282" s="891"/>
      <c r="AP282" s="891"/>
      <c r="AQ282" s="891"/>
      <c r="AR282" s="891"/>
      <c r="AS282" s="891"/>
      <c r="AT282" s="891"/>
      <c r="AU282" s="891"/>
      <c r="AV282" s="891"/>
      <c r="AW282" s="891"/>
      <c r="AX282" s="891"/>
      <c r="AY282" s="891"/>
      <c r="AZ282" s="891"/>
      <c r="BA282" s="891"/>
      <c r="BB282" s="891"/>
      <c r="BC282" s="891"/>
      <c r="BD282" s="891"/>
      <c r="BE282" s="891"/>
      <c r="BF282" s="891"/>
      <c r="BG282" s="891"/>
      <c r="BH282" s="891"/>
      <c r="BI282" s="891"/>
      <c r="BJ282" s="891"/>
      <c r="BK282" s="891"/>
      <c r="BL282" s="891"/>
      <c r="BM282" s="891"/>
      <c r="BN282" s="891"/>
    </row>
    <row r="283" spans="1:66" ht="14.25" customHeight="1">
      <c r="A283" s="891"/>
      <c r="B283" s="891"/>
      <c r="C283" s="891"/>
      <c r="D283" s="891"/>
      <c r="E283" s="891"/>
      <c r="F283" s="891"/>
      <c r="G283" s="891"/>
      <c r="H283" s="891"/>
      <c r="I283" s="891"/>
      <c r="J283" s="891"/>
      <c r="K283" s="891"/>
      <c r="L283" s="891"/>
      <c r="M283" s="891"/>
      <c r="N283" s="891"/>
      <c r="O283" s="891"/>
      <c r="P283" s="891"/>
      <c r="Q283" s="891"/>
      <c r="R283" s="891"/>
      <c r="S283" s="891"/>
      <c r="T283" s="891"/>
      <c r="U283" s="891"/>
      <c r="V283" s="891"/>
      <c r="W283" s="891"/>
      <c r="X283" s="891"/>
      <c r="Y283" s="891"/>
      <c r="Z283" s="891"/>
      <c r="AA283" s="891"/>
      <c r="AB283" s="891"/>
      <c r="AC283" s="891"/>
      <c r="AD283" s="891"/>
      <c r="AE283" s="891"/>
      <c r="AF283" s="891"/>
      <c r="AG283" s="891"/>
      <c r="AH283" s="891"/>
      <c r="AI283" s="891"/>
      <c r="AJ283" s="891"/>
      <c r="AK283" s="891"/>
      <c r="AL283" s="891"/>
      <c r="AM283" s="891"/>
      <c r="AN283" s="891"/>
      <c r="AO283" s="891"/>
      <c r="AP283" s="891"/>
      <c r="AQ283" s="891"/>
      <c r="AR283" s="891"/>
      <c r="AS283" s="891"/>
      <c r="AT283" s="891"/>
      <c r="AU283" s="891"/>
      <c r="AV283" s="891"/>
      <c r="AW283" s="891"/>
      <c r="AX283" s="891"/>
      <c r="AY283" s="891"/>
      <c r="AZ283" s="891"/>
      <c r="BA283" s="891"/>
      <c r="BB283" s="891"/>
      <c r="BC283" s="891"/>
      <c r="BD283" s="891"/>
      <c r="BE283" s="891"/>
      <c r="BF283" s="891"/>
      <c r="BG283" s="891"/>
      <c r="BH283" s="891"/>
      <c r="BI283" s="891"/>
      <c r="BJ283" s="891"/>
      <c r="BK283" s="891"/>
      <c r="BL283" s="891"/>
      <c r="BM283" s="891"/>
      <c r="BN283" s="891"/>
    </row>
    <row r="284" spans="1:66" ht="23.25" customHeight="1">
      <c r="A284" s="978" t="s">
        <v>1190</v>
      </c>
      <c r="B284" s="978"/>
      <c r="C284" s="978"/>
      <c r="D284" s="978"/>
      <c r="E284" s="978"/>
      <c r="F284" s="978"/>
      <c r="G284" s="978"/>
      <c r="H284" s="978"/>
      <c r="I284" s="978"/>
      <c r="J284" s="978"/>
      <c r="K284" s="978"/>
      <c r="L284" s="978"/>
      <c r="M284" s="978"/>
      <c r="N284" s="978"/>
      <c r="O284" s="978"/>
      <c r="P284" s="978"/>
      <c r="Q284" s="978"/>
      <c r="R284" s="978"/>
      <c r="S284" s="978"/>
      <c r="T284" s="978"/>
      <c r="U284" s="978"/>
      <c r="V284" s="978"/>
      <c r="W284" s="978"/>
      <c r="X284" s="978"/>
      <c r="Y284" s="978"/>
      <c r="Z284" s="978"/>
      <c r="AA284" s="978"/>
      <c r="AB284" s="978"/>
      <c r="AC284" s="978"/>
      <c r="AD284" s="978"/>
      <c r="AE284" s="978"/>
      <c r="AF284" s="978"/>
      <c r="AG284" s="978"/>
      <c r="AH284" s="978"/>
      <c r="AI284" s="978"/>
      <c r="AJ284" s="978"/>
      <c r="AK284" s="978"/>
      <c r="AL284" s="978"/>
      <c r="AM284" s="978"/>
      <c r="AN284" s="978"/>
      <c r="AO284" s="978"/>
      <c r="AP284" s="978"/>
      <c r="AQ284" s="978"/>
      <c r="AR284" s="978"/>
      <c r="AS284" s="978"/>
      <c r="AT284" s="978"/>
      <c r="AU284" s="978"/>
      <c r="AV284" s="978"/>
      <c r="AW284" s="978"/>
      <c r="AX284" s="978"/>
      <c r="AY284" s="978"/>
      <c r="AZ284" s="978"/>
      <c r="BA284" s="978"/>
      <c r="BB284" s="978"/>
      <c r="BC284" s="978"/>
      <c r="BD284" s="978"/>
      <c r="BE284" s="978"/>
      <c r="BF284" s="978"/>
      <c r="BG284" s="978"/>
      <c r="BH284" s="978"/>
      <c r="BI284" s="978"/>
      <c r="BJ284" s="978"/>
      <c r="BK284" s="934"/>
      <c r="BL284" s="934"/>
      <c r="BM284" s="934"/>
      <c r="BN284" s="934"/>
    </row>
    <row r="285" spans="1:62" ht="17.25" customHeight="1">
      <c r="A285" s="983" t="s">
        <v>14</v>
      </c>
      <c r="B285" s="983"/>
      <c r="C285" s="983"/>
      <c r="D285" s="983"/>
      <c r="E285" s="983"/>
      <c r="F285" s="983"/>
      <c r="G285" s="983"/>
      <c r="H285" s="983"/>
      <c r="I285" s="983"/>
      <c r="J285" s="983"/>
      <c r="K285" s="983"/>
      <c r="L285" s="983"/>
      <c r="M285" s="983"/>
      <c r="N285" s="983"/>
      <c r="O285" s="982" t="s">
        <v>1</v>
      </c>
      <c r="P285" s="983"/>
      <c r="Q285" s="983"/>
      <c r="R285" s="983"/>
      <c r="S285" s="983"/>
      <c r="T285" s="983"/>
      <c r="U285" s="977"/>
      <c r="V285" s="977"/>
      <c r="W285" s="977"/>
      <c r="X285" s="977"/>
      <c r="Y285" s="977"/>
      <c r="Z285" s="977"/>
      <c r="AA285" s="977"/>
      <c r="AB285" s="977"/>
      <c r="AC285" s="977"/>
      <c r="AD285" s="977"/>
      <c r="AE285" s="977"/>
      <c r="AF285" s="977"/>
      <c r="AG285" s="977"/>
      <c r="AH285" s="977"/>
      <c r="AI285" s="977"/>
      <c r="AJ285" s="977"/>
      <c r="AK285" s="977"/>
      <c r="AL285" s="977"/>
      <c r="AM285" s="977"/>
      <c r="AN285" s="977"/>
      <c r="AO285" s="977"/>
      <c r="AP285" s="977"/>
      <c r="AQ285" s="977"/>
      <c r="AR285" s="977"/>
      <c r="AS285" s="977"/>
      <c r="AT285" s="977"/>
      <c r="AU285" s="977"/>
      <c r="AV285" s="977"/>
      <c r="AW285" s="977"/>
      <c r="AX285" s="977"/>
      <c r="AY285" s="977"/>
      <c r="AZ285" s="977"/>
      <c r="BA285" s="977"/>
      <c r="BB285" s="977"/>
      <c r="BC285" s="977"/>
      <c r="BD285" s="977"/>
      <c r="BE285" s="977"/>
      <c r="BF285" s="977"/>
      <c r="BG285" s="977"/>
      <c r="BH285" s="977"/>
      <c r="BI285" s="977"/>
      <c r="BJ285" s="977"/>
    </row>
    <row r="286" spans="1:62" ht="18" customHeight="1">
      <c r="A286" s="973"/>
      <c r="B286" s="973"/>
      <c r="C286" s="973"/>
      <c r="D286" s="973"/>
      <c r="E286" s="973"/>
      <c r="F286" s="973"/>
      <c r="G286" s="973"/>
      <c r="H286" s="973"/>
      <c r="I286" s="973"/>
      <c r="J286" s="973"/>
      <c r="K286" s="973"/>
      <c r="L286" s="973"/>
      <c r="M286" s="973"/>
      <c r="N286" s="973"/>
      <c r="O286" s="984"/>
      <c r="P286" s="973"/>
      <c r="Q286" s="973"/>
      <c r="R286" s="973"/>
      <c r="S286" s="973"/>
      <c r="T286" s="973"/>
      <c r="U286" s="975" t="s">
        <v>1183</v>
      </c>
      <c r="V286" s="975"/>
      <c r="W286" s="975"/>
      <c r="X286" s="975"/>
      <c r="Y286" s="975"/>
      <c r="Z286" s="975"/>
      <c r="AA286" s="975" t="s">
        <v>1184</v>
      </c>
      <c r="AB286" s="975"/>
      <c r="AC286" s="975"/>
      <c r="AD286" s="975"/>
      <c r="AE286" s="975"/>
      <c r="AF286" s="975"/>
      <c r="AG286" s="975" t="s">
        <v>1185</v>
      </c>
      <c r="AH286" s="975"/>
      <c r="AI286" s="975"/>
      <c r="AJ286" s="975"/>
      <c r="AK286" s="975"/>
      <c r="AL286" s="975"/>
      <c r="AM286" s="975" t="s">
        <v>1186</v>
      </c>
      <c r="AN286" s="975"/>
      <c r="AO286" s="975"/>
      <c r="AP286" s="975"/>
      <c r="AQ286" s="975"/>
      <c r="AR286" s="975"/>
      <c r="AS286" s="975" t="s">
        <v>1187</v>
      </c>
      <c r="AT286" s="975"/>
      <c r="AU286" s="975"/>
      <c r="AV286" s="975"/>
      <c r="AW286" s="975"/>
      <c r="AX286" s="975"/>
      <c r="AY286" s="975" t="s">
        <v>1188</v>
      </c>
      <c r="AZ286" s="975"/>
      <c r="BA286" s="975"/>
      <c r="BB286" s="975"/>
      <c r="BC286" s="975"/>
      <c r="BD286" s="975"/>
      <c r="BE286" s="975" t="s">
        <v>1189</v>
      </c>
      <c r="BF286" s="975"/>
      <c r="BG286" s="975"/>
      <c r="BH286" s="975"/>
      <c r="BI286" s="975"/>
      <c r="BJ286" s="976"/>
    </row>
    <row r="287" spans="1:62" ht="16.5" customHeight="1">
      <c r="A287" s="992" t="s">
        <v>1180</v>
      </c>
      <c r="B287" s="992"/>
      <c r="C287" s="992"/>
      <c r="D287" s="992"/>
      <c r="E287" s="992"/>
      <c r="F287" s="992"/>
      <c r="G287" s="992"/>
      <c r="H287" s="992"/>
      <c r="I287" s="993" t="s">
        <v>1150</v>
      </c>
      <c r="J287" s="994"/>
      <c r="K287" s="994"/>
      <c r="L287" s="994"/>
      <c r="M287" s="994"/>
      <c r="N287" s="994"/>
      <c r="O287" s="1067">
        <v>174888</v>
      </c>
      <c r="P287" s="1068"/>
      <c r="Q287" s="1068"/>
      <c r="R287" s="1068"/>
      <c r="S287" s="1068"/>
      <c r="T287" s="1068"/>
      <c r="U287" s="990">
        <v>59345</v>
      </c>
      <c r="V287" s="990"/>
      <c r="W287" s="990"/>
      <c r="X287" s="990"/>
      <c r="Y287" s="990"/>
      <c r="Z287" s="990"/>
      <c r="AA287" s="990">
        <v>39309</v>
      </c>
      <c r="AB287" s="990"/>
      <c r="AC287" s="990"/>
      <c r="AD287" s="990"/>
      <c r="AE287" s="990"/>
      <c r="AF287" s="990"/>
      <c r="AG287" s="990">
        <v>30165</v>
      </c>
      <c r="AH287" s="990"/>
      <c r="AI287" s="990"/>
      <c r="AJ287" s="990"/>
      <c r="AK287" s="990"/>
      <c r="AL287" s="990"/>
      <c r="AM287" s="990">
        <v>27436</v>
      </c>
      <c r="AN287" s="990"/>
      <c r="AO287" s="990"/>
      <c r="AP287" s="990"/>
      <c r="AQ287" s="990"/>
      <c r="AR287" s="990"/>
      <c r="AS287" s="990">
        <v>11265</v>
      </c>
      <c r="AT287" s="990"/>
      <c r="AU287" s="990"/>
      <c r="AV287" s="990"/>
      <c r="AW287" s="990"/>
      <c r="AX287" s="990"/>
      <c r="AY287" s="990">
        <v>4979</v>
      </c>
      <c r="AZ287" s="990"/>
      <c r="BA287" s="990"/>
      <c r="BB287" s="990"/>
      <c r="BC287" s="990"/>
      <c r="BD287" s="990"/>
      <c r="BE287" s="990">
        <v>2389</v>
      </c>
      <c r="BF287" s="990"/>
      <c r="BG287" s="990"/>
      <c r="BH287" s="990"/>
      <c r="BI287" s="990"/>
      <c r="BJ287" s="990"/>
    </row>
    <row r="288" spans="1:62" ht="16.5" customHeight="1">
      <c r="A288" s="992"/>
      <c r="B288" s="992"/>
      <c r="C288" s="992"/>
      <c r="D288" s="992"/>
      <c r="E288" s="992"/>
      <c r="F288" s="992"/>
      <c r="G288" s="992"/>
      <c r="H288" s="992"/>
      <c r="I288" s="995" t="s">
        <v>1134</v>
      </c>
      <c r="J288" s="996"/>
      <c r="K288" s="996"/>
      <c r="L288" s="996"/>
      <c r="M288" s="996"/>
      <c r="N288" s="996"/>
      <c r="O288" s="991">
        <v>180776</v>
      </c>
      <c r="P288" s="990"/>
      <c r="Q288" s="990"/>
      <c r="R288" s="990"/>
      <c r="S288" s="990"/>
      <c r="T288" s="990"/>
      <c r="U288" s="990">
        <v>63223</v>
      </c>
      <c r="V288" s="990"/>
      <c r="W288" s="990"/>
      <c r="X288" s="990"/>
      <c r="Y288" s="990"/>
      <c r="Z288" s="990"/>
      <c r="AA288" s="990">
        <v>43123</v>
      </c>
      <c r="AB288" s="990"/>
      <c r="AC288" s="990"/>
      <c r="AD288" s="990"/>
      <c r="AE288" s="990"/>
      <c r="AF288" s="990"/>
      <c r="AG288" s="990">
        <v>31429</v>
      </c>
      <c r="AH288" s="990"/>
      <c r="AI288" s="990"/>
      <c r="AJ288" s="990"/>
      <c r="AK288" s="990"/>
      <c r="AL288" s="990"/>
      <c r="AM288" s="990">
        <v>26750</v>
      </c>
      <c r="AN288" s="990"/>
      <c r="AO288" s="990"/>
      <c r="AP288" s="990"/>
      <c r="AQ288" s="990"/>
      <c r="AR288" s="990"/>
      <c r="AS288" s="990">
        <v>10105</v>
      </c>
      <c r="AT288" s="990"/>
      <c r="AU288" s="990"/>
      <c r="AV288" s="990"/>
      <c r="AW288" s="990"/>
      <c r="AX288" s="990"/>
      <c r="AY288" s="990">
        <v>4228</v>
      </c>
      <c r="AZ288" s="990"/>
      <c r="BA288" s="990"/>
      <c r="BB288" s="990"/>
      <c r="BC288" s="990"/>
      <c r="BD288" s="990"/>
      <c r="BE288" s="990">
        <v>1918</v>
      </c>
      <c r="BF288" s="990"/>
      <c r="BG288" s="990"/>
      <c r="BH288" s="990"/>
      <c r="BI288" s="990"/>
      <c r="BJ288" s="990"/>
    </row>
    <row r="289" spans="1:62" ht="16.5" customHeight="1">
      <c r="A289" s="973"/>
      <c r="B289" s="973"/>
      <c r="C289" s="973"/>
      <c r="D289" s="973"/>
      <c r="E289" s="973"/>
      <c r="F289" s="973"/>
      <c r="G289" s="973"/>
      <c r="H289" s="973"/>
      <c r="I289" s="995" t="s">
        <v>1135</v>
      </c>
      <c r="J289" s="996"/>
      <c r="K289" s="996"/>
      <c r="L289" s="996"/>
      <c r="M289" s="996"/>
      <c r="N289" s="996"/>
      <c r="O289" s="991">
        <v>190871</v>
      </c>
      <c r="P289" s="990"/>
      <c r="Q289" s="990"/>
      <c r="R289" s="990"/>
      <c r="S289" s="990"/>
      <c r="T289" s="990"/>
      <c r="U289" s="990">
        <v>69944</v>
      </c>
      <c r="V289" s="990"/>
      <c r="W289" s="990"/>
      <c r="X289" s="990"/>
      <c r="Y289" s="990"/>
      <c r="Z289" s="990"/>
      <c r="AA289" s="990">
        <v>47144</v>
      </c>
      <c r="AB289" s="990"/>
      <c r="AC289" s="990"/>
      <c r="AD289" s="990"/>
      <c r="AE289" s="990"/>
      <c r="AF289" s="990"/>
      <c r="AG289" s="990">
        <v>32809</v>
      </c>
      <c r="AH289" s="990"/>
      <c r="AI289" s="990"/>
      <c r="AJ289" s="990"/>
      <c r="AK289" s="990"/>
      <c r="AL289" s="990"/>
      <c r="AM289" s="990">
        <v>26539</v>
      </c>
      <c r="AN289" s="990"/>
      <c r="AO289" s="990"/>
      <c r="AP289" s="990"/>
      <c r="AQ289" s="990"/>
      <c r="AR289" s="990"/>
      <c r="AS289" s="990">
        <v>9425</v>
      </c>
      <c r="AT289" s="990"/>
      <c r="AU289" s="990"/>
      <c r="AV289" s="990"/>
      <c r="AW289" s="990"/>
      <c r="AX289" s="990"/>
      <c r="AY289" s="990">
        <v>3475</v>
      </c>
      <c r="AZ289" s="990"/>
      <c r="BA289" s="990"/>
      <c r="BB289" s="990"/>
      <c r="BC289" s="990"/>
      <c r="BD289" s="990"/>
      <c r="BE289" s="990">
        <v>1535</v>
      </c>
      <c r="BF289" s="990"/>
      <c r="BG289" s="990"/>
      <c r="BH289" s="990"/>
      <c r="BI289" s="990"/>
      <c r="BJ289" s="990"/>
    </row>
    <row r="290" spans="1:62" ht="16.5" customHeight="1">
      <c r="A290" s="971" t="s">
        <v>1181</v>
      </c>
      <c r="B290" s="971"/>
      <c r="C290" s="971"/>
      <c r="D290" s="971"/>
      <c r="E290" s="971"/>
      <c r="F290" s="971"/>
      <c r="G290" s="971"/>
      <c r="H290" s="971"/>
      <c r="I290" s="997" t="s">
        <v>1150</v>
      </c>
      <c r="J290" s="998"/>
      <c r="K290" s="998"/>
      <c r="L290" s="998"/>
      <c r="M290" s="998"/>
      <c r="N290" s="998"/>
      <c r="O290" s="987">
        <v>100</v>
      </c>
      <c r="P290" s="988"/>
      <c r="Q290" s="988"/>
      <c r="R290" s="988"/>
      <c r="S290" s="988"/>
      <c r="T290" s="988"/>
      <c r="U290" s="988">
        <f>U287/$O$287*100</f>
        <v>33.9331457847308</v>
      </c>
      <c r="V290" s="988"/>
      <c r="W290" s="988"/>
      <c r="X290" s="988"/>
      <c r="Y290" s="988"/>
      <c r="Z290" s="988"/>
      <c r="AA290" s="988">
        <f>AA287/$O$287*100</f>
        <v>22.47667078358721</v>
      </c>
      <c r="AB290" s="988"/>
      <c r="AC290" s="988"/>
      <c r="AD290" s="988"/>
      <c r="AE290" s="988"/>
      <c r="AF290" s="988"/>
      <c r="AG290" s="988">
        <f>AG287/$O$287*100</f>
        <v>17.248181693426652</v>
      </c>
      <c r="AH290" s="988"/>
      <c r="AI290" s="988"/>
      <c r="AJ290" s="988"/>
      <c r="AK290" s="988"/>
      <c r="AL290" s="988"/>
      <c r="AM290" s="988">
        <f>AM287/$O$287*100</f>
        <v>15.687754448561364</v>
      </c>
      <c r="AN290" s="988"/>
      <c r="AO290" s="988"/>
      <c r="AP290" s="988"/>
      <c r="AQ290" s="988"/>
      <c r="AR290" s="988"/>
      <c r="AS290" s="988">
        <f>AS287/$O$287*100</f>
        <v>6.441265266913682</v>
      </c>
      <c r="AT290" s="988"/>
      <c r="AU290" s="988"/>
      <c r="AV290" s="988"/>
      <c r="AW290" s="988"/>
      <c r="AX290" s="988"/>
      <c r="AY290" s="988">
        <f>AY287/$O$287*100</f>
        <v>2.8469649146882574</v>
      </c>
      <c r="AZ290" s="988"/>
      <c r="BA290" s="988"/>
      <c r="BB290" s="988"/>
      <c r="BC290" s="988"/>
      <c r="BD290" s="988"/>
      <c r="BE290" s="988">
        <f>BE287/$O$287*100</f>
        <v>1.366017108092036</v>
      </c>
      <c r="BF290" s="988"/>
      <c r="BG290" s="988"/>
      <c r="BH290" s="988"/>
      <c r="BI290" s="988"/>
      <c r="BJ290" s="988"/>
    </row>
    <row r="291" spans="1:62" ht="16.5" customHeight="1">
      <c r="A291" s="992"/>
      <c r="B291" s="992"/>
      <c r="C291" s="992"/>
      <c r="D291" s="992"/>
      <c r="E291" s="992"/>
      <c r="F291" s="992"/>
      <c r="G291" s="992"/>
      <c r="H291" s="992"/>
      <c r="I291" s="995" t="s">
        <v>1134</v>
      </c>
      <c r="J291" s="996"/>
      <c r="K291" s="996"/>
      <c r="L291" s="996"/>
      <c r="M291" s="996"/>
      <c r="N291" s="996"/>
      <c r="O291" s="985">
        <v>100</v>
      </c>
      <c r="P291" s="979"/>
      <c r="Q291" s="979"/>
      <c r="R291" s="979"/>
      <c r="S291" s="979"/>
      <c r="T291" s="979"/>
      <c r="U291" s="979">
        <f>U288/$O$288*100</f>
        <v>34.97311590034075</v>
      </c>
      <c r="V291" s="979"/>
      <c r="W291" s="979"/>
      <c r="X291" s="979"/>
      <c r="Y291" s="979"/>
      <c r="Z291" s="979"/>
      <c r="AA291" s="979">
        <f>AA288/$O$288*100</f>
        <v>23.854383325220162</v>
      </c>
      <c r="AB291" s="979"/>
      <c r="AC291" s="979"/>
      <c r="AD291" s="979"/>
      <c r="AE291" s="979"/>
      <c r="AF291" s="979"/>
      <c r="AG291" s="979">
        <f>AG288/$O$288*100</f>
        <v>17.38560428375448</v>
      </c>
      <c r="AH291" s="979"/>
      <c r="AI291" s="979"/>
      <c r="AJ291" s="979"/>
      <c r="AK291" s="979"/>
      <c r="AL291" s="979"/>
      <c r="AM291" s="979">
        <f>AM288/$O$288*100</f>
        <v>14.797318228083373</v>
      </c>
      <c r="AN291" s="979"/>
      <c r="AO291" s="979"/>
      <c r="AP291" s="979"/>
      <c r="AQ291" s="979"/>
      <c r="AR291" s="979"/>
      <c r="AS291" s="979">
        <f>AS288/$O$288*100</f>
        <v>5.589790680178785</v>
      </c>
      <c r="AT291" s="979"/>
      <c r="AU291" s="979"/>
      <c r="AV291" s="979"/>
      <c r="AW291" s="979"/>
      <c r="AX291" s="979"/>
      <c r="AY291" s="979">
        <f>AY288/$O$288*100</f>
        <v>2.3388060361994953</v>
      </c>
      <c r="AZ291" s="979"/>
      <c r="BA291" s="979"/>
      <c r="BB291" s="979"/>
      <c r="BC291" s="979"/>
      <c r="BD291" s="979"/>
      <c r="BE291" s="979">
        <f>BE288/$O$288*100</f>
        <v>1.06098154622295</v>
      </c>
      <c r="BF291" s="979"/>
      <c r="BG291" s="979"/>
      <c r="BH291" s="979"/>
      <c r="BI291" s="979"/>
      <c r="BJ291" s="979"/>
    </row>
    <row r="292" spans="1:62" ht="16.5" customHeight="1">
      <c r="A292" s="973"/>
      <c r="B292" s="973"/>
      <c r="C292" s="973"/>
      <c r="D292" s="973"/>
      <c r="E292" s="973"/>
      <c r="F292" s="973"/>
      <c r="G292" s="973"/>
      <c r="H292" s="973"/>
      <c r="I292" s="961" t="s">
        <v>1135</v>
      </c>
      <c r="J292" s="962"/>
      <c r="K292" s="962"/>
      <c r="L292" s="962"/>
      <c r="M292" s="962"/>
      <c r="N292" s="962"/>
      <c r="O292" s="989">
        <v>100</v>
      </c>
      <c r="P292" s="986"/>
      <c r="Q292" s="986"/>
      <c r="R292" s="986"/>
      <c r="S292" s="986"/>
      <c r="T292" s="986"/>
      <c r="U292" s="986">
        <f>U289/$O$289*100</f>
        <v>36.64464481246497</v>
      </c>
      <c r="V292" s="986"/>
      <c r="W292" s="986"/>
      <c r="X292" s="986"/>
      <c r="Y292" s="986"/>
      <c r="Z292" s="986"/>
      <c r="AA292" s="986">
        <f>AA289/$O$289*100</f>
        <v>24.699404309717035</v>
      </c>
      <c r="AB292" s="986"/>
      <c r="AC292" s="986"/>
      <c r="AD292" s="986"/>
      <c r="AE292" s="986"/>
      <c r="AF292" s="986"/>
      <c r="AG292" s="986">
        <f>AG289/$O$289*100</f>
        <v>17.18909630064284</v>
      </c>
      <c r="AH292" s="986"/>
      <c r="AI292" s="986"/>
      <c r="AJ292" s="986"/>
      <c r="AK292" s="986"/>
      <c r="AL292" s="986"/>
      <c r="AM292" s="986">
        <f>AM289/$O$289*100</f>
        <v>13.90415516238716</v>
      </c>
      <c r="AN292" s="986"/>
      <c r="AO292" s="986"/>
      <c r="AP292" s="986"/>
      <c r="AQ292" s="986"/>
      <c r="AR292" s="986"/>
      <c r="AS292" s="986">
        <f>AS289/$O$289*100</f>
        <v>4.9378899885262815</v>
      </c>
      <c r="AT292" s="986"/>
      <c r="AU292" s="986"/>
      <c r="AV292" s="986"/>
      <c r="AW292" s="986"/>
      <c r="AX292" s="986"/>
      <c r="AY292" s="986">
        <f>AY289/$O$289*100</f>
        <v>1.8206013485547832</v>
      </c>
      <c r="AZ292" s="986"/>
      <c r="BA292" s="986"/>
      <c r="BB292" s="986"/>
      <c r="BC292" s="986"/>
      <c r="BD292" s="986"/>
      <c r="BE292" s="986">
        <f>BE289/$O$289*100</f>
        <v>0.8042080777069329</v>
      </c>
      <c r="BF292" s="986"/>
      <c r="BG292" s="986"/>
      <c r="BH292" s="986"/>
      <c r="BI292" s="986"/>
      <c r="BJ292" s="986"/>
    </row>
    <row r="293" spans="1:62" ht="16.5" customHeight="1">
      <c r="A293" s="971" t="s">
        <v>1182</v>
      </c>
      <c r="B293" s="971"/>
      <c r="C293" s="971"/>
      <c r="D293" s="971"/>
      <c r="E293" s="971"/>
      <c r="F293" s="971"/>
      <c r="G293" s="971"/>
      <c r="H293" s="971"/>
      <c r="I293" s="993" t="s">
        <v>1150</v>
      </c>
      <c r="J293" s="994"/>
      <c r="K293" s="994"/>
      <c r="L293" s="994"/>
      <c r="M293" s="994"/>
      <c r="N293" s="994"/>
      <c r="O293" s="987">
        <v>3.6</v>
      </c>
      <c r="P293" s="988"/>
      <c r="Q293" s="988"/>
      <c r="R293" s="988"/>
      <c r="S293" s="988"/>
      <c r="T293" s="988"/>
      <c r="U293" s="979">
        <v>3.6</v>
      </c>
      <c r="V293" s="979"/>
      <c r="W293" s="979"/>
      <c r="X293" s="979"/>
      <c r="Y293" s="979"/>
      <c r="Z293" s="979"/>
      <c r="AA293" s="979">
        <v>16.2</v>
      </c>
      <c r="AB293" s="979"/>
      <c r="AC293" s="979"/>
      <c r="AD293" s="979"/>
      <c r="AE293" s="979"/>
      <c r="AF293" s="979"/>
      <c r="AG293" s="979">
        <v>10.3</v>
      </c>
      <c r="AH293" s="979"/>
      <c r="AI293" s="979"/>
      <c r="AJ293" s="979"/>
      <c r="AK293" s="979"/>
      <c r="AL293" s="979"/>
      <c r="AM293" s="979">
        <v>-3.2</v>
      </c>
      <c r="AN293" s="979"/>
      <c r="AO293" s="979"/>
      <c r="AP293" s="979"/>
      <c r="AQ293" s="979"/>
      <c r="AR293" s="979"/>
      <c r="AS293" s="979">
        <v>-11.7</v>
      </c>
      <c r="AT293" s="979"/>
      <c r="AU293" s="979"/>
      <c r="AV293" s="979"/>
      <c r="AW293" s="979"/>
      <c r="AX293" s="979"/>
      <c r="AY293" s="979">
        <v>-20.1</v>
      </c>
      <c r="AZ293" s="979"/>
      <c r="BA293" s="979"/>
      <c r="BB293" s="979"/>
      <c r="BC293" s="979"/>
      <c r="BD293" s="979"/>
      <c r="BE293" s="979">
        <v>-20.6</v>
      </c>
      <c r="BF293" s="979"/>
      <c r="BG293" s="979"/>
      <c r="BH293" s="979"/>
      <c r="BI293" s="979"/>
      <c r="BJ293" s="979"/>
    </row>
    <row r="294" spans="1:62" ht="16.5" customHeight="1">
      <c r="A294" s="992"/>
      <c r="B294" s="992"/>
      <c r="C294" s="992"/>
      <c r="D294" s="992"/>
      <c r="E294" s="992"/>
      <c r="F294" s="992"/>
      <c r="G294" s="992"/>
      <c r="H294" s="992"/>
      <c r="I294" s="995" t="s">
        <v>1134</v>
      </c>
      <c r="J294" s="996"/>
      <c r="K294" s="996"/>
      <c r="L294" s="996"/>
      <c r="M294" s="996"/>
      <c r="N294" s="996"/>
      <c r="O294" s="985">
        <f>O288/O287*100-100</f>
        <v>3.366726133296737</v>
      </c>
      <c r="P294" s="979"/>
      <c r="Q294" s="979"/>
      <c r="R294" s="979"/>
      <c r="S294" s="979"/>
      <c r="T294" s="979"/>
      <c r="U294" s="979">
        <f>U288/U287*100-100</f>
        <v>6.53467014912799</v>
      </c>
      <c r="V294" s="979"/>
      <c r="W294" s="979"/>
      <c r="X294" s="979"/>
      <c r="Y294" s="979"/>
      <c r="Z294" s="979"/>
      <c r="AA294" s="979">
        <f>AA288/AA287*100-100</f>
        <v>9.702612633239212</v>
      </c>
      <c r="AB294" s="979"/>
      <c r="AC294" s="979"/>
      <c r="AD294" s="979"/>
      <c r="AE294" s="979"/>
      <c r="AF294" s="979"/>
      <c r="AG294" s="979">
        <f>AG288/AG287*100-100</f>
        <v>4.190286756174373</v>
      </c>
      <c r="AH294" s="979"/>
      <c r="AI294" s="979"/>
      <c r="AJ294" s="979"/>
      <c r="AK294" s="979"/>
      <c r="AL294" s="979"/>
      <c r="AM294" s="979">
        <f>AM288/AM287*100-100</f>
        <v>-2.5003644846187427</v>
      </c>
      <c r="AN294" s="979"/>
      <c r="AO294" s="979"/>
      <c r="AP294" s="979"/>
      <c r="AQ294" s="979"/>
      <c r="AR294" s="979"/>
      <c r="AS294" s="979">
        <f>AS288/AS287*100-100</f>
        <v>-10.297381269418551</v>
      </c>
      <c r="AT294" s="979"/>
      <c r="AU294" s="979"/>
      <c r="AV294" s="979"/>
      <c r="AW294" s="979"/>
      <c r="AX294" s="979"/>
      <c r="AY294" s="979">
        <f>AY288/AY287*100-100</f>
        <v>-15.08335007029524</v>
      </c>
      <c r="AZ294" s="979"/>
      <c r="BA294" s="979"/>
      <c r="BB294" s="979"/>
      <c r="BC294" s="979"/>
      <c r="BD294" s="979"/>
      <c r="BE294" s="979">
        <f>BE288/BE287*100-100</f>
        <v>-19.7153620761825</v>
      </c>
      <c r="BF294" s="979"/>
      <c r="BG294" s="979"/>
      <c r="BH294" s="979"/>
      <c r="BI294" s="979"/>
      <c r="BJ294" s="979"/>
    </row>
    <row r="295" spans="1:62" ht="16.5" customHeight="1">
      <c r="A295" s="972"/>
      <c r="B295" s="972"/>
      <c r="C295" s="972"/>
      <c r="D295" s="972"/>
      <c r="E295" s="972"/>
      <c r="F295" s="972"/>
      <c r="G295" s="972"/>
      <c r="H295" s="972"/>
      <c r="I295" s="964" t="s">
        <v>1135</v>
      </c>
      <c r="J295" s="965"/>
      <c r="K295" s="965"/>
      <c r="L295" s="965"/>
      <c r="M295" s="965"/>
      <c r="N295" s="965"/>
      <c r="O295" s="980">
        <f>O289/O288*100-100</f>
        <v>5.5842589724299785</v>
      </c>
      <c r="P295" s="981"/>
      <c r="Q295" s="981"/>
      <c r="R295" s="981"/>
      <c r="S295" s="981"/>
      <c r="T295" s="981"/>
      <c r="U295" s="981">
        <f>U289/U288*100-100</f>
        <v>10.630624930800494</v>
      </c>
      <c r="V295" s="981"/>
      <c r="W295" s="981"/>
      <c r="X295" s="981"/>
      <c r="Y295" s="981"/>
      <c r="Z295" s="981"/>
      <c r="AA295" s="981">
        <f>AA289/AA288*100-100</f>
        <v>9.324490411149512</v>
      </c>
      <c r="AB295" s="981"/>
      <c r="AC295" s="981"/>
      <c r="AD295" s="981"/>
      <c r="AE295" s="981"/>
      <c r="AF295" s="981"/>
      <c r="AG295" s="981">
        <f>AG289/AG288*100-100</f>
        <v>4.390849215692498</v>
      </c>
      <c r="AH295" s="981"/>
      <c r="AI295" s="981"/>
      <c r="AJ295" s="981"/>
      <c r="AK295" s="981"/>
      <c r="AL295" s="981"/>
      <c r="AM295" s="981">
        <f>AM289/AM288*100-100</f>
        <v>-0.7887850467289752</v>
      </c>
      <c r="AN295" s="981"/>
      <c r="AO295" s="981"/>
      <c r="AP295" s="981"/>
      <c r="AQ295" s="981"/>
      <c r="AR295" s="981"/>
      <c r="AS295" s="981">
        <f>AS289/AS288*100-100</f>
        <v>-6.729341909945575</v>
      </c>
      <c r="AT295" s="981"/>
      <c r="AU295" s="981"/>
      <c r="AV295" s="981"/>
      <c r="AW295" s="981"/>
      <c r="AX295" s="981"/>
      <c r="AY295" s="981">
        <f>AY289/AY288*100-100</f>
        <v>-17.809839167455067</v>
      </c>
      <c r="AZ295" s="981"/>
      <c r="BA295" s="981"/>
      <c r="BB295" s="981"/>
      <c r="BC295" s="981"/>
      <c r="BD295" s="981"/>
      <c r="BE295" s="981">
        <f>BE289/BE288*100-100</f>
        <v>-19.968717413972897</v>
      </c>
      <c r="BF295" s="981"/>
      <c r="BG295" s="981"/>
      <c r="BH295" s="981"/>
      <c r="BI295" s="981"/>
      <c r="BJ295" s="981"/>
    </row>
    <row r="298" ht="13.5">
      <c r="A298" s="894" t="s">
        <v>1191</v>
      </c>
    </row>
    <row r="299" spans="1:66" ht="21" customHeight="1">
      <c r="A299" s="941" t="s">
        <v>1249</v>
      </c>
      <c r="B299" s="941"/>
      <c r="C299" s="941"/>
      <c r="D299" s="941"/>
      <c r="E299" s="941"/>
      <c r="F299" s="941"/>
      <c r="G299" s="941"/>
      <c r="H299" s="941"/>
      <c r="I299" s="941"/>
      <c r="J299" s="941"/>
      <c r="K299" s="941"/>
      <c r="L299" s="941"/>
      <c r="M299" s="941"/>
      <c r="N299" s="941"/>
      <c r="O299" s="941"/>
      <c r="P299" s="941"/>
      <c r="Q299" s="941"/>
      <c r="R299" s="941"/>
      <c r="S299" s="941"/>
      <c r="T299" s="941"/>
      <c r="U299" s="941"/>
      <c r="V299" s="941"/>
      <c r="W299" s="941"/>
      <c r="X299" s="941"/>
      <c r="Y299" s="941"/>
      <c r="Z299" s="941"/>
      <c r="AA299" s="941"/>
      <c r="AB299" s="941"/>
      <c r="AC299" s="941"/>
      <c r="AD299" s="941"/>
      <c r="AE299" s="941"/>
      <c r="AF299" s="941"/>
      <c r="AG299" s="941"/>
      <c r="AH299" s="941"/>
      <c r="AI299" s="941"/>
      <c r="AJ299" s="941"/>
      <c r="AK299" s="941"/>
      <c r="AL299" s="941"/>
      <c r="AM299" s="941"/>
      <c r="AN299" s="941"/>
      <c r="AO299" s="941"/>
      <c r="AP299" s="941"/>
      <c r="AQ299" s="941"/>
      <c r="AR299" s="941"/>
      <c r="AS299" s="941"/>
      <c r="AT299" s="941"/>
      <c r="AU299" s="941"/>
      <c r="AV299" s="941"/>
      <c r="AW299" s="941"/>
      <c r="AX299" s="941"/>
      <c r="AY299" s="941"/>
      <c r="AZ299" s="941"/>
      <c r="BA299" s="941"/>
      <c r="BB299" s="941"/>
      <c r="BC299" s="941"/>
      <c r="BD299" s="941"/>
      <c r="BE299" s="941"/>
      <c r="BF299" s="941"/>
      <c r="BG299" s="941"/>
      <c r="BH299" s="941"/>
      <c r="BI299" s="941"/>
      <c r="BJ299" s="941"/>
      <c r="BK299" s="941"/>
      <c r="BL299" s="941"/>
      <c r="BM299" s="941"/>
      <c r="BN299" s="941"/>
    </row>
    <row r="300" spans="1:66" ht="13.5">
      <c r="A300" s="941"/>
      <c r="B300" s="941"/>
      <c r="C300" s="941"/>
      <c r="D300" s="941"/>
      <c r="E300" s="941"/>
      <c r="F300" s="941"/>
      <c r="G300" s="941"/>
      <c r="H300" s="941"/>
      <c r="I300" s="941"/>
      <c r="J300" s="941"/>
      <c r="K300" s="941"/>
      <c r="L300" s="941"/>
      <c r="M300" s="941"/>
      <c r="N300" s="941"/>
      <c r="O300" s="941"/>
      <c r="P300" s="941"/>
      <c r="Q300" s="941"/>
      <c r="R300" s="941"/>
      <c r="S300" s="941"/>
      <c r="T300" s="941"/>
      <c r="U300" s="941"/>
      <c r="V300" s="941"/>
      <c r="W300" s="941"/>
      <c r="X300" s="941"/>
      <c r="Y300" s="941"/>
      <c r="Z300" s="941"/>
      <c r="AA300" s="941"/>
      <c r="AB300" s="941"/>
      <c r="AC300" s="941"/>
      <c r="AD300" s="941"/>
      <c r="AE300" s="941"/>
      <c r="AF300" s="941"/>
      <c r="AG300" s="941"/>
      <c r="AH300" s="941"/>
      <c r="AI300" s="941"/>
      <c r="AJ300" s="941"/>
      <c r="AK300" s="941"/>
      <c r="AL300" s="941"/>
      <c r="AM300" s="941"/>
      <c r="AN300" s="941"/>
      <c r="AO300" s="941"/>
      <c r="AP300" s="941"/>
      <c r="AQ300" s="941"/>
      <c r="AR300" s="941"/>
      <c r="AS300" s="941"/>
      <c r="AT300" s="941"/>
      <c r="AU300" s="941"/>
      <c r="AV300" s="941"/>
      <c r="AW300" s="941"/>
      <c r="AX300" s="941"/>
      <c r="AY300" s="941"/>
      <c r="AZ300" s="941"/>
      <c r="BA300" s="941"/>
      <c r="BB300" s="941"/>
      <c r="BC300" s="941"/>
      <c r="BD300" s="941"/>
      <c r="BE300" s="941"/>
      <c r="BF300" s="941"/>
      <c r="BG300" s="941"/>
      <c r="BH300" s="941"/>
      <c r="BI300" s="941"/>
      <c r="BJ300" s="941"/>
      <c r="BK300" s="941"/>
      <c r="BL300" s="941"/>
      <c r="BM300" s="941"/>
      <c r="BN300" s="941"/>
    </row>
    <row r="301" spans="1:66" ht="13.5">
      <c r="A301" s="941"/>
      <c r="B301" s="941"/>
      <c r="C301" s="941"/>
      <c r="D301" s="941"/>
      <c r="E301" s="941"/>
      <c r="F301" s="941"/>
      <c r="G301" s="941"/>
      <c r="H301" s="941"/>
      <c r="I301" s="941"/>
      <c r="J301" s="941"/>
      <c r="K301" s="941"/>
      <c r="L301" s="941"/>
      <c r="M301" s="941"/>
      <c r="N301" s="941"/>
      <c r="O301" s="941"/>
      <c r="P301" s="941"/>
      <c r="Q301" s="941"/>
      <c r="R301" s="941"/>
      <c r="S301" s="941"/>
      <c r="T301" s="941"/>
      <c r="U301" s="941"/>
      <c r="V301" s="941"/>
      <c r="W301" s="941"/>
      <c r="X301" s="941"/>
      <c r="Y301" s="941"/>
      <c r="Z301" s="941"/>
      <c r="AA301" s="941"/>
      <c r="AB301" s="941"/>
      <c r="AC301" s="941"/>
      <c r="AD301" s="941"/>
      <c r="AE301" s="941"/>
      <c r="AF301" s="941"/>
      <c r="AG301" s="941"/>
      <c r="AH301" s="941"/>
      <c r="AI301" s="941"/>
      <c r="AJ301" s="941"/>
      <c r="AK301" s="941"/>
      <c r="AL301" s="941"/>
      <c r="AM301" s="941"/>
      <c r="AN301" s="941"/>
      <c r="AO301" s="941"/>
      <c r="AP301" s="941"/>
      <c r="AQ301" s="941"/>
      <c r="AR301" s="941"/>
      <c r="AS301" s="941"/>
      <c r="AT301" s="941"/>
      <c r="AU301" s="941"/>
      <c r="AV301" s="941"/>
      <c r="AW301" s="941"/>
      <c r="AX301" s="941"/>
      <c r="AY301" s="941"/>
      <c r="AZ301" s="941"/>
      <c r="BA301" s="941"/>
      <c r="BB301" s="941"/>
      <c r="BC301" s="941"/>
      <c r="BD301" s="941"/>
      <c r="BE301" s="941"/>
      <c r="BF301" s="941"/>
      <c r="BG301" s="941"/>
      <c r="BH301" s="941"/>
      <c r="BI301" s="941"/>
      <c r="BJ301" s="941"/>
      <c r="BK301" s="941"/>
      <c r="BL301" s="941"/>
      <c r="BM301" s="941"/>
      <c r="BN301" s="941"/>
    </row>
    <row r="302" spans="1:66" ht="13.5">
      <c r="A302" s="941"/>
      <c r="B302" s="941"/>
      <c r="C302" s="941"/>
      <c r="D302" s="941"/>
      <c r="E302" s="941"/>
      <c r="F302" s="941"/>
      <c r="G302" s="941"/>
      <c r="H302" s="941"/>
      <c r="I302" s="941"/>
      <c r="J302" s="941"/>
      <c r="K302" s="941"/>
      <c r="L302" s="941"/>
      <c r="M302" s="941"/>
      <c r="N302" s="941"/>
      <c r="O302" s="941"/>
      <c r="P302" s="941"/>
      <c r="Q302" s="941"/>
      <c r="R302" s="941"/>
      <c r="S302" s="941"/>
      <c r="T302" s="941"/>
      <c r="U302" s="941"/>
      <c r="V302" s="941"/>
      <c r="W302" s="941"/>
      <c r="X302" s="941"/>
      <c r="Y302" s="941"/>
      <c r="Z302" s="941"/>
      <c r="AA302" s="941"/>
      <c r="AB302" s="941"/>
      <c r="AC302" s="941"/>
      <c r="AD302" s="941"/>
      <c r="AE302" s="941"/>
      <c r="AF302" s="941"/>
      <c r="AG302" s="941"/>
      <c r="AH302" s="941"/>
      <c r="AI302" s="941"/>
      <c r="AJ302" s="941"/>
      <c r="AK302" s="941"/>
      <c r="AL302" s="941"/>
      <c r="AM302" s="941"/>
      <c r="AN302" s="941"/>
      <c r="AO302" s="941"/>
      <c r="AP302" s="941"/>
      <c r="AQ302" s="941"/>
      <c r="AR302" s="941"/>
      <c r="AS302" s="941"/>
      <c r="AT302" s="941"/>
      <c r="AU302" s="941"/>
      <c r="AV302" s="941"/>
      <c r="AW302" s="941"/>
      <c r="AX302" s="941"/>
      <c r="AY302" s="941"/>
      <c r="AZ302" s="941"/>
      <c r="BA302" s="941"/>
      <c r="BB302" s="941"/>
      <c r="BC302" s="941"/>
      <c r="BD302" s="941"/>
      <c r="BE302" s="941"/>
      <c r="BF302" s="941"/>
      <c r="BG302" s="941"/>
      <c r="BH302" s="941"/>
      <c r="BI302" s="941"/>
      <c r="BJ302" s="941"/>
      <c r="BK302" s="941"/>
      <c r="BL302" s="941"/>
      <c r="BM302" s="941"/>
      <c r="BN302" s="941"/>
    </row>
    <row r="303" spans="1:66" ht="13.5">
      <c r="A303" s="941"/>
      <c r="B303" s="941"/>
      <c r="C303" s="941"/>
      <c r="D303" s="941"/>
      <c r="E303" s="941"/>
      <c r="F303" s="941"/>
      <c r="G303" s="941"/>
      <c r="H303" s="941"/>
      <c r="I303" s="941"/>
      <c r="J303" s="941"/>
      <c r="K303" s="941"/>
      <c r="L303" s="941"/>
      <c r="M303" s="941"/>
      <c r="N303" s="941"/>
      <c r="O303" s="941"/>
      <c r="P303" s="941"/>
      <c r="Q303" s="941"/>
      <c r="R303" s="941"/>
      <c r="S303" s="941"/>
      <c r="T303" s="941"/>
      <c r="U303" s="941"/>
      <c r="V303" s="941"/>
      <c r="W303" s="941"/>
      <c r="X303" s="941"/>
      <c r="Y303" s="941"/>
      <c r="Z303" s="941"/>
      <c r="AA303" s="941"/>
      <c r="AB303" s="941"/>
      <c r="AC303" s="941"/>
      <c r="AD303" s="941"/>
      <c r="AE303" s="941"/>
      <c r="AF303" s="941"/>
      <c r="AG303" s="941"/>
      <c r="AH303" s="941"/>
      <c r="AI303" s="941"/>
      <c r="AJ303" s="941"/>
      <c r="AK303" s="941"/>
      <c r="AL303" s="941"/>
      <c r="AM303" s="941"/>
      <c r="AN303" s="941"/>
      <c r="AO303" s="941"/>
      <c r="AP303" s="941"/>
      <c r="AQ303" s="941"/>
      <c r="AR303" s="941"/>
      <c r="AS303" s="941"/>
      <c r="AT303" s="941"/>
      <c r="AU303" s="941"/>
      <c r="AV303" s="941"/>
      <c r="AW303" s="941"/>
      <c r="AX303" s="941"/>
      <c r="AY303" s="941"/>
      <c r="AZ303" s="941"/>
      <c r="BA303" s="941"/>
      <c r="BB303" s="941"/>
      <c r="BC303" s="941"/>
      <c r="BD303" s="941"/>
      <c r="BE303" s="941"/>
      <c r="BF303" s="941"/>
      <c r="BG303" s="941"/>
      <c r="BH303" s="941"/>
      <c r="BI303" s="941"/>
      <c r="BJ303" s="941"/>
      <c r="BK303" s="941"/>
      <c r="BL303" s="941"/>
      <c r="BM303" s="941"/>
      <c r="BN303" s="941"/>
    </row>
    <row r="304" spans="1:66" ht="13.5">
      <c r="A304" s="941"/>
      <c r="B304" s="941"/>
      <c r="C304" s="941"/>
      <c r="D304" s="941"/>
      <c r="E304" s="941"/>
      <c r="F304" s="941"/>
      <c r="G304" s="941"/>
      <c r="H304" s="941"/>
      <c r="I304" s="941"/>
      <c r="J304" s="941"/>
      <c r="K304" s="941"/>
      <c r="L304" s="941"/>
      <c r="M304" s="941"/>
      <c r="N304" s="941"/>
      <c r="O304" s="941"/>
      <c r="P304" s="941"/>
      <c r="Q304" s="941"/>
      <c r="R304" s="941"/>
      <c r="S304" s="941"/>
      <c r="T304" s="941"/>
      <c r="U304" s="941"/>
      <c r="V304" s="941"/>
      <c r="W304" s="941"/>
      <c r="X304" s="941"/>
      <c r="Y304" s="941"/>
      <c r="Z304" s="941"/>
      <c r="AA304" s="941"/>
      <c r="AB304" s="941"/>
      <c r="AC304" s="941"/>
      <c r="AD304" s="941"/>
      <c r="AE304" s="941"/>
      <c r="AF304" s="941"/>
      <c r="AG304" s="941"/>
      <c r="AH304" s="941"/>
      <c r="AI304" s="941"/>
      <c r="AJ304" s="941"/>
      <c r="AK304" s="941"/>
      <c r="AL304" s="941"/>
      <c r="AM304" s="941"/>
      <c r="AN304" s="941"/>
      <c r="AO304" s="941"/>
      <c r="AP304" s="941"/>
      <c r="AQ304" s="941"/>
      <c r="AR304" s="941"/>
      <c r="AS304" s="941"/>
      <c r="AT304" s="941"/>
      <c r="AU304" s="941"/>
      <c r="AV304" s="941"/>
      <c r="AW304" s="941"/>
      <c r="AX304" s="941"/>
      <c r="AY304" s="941"/>
      <c r="AZ304" s="941"/>
      <c r="BA304" s="941"/>
      <c r="BB304" s="941"/>
      <c r="BC304" s="941"/>
      <c r="BD304" s="941"/>
      <c r="BE304" s="941"/>
      <c r="BF304" s="941"/>
      <c r="BG304" s="941"/>
      <c r="BH304" s="941"/>
      <c r="BI304" s="941"/>
      <c r="BJ304" s="941"/>
      <c r="BK304" s="941"/>
      <c r="BL304" s="941"/>
      <c r="BM304" s="941"/>
      <c r="BN304" s="941"/>
    </row>
    <row r="305" spans="1:66" ht="13.5">
      <c r="A305" s="941"/>
      <c r="B305" s="941"/>
      <c r="C305" s="941"/>
      <c r="D305" s="941"/>
      <c r="E305" s="941"/>
      <c r="F305" s="941"/>
      <c r="G305" s="941"/>
      <c r="H305" s="941"/>
      <c r="I305" s="941"/>
      <c r="J305" s="941"/>
      <c r="K305" s="941"/>
      <c r="L305" s="941"/>
      <c r="M305" s="941"/>
      <c r="N305" s="941"/>
      <c r="O305" s="941"/>
      <c r="P305" s="941"/>
      <c r="Q305" s="941"/>
      <c r="R305" s="941"/>
      <c r="S305" s="941"/>
      <c r="T305" s="941"/>
      <c r="U305" s="941"/>
      <c r="V305" s="941"/>
      <c r="W305" s="941"/>
      <c r="X305" s="941"/>
      <c r="Y305" s="941"/>
      <c r="Z305" s="941"/>
      <c r="AA305" s="941"/>
      <c r="AB305" s="941"/>
      <c r="AC305" s="941"/>
      <c r="AD305" s="941"/>
      <c r="AE305" s="941"/>
      <c r="AF305" s="941"/>
      <c r="AG305" s="941"/>
      <c r="AH305" s="941"/>
      <c r="AI305" s="941"/>
      <c r="AJ305" s="941"/>
      <c r="AK305" s="941"/>
      <c r="AL305" s="941"/>
      <c r="AM305" s="941"/>
      <c r="AN305" s="941"/>
      <c r="AO305" s="941"/>
      <c r="AP305" s="941"/>
      <c r="AQ305" s="941"/>
      <c r="AR305" s="941"/>
      <c r="AS305" s="941"/>
      <c r="AT305" s="941"/>
      <c r="AU305" s="941"/>
      <c r="AV305" s="941"/>
      <c r="AW305" s="941"/>
      <c r="AX305" s="941"/>
      <c r="AY305" s="941"/>
      <c r="AZ305" s="941"/>
      <c r="BA305" s="941"/>
      <c r="BB305" s="941"/>
      <c r="BC305" s="941"/>
      <c r="BD305" s="941"/>
      <c r="BE305" s="941"/>
      <c r="BF305" s="941"/>
      <c r="BG305" s="941"/>
      <c r="BH305" s="941"/>
      <c r="BI305" s="941"/>
      <c r="BJ305" s="941"/>
      <c r="BK305" s="941"/>
      <c r="BL305" s="941"/>
      <c r="BM305" s="941"/>
      <c r="BN305" s="941"/>
    </row>
    <row r="306" spans="1:66" ht="13.5">
      <c r="A306" s="941"/>
      <c r="B306" s="941"/>
      <c r="C306" s="941"/>
      <c r="D306" s="941"/>
      <c r="E306" s="941"/>
      <c r="F306" s="941"/>
      <c r="G306" s="941"/>
      <c r="H306" s="941"/>
      <c r="I306" s="941"/>
      <c r="J306" s="941"/>
      <c r="K306" s="941"/>
      <c r="L306" s="941"/>
      <c r="M306" s="941"/>
      <c r="N306" s="941"/>
      <c r="O306" s="941"/>
      <c r="P306" s="941"/>
      <c r="Q306" s="941"/>
      <c r="R306" s="941"/>
      <c r="S306" s="941"/>
      <c r="T306" s="941"/>
      <c r="U306" s="941"/>
      <c r="V306" s="941"/>
      <c r="W306" s="941"/>
      <c r="X306" s="941"/>
      <c r="Y306" s="941"/>
      <c r="Z306" s="941"/>
      <c r="AA306" s="941"/>
      <c r="AB306" s="941"/>
      <c r="AC306" s="941"/>
      <c r="AD306" s="941"/>
      <c r="AE306" s="941"/>
      <c r="AF306" s="941"/>
      <c r="AG306" s="941"/>
      <c r="AH306" s="941"/>
      <c r="AI306" s="941"/>
      <c r="AJ306" s="941"/>
      <c r="AK306" s="941"/>
      <c r="AL306" s="941"/>
      <c r="AM306" s="941"/>
      <c r="AN306" s="941"/>
      <c r="AO306" s="941"/>
      <c r="AP306" s="941"/>
      <c r="AQ306" s="941"/>
      <c r="AR306" s="941"/>
      <c r="AS306" s="941"/>
      <c r="AT306" s="941"/>
      <c r="AU306" s="941"/>
      <c r="AV306" s="941"/>
      <c r="AW306" s="941"/>
      <c r="AX306" s="941"/>
      <c r="AY306" s="941"/>
      <c r="AZ306" s="941"/>
      <c r="BA306" s="941"/>
      <c r="BB306" s="941"/>
      <c r="BC306" s="941"/>
      <c r="BD306" s="941"/>
      <c r="BE306" s="941"/>
      <c r="BF306" s="941"/>
      <c r="BG306" s="941"/>
      <c r="BH306" s="941"/>
      <c r="BI306" s="941"/>
      <c r="BJ306" s="941"/>
      <c r="BK306" s="941"/>
      <c r="BL306" s="941"/>
      <c r="BM306" s="941"/>
      <c r="BN306" s="941"/>
    </row>
    <row r="307" spans="1:66" ht="13.5">
      <c r="A307" s="941"/>
      <c r="B307" s="941"/>
      <c r="C307" s="941"/>
      <c r="D307" s="941"/>
      <c r="E307" s="941"/>
      <c r="F307" s="941"/>
      <c r="G307" s="941"/>
      <c r="H307" s="941"/>
      <c r="I307" s="941"/>
      <c r="J307" s="941"/>
      <c r="K307" s="941"/>
      <c r="L307" s="941"/>
      <c r="M307" s="941"/>
      <c r="N307" s="941"/>
      <c r="O307" s="941"/>
      <c r="P307" s="941"/>
      <c r="Q307" s="941"/>
      <c r="R307" s="941"/>
      <c r="S307" s="941"/>
      <c r="T307" s="941"/>
      <c r="U307" s="941"/>
      <c r="V307" s="941"/>
      <c r="W307" s="941"/>
      <c r="X307" s="941"/>
      <c r="Y307" s="941"/>
      <c r="Z307" s="941"/>
      <c r="AA307" s="941"/>
      <c r="AB307" s="941"/>
      <c r="AC307" s="941"/>
      <c r="AD307" s="941"/>
      <c r="AE307" s="941"/>
      <c r="AF307" s="941"/>
      <c r="AG307" s="941"/>
      <c r="AH307" s="941"/>
      <c r="AI307" s="941"/>
      <c r="AJ307" s="941"/>
      <c r="AK307" s="941"/>
      <c r="AL307" s="941"/>
      <c r="AM307" s="941"/>
      <c r="AN307" s="941"/>
      <c r="AO307" s="941"/>
      <c r="AP307" s="941"/>
      <c r="AQ307" s="941"/>
      <c r="AR307" s="941"/>
      <c r="AS307" s="941"/>
      <c r="AT307" s="941"/>
      <c r="AU307" s="941"/>
      <c r="AV307" s="941"/>
      <c r="AW307" s="941"/>
      <c r="AX307" s="941"/>
      <c r="AY307" s="941"/>
      <c r="AZ307" s="941"/>
      <c r="BA307" s="941"/>
      <c r="BB307" s="941"/>
      <c r="BC307" s="941"/>
      <c r="BD307" s="941"/>
      <c r="BE307" s="941"/>
      <c r="BF307" s="941"/>
      <c r="BG307" s="941"/>
      <c r="BH307" s="941"/>
      <c r="BI307" s="941"/>
      <c r="BJ307" s="941"/>
      <c r="BK307" s="941"/>
      <c r="BL307" s="941"/>
      <c r="BM307" s="941"/>
      <c r="BN307" s="941"/>
    </row>
    <row r="310" spans="1:66" ht="21" customHeight="1">
      <c r="A310" s="978" t="s">
        <v>1197</v>
      </c>
      <c r="B310" s="978"/>
      <c r="C310" s="978"/>
      <c r="D310" s="978"/>
      <c r="E310" s="978"/>
      <c r="F310" s="978"/>
      <c r="G310" s="978"/>
      <c r="H310" s="978"/>
      <c r="I310" s="978"/>
      <c r="J310" s="978"/>
      <c r="K310" s="978"/>
      <c r="L310" s="978"/>
      <c r="M310" s="978"/>
      <c r="N310" s="978"/>
      <c r="O310" s="978"/>
      <c r="P310" s="978"/>
      <c r="Q310" s="978"/>
      <c r="R310" s="978"/>
      <c r="S310" s="978"/>
      <c r="T310" s="978"/>
      <c r="U310" s="978"/>
      <c r="V310" s="978"/>
      <c r="W310" s="978"/>
      <c r="X310" s="978"/>
      <c r="Y310" s="978"/>
      <c r="Z310" s="978"/>
      <c r="AA310" s="978"/>
      <c r="AB310" s="978"/>
      <c r="AC310" s="978"/>
      <c r="AD310" s="978"/>
      <c r="AE310" s="978"/>
      <c r="AF310" s="978"/>
      <c r="AG310" s="978"/>
      <c r="AH310" s="978"/>
      <c r="AI310" s="978"/>
      <c r="AJ310" s="978"/>
      <c r="AK310" s="978"/>
      <c r="AL310" s="978"/>
      <c r="AM310" s="978"/>
      <c r="AN310" s="978"/>
      <c r="AO310" s="978"/>
      <c r="AP310" s="978"/>
      <c r="AQ310" s="978"/>
      <c r="AR310" s="978"/>
      <c r="AS310" s="978"/>
      <c r="AT310" s="978"/>
      <c r="AU310" s="978"/>
      <c r="AV310" s="978"/>
      <c r="AW310" s="978"/>
      <c r="AX310" s="978"/>
      <c r="AY310" s="934"/>
      <c r="AZ310" s="934"/>
      <c r="BA310" s="934"/>
      <c r="BB310" s="934"/>
      <c r="BC310" s="934"/>
      <c r="BD310" s="934"/>
      <c r="BE310" s="934"/>
      <c r="BF310" s="934"/>
      <c r="BG310" s="934"/>
      <c r="BH310" s="934"/>
      <c r="BI310" s="934"/>
      <c r="BJ310" s="934"/>
      <c r="BK310" s="934"/>
      <c r="BL310" s="934"/>
      <c r="BM310" s="934"/>
      <c r="BN310" s="934"/>
    </row>
    <row r="311" spans="1:56" ht="12.75" customHeight="1">
      <c r="A311" s="983" t="s">
        <v>14</v>
      </c>
      <c r="B311" s="983"/>
      <c r="C311" s="983"/>
      <c r="D311" s="983"/>
      <c r="E311" s="983"/>
      <c r="F311" s="983"/>
      <c r="G311" s="983"/>
      <c r="H311" s="983"/>
      <c r="I311" s="983"/>
      <c r="J311" s="983"/>
      <c r="K311" s="983"/>
      <c r="L311" s="983"/>
      <c r="M311" s="983"/>
      <c r="N311" s="983"/>
      <c r="O311" s="1125" t="s">
        <v>1</v>
      </c>
      <c r="P311" s="1126"/>
      <c r="Q311" s="1126"/>
      <c r="R311" s="1126"/>
      <c r="S311" s="1126"/>
      <c r="T311" s="1126"/>
      <c r="U311" s="1126"/>
      <c r="V311" s="1126"/>
      <c r="W311" s="1126"/>
      <c r="X311" s="1126"/>
      <c r="Y311" s="1126"/>
      <c r="Z311" s="1126"/>
      <c r="AA311" s="1126"/>
      <c r="AB311" s="1126"/>
      <c r="AC311" s="1126"/>
      <c r="AD311" s="1126"/>
      <c r="AE311" s="1126"/>
      <c r="AF311" s="1126"/>
      <c r="AG311" s="1126"/>
      <c r="AH311" s="1126"/>
      <c r="AI311" s="1126"/>
      <c r="AJ311" s="1126"/>
      <c r="AK311" s="1126"/>
      <c r="AL311" s="1126"/>
      <c r="AM311" s="1126"/>
      <c r="AN311" s="1126"/>
      <c r="AO311" s="1126"/>
      <c r="AP311" s="1126"/>
      <c r="AQ311" s="1126"/>
      <c r="AR311" s="1126"/>
      <c r="AS311" s="1126"/>
      <c r="AT311" s="1126"/>
      <c r="AU311" s="1126"/>
      <c r="AV311" s="1126"/>
      <c r="AW311" s="1126"/>
      <c r="AX311" s="1126"/>
      <c r="AY311" s="935"/>
      <c r="AZ311" s="935"/>
      <c r="BA311" s="935"/>
      <c r="BB311" s="935"/>
      <c r="BC311" s="935"/>
      <c r="BD311" s="935"/>
    </row>
    <row r="312" spans="1:50" ht="11.25" customHeight="1">
      <c r="A312" s="992"/>
      <c r="B312" s="992"/>
      <c r="C312" s="992"/>
      <c r="D312" s="992"/>
      <c r="E312" s="992"/>
      <c r="F312" s="992"/>
      <c r="G312" s="992"/>
      <c r="H312" s="992"/>
      <c r="I312" s="992"/>
      <c r="J312" s="992"/>
      <c r="K312" s="992"/>
      <c r="L312" s="992"/>
      <c r="M312" s="992"/>
      <c r="N312" s="992"/>
      <c r="O312" s="1127"/>
      <c r="P312" s="1128"/>
      <c r="Q312" s="1128"/>
      <c r="R312" s="1128"/>
      <c r="S312" s="1128"/>
      <c r="T312" s="1128"/>
      <c r="U312" s="1131" t="s">
        <v>1192</v>
      </c>
      <c r="V312" s="1132"/>
      <c r="W312" s="1132"/>
      <c r="X312" s="1132"/>
      <c r="Y312" s="1132"/>
      <c r="Z312" s="1132"/>
      <c r="AA312" s="1137"/>
      <c r="AB312" s="1137"/>
      <c r="AC312" s="1137"/>
      <c r="AD312" s="1137"/>
      <c r="AE312" s="1137"/>
      <c r="AF312" s="1137"/>
      <c r="AG312" s="1137"/>
      <c r="AH312" s="1137"/>
      <c r="AI312" s="1137"/>
      <c r="AJ312" s="1137"/>
      <c r="AK312" s="1137"/>
      <c r="AL312" s="1138"/>
      <c r="AM312" s="1135" t="s">
        <v>1194</v>
      </c>
      <c r="AN312" s="1135"/>
      <c r="AO312" s="1135"/>
      <c r="AP312" s="1135"/>
      <c r="AQ312" s="1135"/>
      <c r="AR312" s="1135"/>
      <c r="AS312" s="1135" t="s">
        <v>1195</v>
      </c>
      <c r="AT312" s="1135"/>
      <c r="AU312" s="1135"/>
      <c r="AV312" s="1135"/>
      <c r="AW312" s="1135"/>
      <c r="AX312" s="1131"/>
    </row>
    <row r="313" spans="1:50" ht="27" customHeight="1">
      <c r="A313" s="973"/>
      <c r="B313" s="973"/>
      <c r="C313" s="973"/>
      <c r="D313" s="973"/>
      <c r="E313" s="973"/>
      <c r="F313" s="973"/>
      <c r="G313" s="973"/>
      <c r="H313" s="973"/>
      <c r="I313" s="973"/>
      <c r="J313" s="973"/>
      <c r="K313" s="973"/>
      <c r="L313" s="973"/>
      <c r="M313" s="973"/>
      <c r="N313" s="973"/>
      <c r="O313" s="1129"/>
      <c r="P313" s="1130"/>
      <c r="Q313" s="1130"/>
      <c r="R313" s="1130"/>
      <c r="S313" s="1130"/>
      <c r="T313" s="1130"/>
      <c r="U313" s="1133"/>
      <c r="V313" s="1134"/>
      <c r="W313" s="1134"/>
      <c r="X313" s="1134"/>
      <c r="Y313" s="1134"/>
      <c r="Z313" s="1134"/>
      <c r="AA313" s="1139" t="s">
        <v>1193</v>
      </c>
      <c r="AB313" s="1139"/>
      <c r="AC313" s="1139"/>
      <c r="AD313" s="1139"/>
      <c r="AE313" s="1139"/>
      <c r="AF313" s="1139"/>
      <c r="AG313" s="1139" t="s">
        <v>747</v>
      </c>
      <c r="AH313" s="1139"/>
      <c r="AI313" s="1139"/>
      <c r="AJ313" s="1139"/>
      <c r="AK313" s="1139"/>
      <c r="AL313" s="1139"/>
      <c r="AM313" s="1136"/>
      <c r="AN313" s="1136"/>
      <c r="AO313" s="1136"/>
      <c r="AP313" s="1136"/>
      <c r="AQ313" s="1136"/>
      <c r="AR313" s="1136"/>
      <c r="AS313" s="1136"/>
      <c r="AT313" s="1136"/>
      <c r="AU313" s="1136"/>
      <c r="AV313" s="1136"/>
      <c r="AW313" s="1136"/>
      <c r="AX313" s="1133"/>
    </row>
    <row r="314" spans="1:50" ht="18.75" customHeight="1">
      <c r="A314" s="992" t="s">
        <v>1180</v>
      </c>
      <c r="B314" s="992"/>
      <c r="C314" s="992"/>
      <c r="D314" s="992"/>
      <c r="E314" s="992"/>
      <c r="F314" s="992"/>
      <c r="G314" s="992"/>
      <c r="H314" s="992"/>
      <c r="I314" s="993" t="s">
        <v>1150</v>
      </c>
      <c r="J314" s="994"/>
      <c r="K314" s="994"/>
      <c r="L314" s="994"/>
      <c r="M314" s="994"/>
      <c r="N314" s="994"/>
      <c r="O314" s="991">
        <v>174888</v>
      </c>
      <c r="P314" s="990"/>
      <c r="Q314" s="990"/>
      <c r="R314" s="990"/>
      <c r="S314" s="990"/>
      <c r="T314" s="990"/>
      <c r="U314" s="990">
        <v>114938</v>
      </c>
      <c r="V314" s="990"/>
      <c r="W314" s="990"/>
      <c r="X314" s="990"/>
      <c r="Y314" s="990"/>
      <c r="Z314" s="990"/>
      <c r="AA314" s="990">
        <v>92247</v>
      </c>
      <c r="AB314" s="990"/>
      <c r="AC314" s="990"/>
      <c r="AD314" s="990"/>
      <c r="AE314" s="990"/>
      <c r="AF314" s="990"/>
      <c r="AG314" s="990">
        <v>22691</v>
      </c>
      <c r="AH314" s="990"/>
      <c r="AI314" s="990"/>
      <c r="AJ314" s="990"/>
      <c r="AK314" s="990"/>
      <c r="AL314" s="990"/>
      <c r="AM314" s="990">
        <v>605</v>
      </c>
      <c r="AN314" s="990"/>
      <c r="AO314" s="990"/>
      <c r="AP314" s="990"/>
      <c r="AQ314" s="990"/>
      <c r="AR314" s="990"/>
      <c r="AS314" s="990">
        <v>59345</v>
      </c>
      <c r="AT314" s="990"/>
      <c r="AU314" s="990"/>
      <c r="AV314" s="990"/>
      <c r="AW314" s="990"/>
      <c r="AX314" s="990"/>
    </row>
    <row r="315" spans="1:50" ht="18.75" customHeight="1">
      <c r="A315" s="992"/>
      <c r="B315" s="992"/>
      <c r="C315" s="992"/>
      <c r="D315" s="992"/>
      <c r="E315" s="992"/>
      <c r="F315" s="992"/>
      <c r="G315" s="992"/>
      <c r="H315" s="992"/>
      <c r="I315" s="995" t="s">
        <v>1134</v>
      </c>
      <c r="J315" s="996"/>
      <c r="K315" s="996"/>
      <c r="L315" s="996"/>
      <c r="M315" s="996"/>
      <c r="N315" s="996"/>
      <c r="O315" s="991">
        <v>180776</v>
      </c>
      <c r="P315" s="990"/>
      <c r="Q315" s="990"/>
      <c r="R315" s="990"/>
      <c r="S315" s="990"/>
      <c r="T315" s="990"/>
      <c r="U315" s="990">
        <v>116443</v>
      </c>
      <c r="V315" s="990"/>
      <c r="W315" s="990"/>
      <c r="X315" s="990"/>
      <c r="Y315" s="990"/>
      <c r="Z315" s="990"/>
      <c r="AA315" s="990">
        <v>95618</v>
      </c>
      <c r="AB315" s="990"/>
      <c r="AC315" s="990"/>
      <c r="AD315" s="990"/>
      <c r="AE315" s="990"/>
      <c r="AF315" s="990"/>
      <c r="AG315" s="990">
        <v>20825</v>
      </c>
      <c r="AH315" s="990"/>
      <c r="AI315" s="990"/>
      <c r="AJ315" s="990"/>
      <c r="AK315" s="990"/>
      <c r="AL315" s="990"/>
      <c r="AM315" s="990">
        <v>1110</v>
      </c>
      <c r="AN315" s="990"/>
      <c r="AO315" s="990"/>
      <c r="AP315" s="990"/>
      <c r="AQ315" s="990"/>
      <c r="AR315" s="990"/>
      <c r="AS315" s="990">
        <v>63223</v>
      </c>
      <c r="AT315" s="990"/>
      <c r="AU315" s="990"/>
      <c r="AV315" s="990"/>
      <c r="AW315" s="990"/>
      <c r="AX315" s="990"/>
    </row>
    <row r="316" spans="1:50" ht="18.75" customHeight="1">
      <c r="A316" s="973"/>
      <c r="B316" s="973"/>
      <c r="C316" s="973"/>
      <c r="D316" s="973"/>
      <c r="E316" s="973"/>
      <c r="F316" s="973"/>
      <c r="G316" s="973"/>
      <c r="H316" s="973"/>
      <c r="I316" s="995" t="s">
        <v>1135</v>
      </c>
      <c r="J316" s="996"/>
      <c r="K316" s="996"/>
      <c r="L316" s="996"/>
      <c r="M316" s="996"/>
      <c r="N316" s="996"/>
      <c r="O316" s="1115">
        <v>190871</v>
      </c>
      <c r="P316" s="1116"/>
      <c r="Q316" s="1116"/>
      <c r="R316" s="1116"/>
      <c r="S316" s="1116"/>
      <c r="T316" s="1116"/>
      <c r="U316" s="1116">
        <v>119621</v>
      </c>
      <c r="V316" s="1116"/>
      <c r="W316" s="1116"/>
      <c r="X316" s="1116"/>
      <c r="Y316" s="1116"/>
      <c r="Z316" s="1116"/>
      <c r="AA316" s="1116">
        <v>100600</v>
      </c>
      <c r="AB316" s="1116"/>
      <c r="AC316" s="1116"/>
      <c r="AD316" s="1116"/>
      <c r="AE316" s="1116"/>
      <c r="AF316" s="1116"/>
      <c r="AG316" s="1116">
        <v>19021</v>
      </c>
      <c r="AH316" s="1116"/>
      <c r="AI316" s="1116"/>
      <c r="AJ316" s="1116"/>
      <c r="AK316" s="1116"/>
      <c r="AL316" s="1116"/>
      <c r="AM316" s="1116">
        <v>1258</v>
      </c>
      <c r="AN316" s="1116"/>
      <c r="AO316" s="1116"/>
      <c r="AP316" s="1116"/>
      <c r="AQ316" s="1116"/>
      <c r="AR316" s="1116"/>
      <c r="AS316" s="1116">
        <v>69944</v>
      </c>
      <c r="AT316" s="1116"/>
      <c r="AU316" s="1116"/>
      <c r="AV316" s="1116"/>
      <c r="AW316" s="1116"/>
      <c r="AX316" s="1116"/>
    </row>
    <row r="317" spans="1:50" ht="18.75" customHeight="1">
      <c r="A317" s="971" t="s">
        <v>1181</v>
      </c>
      <c r="B317" s="971"/>
      <c r="C317" s="971"/>
      <c r="D317" s="971"/>
      <c r="E317" s="971"/>
      <c r="F317" s="971"/>
      <c r="G317" s="971"/>
      <c r="H317" s="971"/>
      <c r="I317" s="997" t="s">
        <v>1150</v>
      </c>
      <c r="J317" s="998"/>
      <c r="K317" s="998"/>
      <c r="L317" s="998"/>
      <c r="M317" s="998"/>
      <c r="N317" s="998"/>
      <c r="O317" s="1117">
        <v>100</v>
      </c>
      <c r="P317" s="1118"/>
      <c r="Q317" s="1118"/>
      <c r="R317" s="1118"/>
      <c r="S317" s="1118"/>
      <c r="T317" s="1118"/>
      <c r="U317" s="1118">
        <f>U314/$O$314*100</f>
        <v>65.7209185307168</v>
      </c>
      <c r="V317" s="1118"/>
      <c r="W317" s="1118"/>
      <c r="X317" s="1118"/>
      <c r="Y317" s="1118"/>
      <c r="Z317" s="1118"/>
      <c r="AA317" s="1118">
        <f>AA314/$O$314*100</f>
        <v>52.74632907918211</v>
      </c>
      <c r="AB317" s="1118"/>
      <c r="AC317" s="1118"/>
      <c r="AD317" s="1118"/>
      <c r="AE317" s="1118"/>
      <c r="AF317" s="1118"/>
      <c r="AG317" s="1118">
        <f>AG314/$O$314*100</f>
        <v>12.974589451534696</v>
      </c>
      <c r="AH317" s="1118"/>
      <c r="AI317" s="1118"/>
      <c r="AJ317" s="1118"/>
      <c r="AK317" s="1118"/>
      <c r="AL317" s="1118"/>
      <c r="AM317" s="1118">
        <f>AM314/$O$314*100</f>
        <v>0.34593568455239926</v>
      </c>
      <c r="AN317" s="1118"/>
      <c r="AO317" s="1118"/>
      <c r="AP317" s="1118"/>
      <c r="AQ317" s="1118"/>
      <c r="AR317" s="1118"/>
      <c r="AS317" s="1118">
        <f>AS314/$O$314*100</f>
        <v>33.9331457847308</v>
      </c>
      <c r="AT317" s="1118"/>
      <c r="AU317" s="1118"/>
      <c r="AV317" s="1118"/>
      <c r="AW317" s="1118"/>
      <c r="AX317" s="1118"/>
    </row>
    <row r="318" spans="1:50" ht="18.75" customHeight="1">
      <c r="A318" s="992"/>
      <c r="B318" s="992"/>
      <c r="C318" s="992"/>
      <c r="D318" s="992"/>
      <c r="E318" s="992"/>
      <c r="F318" s="992"/>
      <c r="G318" s="992"/>
      <c r="H318" s="992"/>
      <c r="I318" s="995" t="s">
        <v>1134</v>
      </c>
      <c r="J318" s="996"/>
      <c r="K318" s="996"/>
      <c r="L318" s="996"/>
      <c r="M318" s="996"/>
      <c r="N318" s="996"/>
      <c r="O318" s="1111">
        <v>100</v>
      </c>
      <c r="P318" s="1112"/>
      <c r="Q318" s="1112"/>
      <c r="R318" s="1112"/>
      <c r="S318" s="1112"/>
      <c r="T318" s="1112"/>
      <c r="U318" s="1112">
        <f>U315/$O$315*100</f>
        <v>64.41286453954065</v>
      </c>
      <c r="V318" s="1112"/>
      <c r="W318" s="1112"/>
      <c r="X318" s="1112"/>
      <c r="Y318" s="1112"/>
      <c r="Z318" s="1112"/>
      <c r="AA318" s="1112">
        <f>AA315/$O$315*100</f>
        <v>52.89308315263088</v>
      </c>
      <c r="AB318" s="1112"/>
      <c r="AC318" s="1112"/>
      <c r="AD318" s="1112"/>
      <c r="AE318" s="1112"/>
      <c r="AF318" s="1112"/>
      <c r="AG318" s="1112">
        <f>AG315/$O$315*100</f>
        <v>11.519781386909766</v>
      </c>
      <c r="AH318" s="1112"/>
      <c r="AI318" s="1112"/>
      <c r="AJ318" s="1112"/>
      <c r="AK318" s="1112"/>
      <c r="AL318" s="1112"/>
      <c r="AM318" s="1112">
        <f>AM315/$O$315*100</f>
        <v>0.6140195601185998</v>
      </c>
      <c r="AN318" s="1112"/>
      <c r="AO318" s="1112"/>
      <c r="AP318" s="1112"/>
      <c r="AQ318" s="1112"/>
      <c r="AR318" s="1112"/>
      <c r="AS318" s="1112">
        <f>AS315/$O$315*100</f>
        <v>34.97311590034075</v>
      </c>
      <c r="AT318" s="1112"/>
      <c r="AU318" s="1112"/>
      <c r="AV318" s="1112"/>
      <c r="AW318" s="1112"/>
      <c r="AX318" s="1112"/>
    </row>
    <row r="319" spans="1:50" ht="18.75" customHeight="1">
      <c r="A319" s="973"/>
      <c r="B319" s="973"/>
      <c r="C319" s="973"/>
      <c r="D319" s="973"/>
      <c r="E319" s="973"/>
      <c r="F319" s="973"/>
      <c r="G319" s="973"/>
      <c r="H319" s="973"/>
      <c r="I319" s="961" t="s">
        <v>1135</v>
      </c>
      <c r="J319" s="962"/>
      <c r="K319" s="962"/>
      <c r="L319" s="962"/>
      <c r="M319" s="962"/>
      <c r="N319" s="962"/>
      <c r="O319" s="1113">
        <v>100</v>
      </c>
      <c r="P319" s="1114"/>
      <c r="Q319" s="1114"/>
      <c r="R319" s="1114"/>
      <c r="S319" s="1114"/>
      <c r="T319" s="1114"/>
      <c r="U319" s="1114">
        <f>U316/$O$316*100</f>
        <v>62.67112342891272</v>
      </c>
      <c r="V319" s="1114"/>
      <c r="W319" s="1114"/>
      <c r="X319" s="1114"/>
      <c r="Y319" s="1114"/>
      <c r="Z319" s="1114"/>
      <c r="AA319" s="1114">
        <f>AA316/$O$316*100</f>
        <v>52.70575414808955</v>
      </c>
      <c r="AB319" s="1114"/>
      <c r="AC319" s="1114"/>
      <c r="AD319" s="1114"/>
      <c r="AE319" s="1114"/>
      <c r="AF319" s="1114"/>
      <c r="AG319" s="1114">
        <f>AG316/$O$316*100</f>
        <v>9.965369280823174</v>
      </c>
      <c r="AH319" s="1114"/>
      <c r="AI319" s="1114"/>
      <c r="AJ319" s="1114"/>
      <c r="AK319" s="1114"/>
      <c r="AL319" s="1114"/>
      <c r="AM319" s="1114">
        <f>AM316/$O$316*100</f>
        <v>0.6590838838796883</v>
      </c>
      <c r="AN319" s="1114"/>
      <c r="AO319" s="1114"/>
      <c r="AP319" s="1114"/>
      <c r="AQ319" s="1114"/>
      <c r="AR319" s="1114"/>
      <c r="AS319" s="1114">
        <f>AS316/$O$316*100</f>
        <v>36.64464481246497</v>
      </c>
      <c r="AT319" s="1114"/>
      <c r="AU319" s="1114"/>
      <c r="AV319" s="1114"/>
      <c r="AW319" s="1114"/>
      <c r="AX319" s="1114"/>
    </row>
    <row r="320" spans="1:50" ht="18.75" customHeight="1">
      <c r="A320" s="971" t="s">
        <v>1182</v>
      </c>
      <c r="B320" s="971"/>
      <c r="C320" s="971"/>
      <c r="D320" s="971"/>
      <c r="E320" s="971"/>
      <c r="F320" s="971"/>
      <c r="G320" s="971"/>
      <c r="H320" s="971"/>
      <c r="I320" s="993" t="s">
        <v>1150</v>
      </c>
      <c r="J320" s="994"/>
      <c r="K320" s="994"/>
      <c r="L320" s="994"/>
      <c r="M320" s="994"/>
      <c r="N320" s="994"/>
      <c r="O320" s="1111">
        <v>3.6</v>
      </c>
      <c r="P320" s="1112"/>
      <c r="Q320" s="1112"/>
      <c r="R320" s="1112"/>
      <c r="S320" s="1112"/>
      <c r="T320" s="1112"/>
      <c r="U320" s="1112">
        <v>3.4</v>
      </c>
      <c r="V320" s="1112"/>
      <c r="W320" s="1112"/>
      <c r="X320" s="1112"/>
      <c r="Y320" s="1112"/>
      <c r="Z320" s="1112"/>
      <c r="AA320" s="1112">
        <v>7.2</v>
      </c>
      <c r="AB320" s="1112"/>
      <c r="AC320" s="1112"/>
      <c r="AD320" s="1112"/>
      <c r="AE320" s="1112"/>
      <c r="AF320" s="1112"/>
      <c r="AG320" s="1112">
        <v>-9.6</v>
      </c>
      <c r="AH320" s="1112"/>
      <c r="AI320" s="1112"/>
      <c r="AJ320" s="1112"/>
      <c r="AK320" s="1112"/>
      <c r="AL320" s="1112"/>
      <c r="AM320" s="1112">
        <v>44.4</v>
      </c>
      <c r="AN320" s="1112"/>
      <c r="AO320" s="1112"/>
      <c r="AP320" s="1112"/>
      <c r="AQ320" s="1112"/>
      <c r="AR320" s="1112"/>
      <c r="AS320" s="1112">
        <v>3.6</v>
      </c>
      <c r="AT320" s="1112"/>
      <c r="AU320" s="1112"/>
      <c r="AV320" s="1112"/>
      <c r="AW320" s="1112"/>
      <c r="AX320" s="1112"/>
    </row>
    <row r="321" spans="1:50" ht="18.75" customHeight="1">
      <c r="A321" s="992"/>
      <c r="B321" s="992"/>
      <c r="C321" s="992"/>
      <c r="D321" s="992"/>
      <c r="E321" s="992"/>
      <c r="F321" s="992"/>
      <c r="G321" s="992"/>
      <c r="H321" s="992"/>
      <c r="I321" s="995" t="s">
        <v>1134</v>
      </c>
      <c r="J321" s="996"/>
      <c r="K321" s="996"/>
      <c r="L321" s="996"/>
      <c r="M321" s="996"/>
      <c r="N321" s="996"/>
      <c r="O321" s="1111">
        <f>O315/O314*100-100</f>
        <v>3.366726133296737</v>
      </c>
      <c r="P321" s="1112"/>
      <c r="Q321" s="1112"/>
      <c r="R321" s="1112"/>
      <c r="S321" s="1112"/>
      <c r="T321" s="1112"/>
      <c r="U321" s="1112">
        <f>U315/U314*100-100</f>
        <v>1.3094015904226524</v>
      </c>
      <c r="V321" s="1112"/>
      <c r="W321" s="1112"/>
      <c r="X321" s="1112"/>
      <c r="Y321" s="1112"/>
      <c r="Z321" s="1112"/>
      <c r="AA321" s="1112">
        <f>AA315/AA314*100-100</f>
        <v>3.654319381660102</v>
      </c>
      <c r="AB321" s="1112"/>
      <c r="AC321" s="1112"/>
      <c r="AD321" s="1112"/>
      <c r="AE321" s="1112"/>
      <c r="AF321" s="1112"/>
      <c r="AG321" s="1112">
        <f>AG315/AG314*100-100</f>
        <v>-8.223524745493805</v>
      </c>
      <c r="AH321" s="1112"/>
      <c r="AI321" s="1112"/>
      <c r="AJ321" s="1112"/>
      <c r="AK321" s="1112"/>
      <c r="AL321" s="1112"/>
      <c r="AM321" s="1112">
        <f>AM315/AM314*100-100</f>
        <v>83.4710743801653</v>
      </c>
      <c r="AN321" s="1112"/>
      <c r="AO321" s="1112"/>
      <c r="AP321" s="1112"/>
      <c r="AQ321" s="1112"/>
      <c r="AR321" s="1112"/>
      <c r="AS321" s="1112">
        <f>AS315/AS314*100-100</f>
        <v>6.53467014912799</v>
      </c>
      <c r="AT321" s="1112"/>
      <c r="AU321" s="1112"/>
      <c r="AV321" s="1112"/>
      <c r="AW321" s="1112"/>
      <c r="AX321" s="1112"/>
    </row>
    <row r="322" spans="1:50" ht="18.75" customHeight="1">
      <c r="A322" s="972"/>
      <c r="B322" s="972"/>
      <c r="C322" s="972"/>
      <c r="D322" s="972"/>
      <c r="E322" s="972"/>
      <c r="F322" s="972"/>
      <c r="G322" s="972"/>
      <c r="H322" s="972"/>
      <c r="I322" s="964" t="s">
        <v>1135</v>
      </c>
      <c r="J322" s="965"/>
      <c r="K322" s="965"/>
      <c r="L322" s="965"/>
      <c r="M322" s="965"/>
      <c r="N322" s="965"/>
      <c r="O322" s="1119">
        <f>O316/O315*100-100</f>
        <v>5.5842589724299785</v>
      </c>
      <c r="P322" s="1120"/>
      <c r="Q322" s="1120"/>
      <c r="R322" s="1120"/>
      <c r="S322" s="1120"/>
      <c r="T322" s="1120"/>
      <c r="U322" s="1120">
        <f>U316/U315*100-100</f>
        <v>2.729232328263606</v>
      </c>
      <c r="V322" s="1120"/>
      <c r="W322" s="1120"/>
      <c r="X322" s="1120"/>
      <c r="Y322" s="1120"/>
      <c r="Z322" s="1120"/>
      <c r="AA322" s="1120">
        <f>AA316/AA315*100-100</f>
        <v>5.210316049279413</v>
      </c>
      <c r="AB322" s="1120"/>
      <c r="AC322" s="1120"/>
      <c r="AD322" s="1120"/>
      <c r="AE322" s="1120"/>
      <c r="AF322" s="1120"/>
      <c r="AG322" s="1120">
        <f>AG316/AG315*100-100</f>
        <v>-8.662665066026406</v>
      </c>
      <c r="AH322" s="1120"/>
      <c r="AI322" s="1120"/>
      <c r="AJ322" s="1120"/>
      <c r="AK322" s="1120"/>
      <c r="AL322" s="1120"/>
      <c r="AM322" s="1120">
        <f>AM316/AM315*100-100</f>
        <v>13.333333333333329</v>
      </c>
      <c r="AN322" s="1120"/>
      <c r="AO322" s="1120"/>
      <c r="AP322" s="1120"/>
      <c r="AQ322" s="1120"/>
      <c r="AR322" s="1120"/>
      <c r="AS322" s="1120">
        <f>AS316/AS315*100-100</f>
        <v>10.630624930800494</v>
      </c>
      <c r="AT322" s="1120"/>
      <c r="AU322" s="1120"/>
      <c r="AV322" s="1120"/>
      <c r="AW322" s="1120"/>
      <c r="AX322" s="1120"/>
    </row>
    <row r="323" ht="13.5">
      <c r="A323" s="917" t="s">
        <v>1196</v>
      </c>
    </row>
    <row r="325" ht="13.5">
      <c r="A325" s="894" t="s">
        <v>1198</v>
      </c>
    </row>
    <row r="326" spans="1:66" ht="13.5" customHeight="1">
      <c r="A326" s="941" t="s">
        <v>1250</v>
      </c>
      <c r="B326" s="941"/>
      <c r="C326" s="941"/>
      <c r="D326" s="941"/>
      <c r="E326" s="941"/>
      <c r="F326" s="941"/>
      <c r="G326" s="941"/>
      <c r="H326" s="941"/>
      <c r="I326" s="941"/>
      <c r="J326" s="941"/>
      <c r="K326" s="941"/>
      <c r="L326" s="941"/>
      <c r="M326" s="941"/>
      <c r="N326" s="941"/>
      <c r="O326" s="941"/>
      <c r="P326" s="941"/>
      <c r="Q326" s="941"/>
      <c r="R326" s="941"/>
      <c r="S326" s="941"/>
      <c r="T326" s="941"/>
      <c r="U326" s="941"/>
      <c r="V326" s="941"/>
      <c r="W326" s="941"/>
      <c r="X326" s="941"/>
      <c r="Y326" s="941"/>
      <c r="Z326" s="941"/>
      <c r="AA326" s="941"/>
      <c r="AB326" s="941"/>
      <c r="AC326" s="941"/>
      <c r="AD326" s="941"/>
      <c r="AE326" s="941"/>
      <c r="AF326" s="941"/>
      <c r="AG326" s="941"/>
      <c r="AH326" s="941"/>
      <c r="AI326" s="941"/>
      <c r="AJ326" s="941"/>
      <c r="AK326" s="941"/>
      <c r="AL326" s="941"/>
      <c r="AM326" s="941"/>
      <c r="AN326" s="941"/>
      <c r="AO326" s="941"/>
      <c r="AP326" s="941"/>
      <c r="AQ326" s="941"/>
      <c r="AR326" s="941"/>
      <c r="AS326" s="941"/>
      <c r="AT326" s="941"/>
      <c r="AU326" s="941"/>
      <c r="AV326" s="941"/>
      <c r="AW326" s="941"/>
      <c r="AX326" s="941"/>
      <c r="AY326" s="941"/>
      <c r="AZ326" s="941"/>
      <c r="BA326" s="941"/>
      <c r="BB326" s="941"/>
      <c r="BC326" s="941"/>
      <c r="BD326" s="941"/>
      <c r="BE326" s="941"/>
      <c r="BF326" s="941"/>
      <c r="BG326" s="941"/>
      <c r="BH326" s="941"/>
      <c r="BI326" s="941"/>
      <c r="BJ326" s="941"/>
      <c r="BK326" s="941"/>
      <c r="BL326" s="941"/>
      <c r="BM326" s="941"/>
      <c r="BN326" s="941"/>
    </row>
    <row r="327" spans="1:66" ht="13.5">
      <c r="A327" s="941"/>
      <c r="B327" s="941"/>
      <c r="C327" s="941"/>
      <c r="D327" s="941"/>
      <c r="E327" s="941"/>
      <c r="F327" s="941"/>
      <c r="G327" s="941"/>
      <c r="H327" s="941"/>
      <c r="I327" s="941"/>
      <c r="J327" s="941"/>
      <c r="K327" s="941"/>
      <c r="L327" s="941"/>
      <c r="M327" s="941"/>
      <c r="N327" s="941"/>
      <c r="O327" s="941"/>
      <c r="P327" s="941"/>
      <c r="Q327" s="941"/>
      <c r="R327" s="941"/>
      <c r="S327" s="941"/>
      <c r="T327" s="941"/>
      <c r="U327" s="941"/>
      <c r="V327" s="941"/>
      <c r="W327" s="941"/>
      <c r="X327" s="941"/>
      <c r="Y327" s="941"/>
      <c r="Z327" s="941"/>
      <c r="AA327" s="941"/>
      <c r="AB327" s="941"/>
      <c r="AC327" s="941"/>
      <c r="AD327" s="941"/>
      <c r="AE327" s="941"/>
      <c r="AF327" s="941"/>
      <c r="AG327" s="941"/>
      <c r="AH327" s="941"/>
      <c r="AI327" s="941"/>
      <c r="AJ327" s="941"/>
      <c r="AK327" s="941"/>
      <c r="AL327" s="941"/>
      <c r="AM327" s="941"/>
      <c r="AN327" s="941"/>
      <c r="AO327" s="941"/>
      <c r="AP327" s="941"/>
      <c r="AQ327" s="941"/>
      <c r="AR327" s="941"/>
      <c r="AS327" s="941"/>
      <c r="AT327" s="941"/>
      <c r="AU327" s="941"/>
      <c r="AV327" s="941"/>
      <c r="AW327" s="941"/>
      <c r="AX327" s="941"/>
      <c r="AY327" s="941"/>
      <c r="AZ327" s="941"/>
      <c r="BA327" s="941"/>
      <c r="BB327" s="941"/>
      <c r="BC327" s="941"/>
      <c r="BD327" s="941"/>
      <c r="BE327" s="941"/>
      <c r="BF327" s="941"/>
      <c r="BG327" s="941"/>
      <c r="BH327" s="941"/>
      <c r="BI327" s="941"/>
      <c r="BJ327" s="941"/>
      <c r="BK327" s="941"/>
      <c r="BL327" s="941"/>
      <c r="BM327" s="941"/>
      <c r="BN327" s="941"/>
    </row>
    <row r="328" spans="1:66" ht="13.5">
      <c r="A328" s="941"/>
      <c r="B328" s="941"/>
      <c r="C328" s="941"/>
      <c r="D328" s="941"/>
      <c r="E328" s="941"/>
      <c r="F328" s="941"/>
      <c r="G328" s="941"/>
      <c r="H328" s="941"/>
      <c r="I328" s="941"/>
      <c r="J328" s="941"/>
      <c r="K328" s="941"/>
      <c r="L328" s="941"/>
      <c r="M328" s="941"/>
      <c r="N328" s="941"/>
      <c r="O328" s="941"/>
      <c r="P328" s="941"/>
      <c r="Q328" s="941"/>
      <c r="R328" s="941"/>
      <c r="S328" s="941"/>
      <c r="T328" s="941"/>
      <c r="U328" s="941"/>
      <c r="V328" s="941"/>
      <c r="W328" s="941"/>
      <c r="X328" s="941"/>
      <c r="Y328" s="941"/>
      <c r="Z328" s="941"/>
      <c r="AA328" s="941"/>
      <c r="AB328" s="941"/>
      <c r="AC328" s="941"/>
      <c r="AD328" s="941"/>
      <c r="AE328" s="941"/>
      <c r="AF328" s="941"/>
      <c r="AG328" s="941"/>
      <c r="AH328" s="941"/>
      <c r="AI328" s="941"/>
      <c r="AJ328" s="941"/>
      <c r="AK328" s="941"/>
      <c r="AL328" s="941"/>
      <c r="AM328" s="941"/>
      <c r="AN328" s="941"/>
      <c r="AO328" s="941"/>
      <c r="AP328" s="941"/>
      <c r="AQ328" s="941"/>
      <c r="AR328" s="941"/>
      <c r="AS328" s="941"/>
      <c r="AT328" s="941"/>
      <c r="AU328" s="941"/>
      <c r="AV328" s="941"/>
      <c r="AW328" s="941"/>
      <c r="AX328" s="941"/>
      <c r="AY328" s="941"/>
      <c r="AZ328" s="941"/>
      <c r="BA328" s="941"/>
      <c r="BB328" s="941"/>
      <c r="BC328" s="941"/>
      <c r="BD328" s="941"/>
      <c r="BE328" s="941"/>
      <c r="BF328" s="941"/>
      <c r="BG328" s="941"/>
      <c r="BH328" s="941"/>
      <c r="BI328" s="941"/>
      <c r="BJ328" s="941"/>
      <c r="BK328" s="941"/>
      <c r="BL328" s="941"/>
      <c r="BM328" s="941"/>
      <c r="BN328" s="941"/>
    </row>
    <row r="329" spans="1:66" ht="13.5">
      <c r="A329" s="941"/>
      <c r="B329" s="941"/>
      <c r="C329" s="941"/>
      <c r="D329" s="941"/>
      <c r="E329" s="941"/>
      <c r="F329" s="941"/>
      <c r="G329" s="941"/>
      <c r="H329" s="941"/>
      <c r="I329" s="941"/>
      <c r="J329" s="941"/>
      <c r="K329" s="941"/>
      <c r="L329" s="941"/>
      <c r="M329" s="941"/>
      <c r="N329" s="941"/>
      <c r="O329" s="941"/>
      <c r="P329" s="941"/>
      <c r="Q329" s="941"/>
      <c r="R329" s="941"/>
      <c r="S329" s="941"/>
      <c r="T329" s="941"/>
      <c r="U329" s="941"/>
      <c r="V329" s="941"/>
      <c r="W329" s="941"/>
      <c r="X329" s="941"/>
      <c r="Y329" s="941"/>
      <c r="Z329" s="941"/>
      <c r="AA329" s="941"/>
      <c r="AB329" s="941"/>
      <c r="AC329" s="941"/>
      <c r="AD329" s="941"/>
      <c r="AE329" s="941"/>
      <c r="AF329" s="941"/>
      <c r="AG329" s="941"/>
      <c r="AH329" s="941"/>
      <c r="AI329" s="941"/>
      <c r="AJ329" s="941"/>
      <c r="AK329" s="941"/>
      <c r="AL329" s="941"/>
      <c r="AM329" s="941"/>
      <c r="AN329" s="941"/>
      <c r="AO329" s="941"/>
      <c r="AP329" s="941"/>
      <c r="AQ329" s="941"/>
      <c r="AR329" s="941"/>
      <c r="AS329" s="941"/>
      <c r="AT329" s="941"/>
      <c r="AU329" s="941"/>
      <c r="AV329" s="941"/>
      <c r="AW329" s="941"/>
      <c r="AX329" s="941"/>
      <c r="AY329" s="941"/>
      <c r="AZ329" s="941"/>
      <c r="BA329" s="941"/>
      <c r="BB329" s="941"/>
      <c r="BC329" s="941"/>
      <c r="BD329" s="941"/>
      <c r="BE329" s="941"/>
      <c r="BF329" s="941"/>
      <c r="BG329" s="941"/>
      <c r="BH329" s="941"/>
      <c r="BI329" s="941"/>
      <c r="BJ329" s="941"/>
      <c r="BK329" s="941"/>
      <c r="BL329" s="941"/>
      <c r="BM329" s="941"/>
      <c r="BN329" s="941"/>
    </row>
    <row r="330" spans="1:66" ht="13.5">
      <c r="A330" s="941"/>
      <c r="B330" s="941"/>
      <c r="C330" s="941"/>
      <c r="D330" s="941"/>
      <c r="E330" s="941"/>
      <c r="F330" s="941"/>
      <c r="G330" s="941"/>
      <c r="H330" s="941"/>
      <c r="I330" s="941"/>
      <c r="J330" s="941"/>
      <c r="K330" s="941"/>
      <c r="L330" s="941"/>
      <c r="M330" s="941"/>
      <c r="N330" s="941"/>
      <c r="O330" s="941"/>
      <c r="P330" s="941"/>
      <c r="Q330" s="941"/>
      <c r="R330" s="941"/>
      <c r="S330" s="941"/>
      <c r="T330" s="941"/>
      <c r="U330" s="941"/>
      <c r="V330" s="941"/>
      <c r="W330" s="941"/>
      <c r="X330" s="941"/>
      <c r="Y330" s="941"/>
      <c r="Z330" s="941"/>
      <c r="AA330" s="941"/>
      <c r="AB330" s="941"/>
      <c r="AC330" s="941"/>
      <c r="AD330" s="941"/>
      <c r="AE330" s="941"/>
      <c r="AF330" s="941"/>
      <c r="AG330" s="941"/>
      <c r="AH330" s="941"/>
      <c r="AI330" s="941"/>
      <c r="AJ330" s="941"/>
      <c r="AK330" s="941"/>
      <c r="AL330" s="941"/>
      <c r="AM330" s="941"/>
      <c r="AN330" s="941"/>
      <c r="AO330" s="941"/>
      <c r="AP330" s="941"/>
      <c r="AQ330" s="941"/>
      <c r="AR330" s="941"/>
      <c r="AS330" s="941"/>
      <c r="AT330" s="941"/>
      <c r="AU330" s="941"/>
      <c r="AV330" s="941"/>
      <c r="AW330" s="941"/>
      <c r="AX330" s="941"/>
      <c r="AY330" s="941"/>
      <c r="AZ330" s="941"/>
      <c r="BA330" s="941"/>
      <c r="BB330" s="941"/>
      <c r="BC330" s="941"/>
      <c r="BD330" s="941"/>
      <c r="BE330" s="941"/>
      <c r="BF330" s="941"/>
      <c r="BG330" s="941"/>
      <c r="BH330" s="941"/>
      <c r="BI330" s="941"/>
      <c r="BJ330" s="941"/>
      <c r="BK330" s="941"/>
      <c r="BL330" s="941"/>
      <c r="BM330" s="941"/>
      <c r="BN330" s="941"/>
    </row>
    <row r="331" spans="1:66" ht="13.5">
      <c r="A331" s="891"/>
      <c r="B331" s="891"/>
      <c r="C331" s="891"/>
      <c r="D331" s="891"/>
      <c r="E331" s="891"/>
      <c r="F331" s="891"/>
      <c r="G331" s="891"/>
      <c r="H331" s="891"/>
      <c r="I331" s="891"/>
      <c r="J331" s="891"/>
      <c r="K331" s="891"/>
      <c r="L331" s="891"/>
      <c r="M331" s="891"/>
      <c r="N331" s="891"/>
      <c r="O331" s="891"/>
      <c r="P331" s="891"/>
      <c r="Q331" s="891"/>
      <c r="R331" s="891"/>
      <c r="S331" s="891"/>
      <c r="T331" s="891"/>
      <c r="U331" s="891"/>
      <c r="V331" s="891"/>
      <c r="W331" s="891"/>
      <c r="X331" s="891"/>
      <c r="Y331" s="891"/>
      <c r="Z331" s="891"/>
      <c r="AA331" s="891"/>
      <c r="AB331" s="891"/>
      <c r="AC331" s="891"/>
      <c r="AD331" s="891"/>
      <c r="AE331" s="891"/>
      <c r="AF331" s="891"/>
      <c r="AG331" s="891"/>
      <c r="AH331" s="891"/>
      <c r="AI331" s="891"/>
      <c r="AJ331" s="891"/>
      <c r="AK331" s="891"/>
      <c r="AL331" s="891"/>
      <c r="AM331" s="891"/>
      <c r="AN331" s="891"/>
      <c r="AO331" s="891"/>
      <c r="AP331" s="891"/>
      <c r="AQ331" s="891"/>
      <c r="AR331" s="891"/>
      <c r="AS331" s="891"/>
      <c r="AT331" s="891"/>
      <c r="AU331" s="891"/>
      <c r="AV331" s="891"/>
      <c r="AW331" s="891"/>
      <c r="AX331" s="891"/>
      <c r="AY331" s="891"/>
      <c r="AZ331" s="891"/>
      <c r="BA331" s="891"/>
      <c r="BB331" s="891"/>
      <c r="BC331" s="891"/>
      <c r="BD331" s="891"/>
      <c r="BE331" s="891"/>
      <c r="BF331" s="891"/>
      <c r="BG331" s="891"/>
      <c r="BH331" s="891"/>
      <c r="BI331" s="891"/>
      <c r="BJ331" s="891"/>
      <c r="BK331" s="891"/>
      <c r="BL331" s="891"/>
      <c r="BM331" s="891"/>
      <c r="BN331" s="891"/>
    </row>
    <row r="332" spans="1:57" ht="21" customHeight="1">
      <c r="A332" s="1124" t="s">
        <v>1203</v>
      </c>
      <c r="B332" s="1124"/>
      <c r="C332" s="1124"/>
      <c r="D332" s="1124"/>
      <c r="E332" s="1124"/>
      <c r="F332" s="1124"/>
      <c r="G332" s="1124"/>
      <c r="H332" s="1124"/>
      <c r="I332" s="1124"/>
      <c r="J332" s="1124"/>
      <c r="K332" s="1124"/>
      <c r="L332" s="1124"/>
      <c r="M332" s="1124"/>
      <c r="N332" s="1124"/>
      <c r="O332" s="1124"/>
      <c r="P332" s="1124"/>
      <c r="Q332" s="1124"/>
      <c r="R332" s="1124"/>
      <c r="S332" s="1124"/>
      <c r="T332" s="1124"/>
      <c r="U332" s="1124"/>
      <c r="V332" s="1124"/>
      <c r="W332" s="1124"/>
      <c r="X332" s="1124"/>
      <c r="Y332" s="1124"/>
      <c r="Z332" s="1124"/>
      <c r="AA332" s="1124"/>
      <c r="AB332" s="1124"/>
      <c r="AC332" s="1124"/>
      <c r="AD332" s="1124"/>
      <c r="AE332" s="1124"/>
      <c r="AF332" s="1124"/>
      <c r="AG332" s="1124"/>
      <c r="AH332" s="1124"/>
      <c r="AI332" s="1124"/>
      <c r="AJ332" s="1124"/>
      <c r="AK332" s="1124"/>
      <c r="AL332" s="1124"/>
      <c r="AM332" s="1124"/>
      <c r="AN332" s="1124"/>
      <c r="AO332" s="1124"/>
      <c r="AP332" s="1124"/>
      <c r="AQ332" s="1124"/>
      <c r="AR332" s="1124"/>
      <c r="AS332" s="1124"/>
      <c r="AT332" s="1124"/>
      <c r="AU332" s="1124"/>
      <c r="AV332" s="1124"/>
      <c r="AW332" s="1124"/>
      <c r="AX332" s="1124"/>
      <c r="AY332" s="1124"/>
      <c r="AZ332" s="1124"/>
      <c r="BA332" s="1124"/>
      <c r="BB332" s="1124"/>
      <c r="BC332" s="1124"/>
      <c r="BD332" s="1124"/>
      <c r="BE332" s="1124"/>
    </row>
    <row r="333" spans="1:57" s="917" customFormat="1" ht="15.75" customHeight="1">
      <c r="A333" s="983" t="s">
        <v>14</v>
      </c>
      <c r="B333" s="983"/>
      <c r="C333" s="983"/>
      <c r="D333" s="983"/>
      <c r="E333" s="983"/>
      <c r="F333" s="983"/>
      <c r="G333" s="983"/>
      <c r="H333" s="1041"/>
      <c r="I333" s="950" t="s">
        <v>1180</v>
      </c>
      <c r="J333" s="950"/>
      <c r="K333" s="950"/>
      <c r="L333" s="950"/>
      <c r="M333" s="950"/>
      <c r="N333" s="950"/>
      <c r="O333" s="950"/>
      <c r="P333" s="977"/>
      <c r="Q333" s="977"/>
      <c r="R333" s="977"/>
      <c r="S333" s="977"/>
      <c r="T333" s="977"/>
      <c r="U333" s="977"/>
      <c r="V333" s="977"/>
      <c r="W333" s="977"/>
      <c r="X333" s="977"/>
      <c r="Y333" s="977"/>
      <c r="Z333" s="977"/>
      <c r="AA333" s="977"/>
      <c r="AB333" s="977"/>
      <c r="AC333" s="977"/>
      <c r="AD333" s="977"/>
      <c r="AE333" s="977"/>
      <c r="AF333" s="977"/>
      <c r="AG333" s="977"/>
      <c r="AH333" s="977"/>
      <c r="AI333" s="977"/>
      <c r="AJ333" s="977"/>
      <c r="AK333" s="977"/>
      <c r="AL333" s="977"/>
      <c r="AM333" s="977"/>
      <c r="AN333" s="977"/>
      <c r="AO333" s="977"/>
      <c r="AP333" s="977"/>
      <c r="AQ333" s="977"/>
      <c r="AR333" s="977"/>
      <c r="AS333" s="977"/>
      <c r="AT333" s="977"/>
      <c r="AU333" s="977"/>
      <c r="AV333" s="977"/>
      <c r="AW333" s="977"/>
      <c r="AX333" s="977"/>
      <c r="AY333" s="977"/>
      <c r="AZ333" s="977"/>
      <c r="BA333" s="977"/>
      <c r="BB333" s="977"/>
      <c r="BC333" s="977"/>
      <c r="BD333" s="977"/>
      <c r="BE333" s="977"/>
    </row>
    <row r="334" spans="1:57" s="917" customFormat="1" ht="12" customHeight="1">
      <c r="A334" s="992"/>
      <c r="B334" s="992"/>
      <c r="C334" s="992"/>
      <c r="D334" s="992"/>
      <c r="E334" s="992"/>
      <c r="F334" s="992"/>
      <c r="G334" s="992"/>
      <c r="H334" s="1056"/>
      <c r="I334" s="1147"/>
      <c r="J334" s="1147"/>
      <c r="K334" s="1147"/>
      <c r="L334" s="1147"/>
      <c r="M334" s="1147"/>
      <c r="N334" s="1147"/>
      <c r="O334" s="1147"/>
      <c r="P334" s="1140" t="s">
        <v>1199</v>
      </c>
      <c r="Q334" s="1140"/>
      <c r="R334" s="1140"/>
      <c r="S334" s="1140"/>
      <c r="T334" s="1140"/>
      <c r="U334" s="1140"/>
      <c r="V334" s="1140"/>
      <c r="W334" s="1043" t="s">
        <v>1200</v>
      </c>
      <c r="X334" s="1043"/>
      <c r="Y334" s="1043"/>
      <c r="Z334" s="1043"/>
      <c r="AA334" s="1043"/>
      <c r="AB334" s="1043"/>
      <c r="AC334" s="1043"/>
      <c r="AD334" s="1043" t="s">
        <v>1182</v>
      </c>
      <c r="AE334" s="1043"/>
      <c r="AF334" s="1043"/>
      <c r="AG334" s="1043"/>
      <c r="AH334" s="1043"/>
      <c r="AI334" s="1043"/>
      <c r="AJ334" s="1043"/>
      <c r="AK334" s="1043" t="s">
        <v>1201</v>
      </c>
      <c r="AL334" s="1043"/>
      <c r="AM334" s="1043"/>
      <c r="AN334" s="1043"/>
      <c r="AO334" s="1043"/>
      <c r="AP334" s="1043"/>
      <c r="AQ334" s="1043"/>
      <c r="AR334" s="1043" t="s">
        <v>1200</v>
      </c>
      <c r="AS334" s="1043"/>
      <c r="AT334" s="1043"/>
      <c r="AU334" s="1043"/>
      <c r="AV334" s="1043"/>
      <c r="AW334" s="1043"/>
      <c r="AX334" s="1043"/>
      <c r="AY334" s="1043" t="s">
        <v>1182</v>
      </c>
      <c r="AZ334" s="1043"/>
      <c r="BA334" s="1043"/>
      <c r="BB334" s="1043"/>
      <c r="BC334" s="1043"/>
      <c r="BD334" s="1043"/>
      <c r="BE334" s="1143"/>
    </row>
    <row r="335" spans="1:57" s="917" customFormat="1" ht="12">
      <c r="A335" s="992"/>
      <c r="B335" s="992"/>
      <c r="C335" s="992"/>
      <c r="D335" s="992"/>
      <c r="E335" s="992"/>
      <c r="F335" s="992"/>
      <c r="G335" s="992"/>
      <c r="H335" s="1056"/>
      <c r="I335" s="1147"/>
      <c r="J335" s="1147"/>
      <c r="K335" s="1147"/>
      <c r="L335" s="1147"/>
      <c r="M335" s="1147"/>
      <c r="N335" s="1147"/>
      <c r="O335" s="1147"/>
      <c r="P335" s="1141"/>
      <c r="Q335" s="1141"/>
      <c r="R335" s="1141"/>
      <c r="S335" s="1141"/>
      <c r="T335" s="1141"/>
      <c r="U335" s="1141"/>
      <c r="V335" s="1141"/>
      <c r="W335" s="1045"/>
      <c r="X335" s="1045"/>
      <c r="Y335" s="1045"/>
      <c r="Z335" s="1045"/>
      <c r="AA335" s="1045"/>
      <c r="AB335" s="1045"/>
      <c r="AC335" s="1045"/>
      <c r="AD335" s="1045"/>
      <c r="AE335" s="1045"/>
      <c r="AF335" s="1045"/>
      <c r="AG335" s="1045"/>
      <c r="AH335" s="1045"/>
      <c r="AI335" s="1045"/>
      <c r="AJ335" s="1045"/>
      <c r="AK335" s="1045"/>
      <c r="AL335" s="1045"/>
      <c r="AM335" s="1045"/>
      <c r="AN335" s="1045"/>
      <c r="AO335" s="1045"/>
      <c r="AP335" s="1045"/>
      <c r="AQ335" s="1045"/>
      <c r="AR335" s="1045"/>
      <c r="AS335" s="1045"/>
      <c r="AT335" s="1045"/>
      <c r="AU335" s="1045"/>
      <c r="AV335" s="1045"/>
      <c r="AW335" s="1045"/>
      <c r="AX335" s="1045"/>
      <c r="AY335" s="1045"/>
      <c r="AZ335" s="1045"/>
      <c r="BA335" s="1045"/>
      <c r="BB335" s="1045"/>
      <c r="BC335" s="1045"/>
      <c r="BD335" s="1045"/>
      <c r="BE335" s="1144"/>
    </row>
    <row r="336" spans="1:57" s="917" customFormat="1" ht="12.75" customHeight="1">
      <c r="A336" s="973"/>
      <c r="B336" s="973"/>
      <c r="C336" s="973"/>
      <c r="D336" s="973"/>
      <c r="E336" s="973"/>
      <c r="F336" s="973"/>
      <c r="G336" s="973"/>
      <c r="H336" s="1034"/>
      <c r="I336" s="953"/>
      <c r="J336" s="953"/>
      <c r="K336" s="953"/>
      <c r="L336" s="953"/>
      <c r="M336" s="953"/>
      <c r="N336" s="953"/>
      <c r="O336" s="953"/>
      <c r="P336" s="1142"/>
      <c r="Q336" s="1142"/>
      <c r="R336" s="1142"/>
      <c r="S336" s="1142"/>
      <c r="T336" s="1142"/>
      <c r="U336" s="1142"/>
      <c r="V336" s="1142"/>
      <c r="W336" s="1046"/>
      <c r="X336" s="1046"/>
      <c r="Y336" s="1046"/>
      <c r="Z336" s="1046"/>
      <c r="AA336" s="1046"/>
      <c r="AB336" s="1046"/>
      <c r="AC336" s="1046"/>
      <c r="AD336" s="1046"/>
      <c r="AE336" s="1046"/>
      <c r="AF336" s="1046"/>
      <c r="AG336" s="1046"/>
      <c r="AH336" s="1046"/>
      <c r="AI336" s="1046"/>
      <c r="AJ336" s="1046"/>
      <c r="AK336" s="1046"/>
      <c r="AL336" s="1046"/>
      <c r="AM336" s="1046"/>
      <c r="AN336" s="1046"/>
      <c r="AO336" s="1046"/>
      <c r="AP336" s="1046"/>
      <c r="AQ336" s="1046"/>
      <c r="AR336" s="1046"/>
      <c r="AS336" s="1046"/>
      <c r="AT336" s="1046"/>
      <c r="AU336" s="1046"/>
      <c r="AV336" s="1046"/>
      <c r="AW336" s="1046"/>
      <c r="AX336" s="1046"/>
      <c r="AY336" s="1046"/>
      <c r="AZ336" s="1046"/>
      <c r="BA336" s="1046"/>
      <c r="BB336" s="1046"/>
      <c r="BC336" s="1046"/>
      <c r="BD336" s="1046"/>
      <c r="BE336" s="952"/>
    </row>
    <row r="337" spans="1:57" s="917" customFormat="1" ht="15" customHeight="1">
      <c r="A337" s="1102" t="s">
        <v>1150</v>
      </c>
      <c r="B337" s="1102"/>
      <c r="C337" s="1102"/>
      <c r="D337" s="1102"/>
      <c r="E337" s="1102"/>
      <c r="F337" s="1102"/>
      <c r="G337" s="1102"/>
      <c r="H337" s="1103"/>
      <c r="I337" s="990">
        <v>174888</v>
      </c>
      <c r="J337" s="990"/>
      <c r="K337" s="990"/>
      <c r="L337" s="990"/>
      <c r="M337" s="990"/>
      <c r="N337" s="990"/>
      <c r="O337" s="990"/>
      <c r="P337" s="990">
        <v>48710</v>
      </c>
      <c r="Q337" s="990"/>
      <c r="R337" s="990"/>
      <c r="S337" s="990"/>
      <c r="T337" s="990"/>
      <c r="U337" s="990"/>
      <c r="V337" s="990"/>
      <c r="W337" s="1121">
        <f>P337/I337*100</f>
        <v>27.852111065367552</v>
      </c>
      <c r="X337" s="1121"/>
      <c r="Y337" s="1121"/>
      <c r="Z337" s="1121"/>
      <c r="AA337" s="1121"/>
      <c r="AB337" s="1121"/>
      <c r="AC337" s="1121"/>
      <c r="AD337" s="1121">
        <v>13.1</v>
      </c>
      <c r="AE337" s="1121"/>
      <c r="AF337" s="1121"/>
      <c r="AG337" s="1121"/>
      <c r="AH337" s="1121"/>
      <c r="AI337" s="1121"/>
      <c r="AJ337" s="1121"/>
      <c r="AK337" s="990">
        <v>9635</v>
      </c>
      <c r="AL337" s="990"/>
      <c r="AM337" s="990"/>
      <c r="AN337" s="990"/>
      <c r="AO337" s="990"/>
      <c r="AP337" s="990"/>
      <c r="AQ337" s="990"/>
      <c r="AR337" s="1121">
        <f>AK337/I337*100</f>
        <v>5.509240199441928</v>
      </c>
      <c r="AS337" s="1121"/>
      <c r="AT337" s="1121"/>
      <c r="AU337" s="1121"/>
      <c r="AV337" s="1121"/>
      <c r="AW337" s="1121"/>
      <c r="AX337" s="1121"/>
      <c r="AY337" s="1121">
        <v>36.8</v>
      </c>
      <c r="AZ337" s="1121"/>
      <c r="BA337" s="1121"/>
      <c r="BB337" s="1121"/>
      <c r="BC337" s="1121"/>
      <c r="BD337" s="1121"/>
      <c r="BE337" s="1121"/>
    </row>
    <row r="338" spans="1:57" s="917" customFormat="1" ht="15" customHeight="1">
      <c r="A338" s="1102" t="s">
        <v>1134</v>
      </c>
      <c r="B338" s="1102"/>
      <c r="C338" s="1102"/>
      <c r="D338" s="1102"/>
      <c r="E338" s="1102"/>
      <c r="F338" s="1102"/>
      <c r="G338" s="1102"/>
      <c r="H338" s="1103"/>
      <c r="I338" s="990">
        <v>180776</v>
      </c>
      <c r="J338" s="990"/>
      <c r="K338" s="990"/>
      <c r="L338" s="990"/>
      <c r="M338" s="990"/>
      <c r="N338" s="990"/>
      <c r="O338" s="990"/>
      <c r="P338" s="990">
        <v>54582</v>
      </c>
      <c r="Q338" s="990"/>
      <c r="R338" s="990"/>
      <c r="S338" s="990"/>
      <c r="T338" s="990"/>
      <c r="U338" s="990"/>
      <c r="V338" s="990"/>
      <c r="W338" s="1121">
        <f>P338/I338*100</f>
        <v>30.193167234588664</v>
      </c>
      <c r="X338" s="1121"/>
      <c r="Y338" s="1121"/>
      <c r="Z338" s="1121"/>
      <c r="AA338" s="1121"/>
      <c r="AB338" s="1121"/>
      <c r="AC338" s="1121"/>
      <c r="AD338" s="1121">
        <f>P338/P337*100-100</f>
        <v>12.055019503182109</v>
      </c>
      <c r="AE338" s="1121"/>
      <c r="AF338" s="1121"/>
      <c r="AG338" s="1121"/>
      <c r="AH338" s="1121"/>
      <c r="AI338" s="1121"/>
      <c r="AJ338" s="1121"/>
      <c r="AK338" s="990">
        <v>12340</v>
      </c>
      <c r="AL338" s="990"/>
      <c r="AM338" s="990"/>
      <c r="AN338" s="990"/>
      <c r="AO338" s="990"/>
      <c r="AP338" s="990"/>
      <c r="AQ338" s="990"/>
      <c r="AR338" s="1121">
        <f>AK338/I338*100</f>
        <v>6.826127362039208</v>
      </c>
      <c r="AS338" s="1121"/>
      <c r="AT338" s="1121"/>
      <c r="AU338" s="1121"/>
      <c r="AV338" s="1121"/>
      <c r="AW338" s="1121"/>
      <c r="AX338" s="1121"/>
      <c r="AY338" s="1121">
        <f>AK338/AK337*100-100</f>
        <v>28.074727555786183</v>
      </c>
      <c r="AZ338" s="1121"/>
      <c r="BA338" s="1121"/>
      <c r="BB338" s="1121"/>
      <c r="BC338" s="1121"/>
      <c r="BD338" s="1121"/>
      <c r="BE338" s="1121"/>
    </row>
    <row r="339" spans="1:57" s="917" customFormat="1" ht="15" customHeight="1">
      <c r="A339" s="1104" t="s">
        <v>1135</v>
      </c>
      <c r="B339" s="1104"/>
      <c r="C339" s="1104"/>
      <c r="D339" s="1104"/>
      <c r="E339" s="1104"/>
      <c r="F339" s="1104"/>
      <c r="G339" s="1104"/>
      <c r="H339" s="1105"/>
      <c r="I339" s="1122">
        <v>190871</v>
      </c>
      <c r="J339" s="1122"/>
      <c r="K339" s="1122"/>
      <c r="L339" s="1122"/>
      <c r="M339" s="1122"/>
      <c r="N339" s="1122"/>
      <c r="O339" s="1122"/>
      <c r="P339" s="1122">
        <v>61812</v>
      </c>
      <c r="Q339" s="1122"/>
      <c r="R339" s="1122"/>
      <c r="S339" s="1122"/>
      <c r="T339" s="1122"/>
      <c r="U339" s="1122"/>
      <c r="V339" s="1122"/>
      <c r="W339" s="1123">
        <f>P339/I339*100</f>
        <v>32.3841756998182</v>
      </c>
      <c r="X339" s="1123"/>
      <c r="Y339" s="1123"/>
      <c r="Z339" s="1123"/>
      <c r="AA339" s="1123"/>
      <c r="AB339" s="1123"/>
      <c r="AC339" s="1123"/>
      <c r="AD339" s="1123">
        <f>P339/P338*100-100</f>
        <v>13.246125096185551</v>
      </c>
      <c r="AE339" s="1123"/>
      <c r="AF339" s="1123"/>
      <c r="AG339" s="1123"/>
      <c r="AH339" s="1123"/>
      <c r="AI339" s="1123"/>
      <c r="AJ339" s="1123"/>
      <c r="AK339" s="1122">
        <v>14813</v>
      </c>
      <c r="AL339" s="1122"/>
      <c r="AM339" s="1122"/>
      <c r="AN339" s="1122"/>
      <c r="AO339" s="1122"/>
      <c r="AP339" s="1122"/>
      <c r="AQ339" s="1122"/>
      <c r="AR339" s="1123">
        <f>AK339/I339*100</f>
        <v>7.760738928386187</v>
      </c>
      <c r="AS339" s="1123"/>
      <c r="AT339" s="1123"/>
      <c r="AU339" s="1123"/>
      <c r="AV339" s="1123"/>
      <c r="AW339" s="1123"/>
      <c r="AX339" s="1123"/>
      <c r="AY339" s="1123">
        <f>AK339/AK338*100-100</f>
        <v>20.040518638573744</v>
      </c>
      <c r="AZ339" s="1123"/>
      <c r="BA339" s="1123"/>
      <c r="BB339" s="1123"/>
      <c r="BC339" s="1123"/>
      <c r="BD339" s="1123"/>
      <c r="BE339" s="1123"/>
    </row>
    <row r="340" ht="13.5">
      <c r="A340" s="917" t="s">
        <v>1202</v>
      </c>
    </row>
    <row r="343" ht="13.5">
      <c r="A343" s="894" t="s">
        <v>1228</v>
      </c>
    </row>
    <row r="344" ht="13.5">
      <c r="A344" s="894" t="s">
        <v>1204</v>
      </c>
    </row>
    <row r="345" spans="1:66" ht="19.5" customHeight="1">
      <c r="A345" s="941" t="s">
        <v>1251</v>
      </c>
      <c r="B345" s="941"/>
      <c r="C345" s="941"/>
      <c r="D345" s="941"/>
      <c r="E345" s="941"/>
      <c r="F345" s="941"/>
      <c r="G345" s="941"/>
      <c r="H345" s="941"/>
      <c r="I345" s="941"/>
      <c r="J345" s="941"/>
      <c r="K345" s="941"/>
      <c r="L345" s="941"/>
      <c r="M345" s="941"/>
      <c r="N345" s="941"/>
      <c r="O345" s="941"/>
      <c r="P345" s="941"/>
      <c r="Q345" s="941"/>
      <c r="R345" s="941"/>
      <c r="S345" s="941"/>
      <c r="T345" s="941"/>
      <c r="U345" s="941"/>
      <c r="V345" s="941"/>
      <c r="W345" s="941"/>
      <c r="X345" s="941"/>
      <c r="Y345" s="941"/>
      <c r="Z345" s="941"/>
      <c r="AA345" s="941"/>
      <c r="AB345" s="941"/>
      <c r="AC345" s="941"/>
      <c r="AD345" s="941"/>
      <c r="AE345" s="941"/>
      <c r="AF345" s="941"/>
      <c r="AG345" s="941"/>
      <c r="AH345" s="941"/>
      <c r="AI345" s="941"/>
      <c r="AJ345" s="941"/>
      <c r="AK345" s="941"/>
      <c r="AL345" s="941"/>
      <c r="AM345" s="941"/>
      <c r="AN345" s="941"/>
      <c r="AO345" s="941"/>
      <c r="AP345" s="941"/>
      <c r="AQ345" s="941"/>
      <c r="AR345" s="941"/>
      <c r="AS345" s="941"/>
      <c r="AT345" s="941"/>
      <c r="AU345" s="941"/>
      <c r="AV345" s="941"/>
      <c r="AW345" s="941"/>
      <c r="AX345" s="941"/>
      <c r="AY345" s="941"/>
      <c r="AZ345" s="941"/>
      <c r="BA345" s="941"/>
      <c r="BB345" s="941"/>
      <c r="BC345" s="941"/>
      <c r="BD345" s="941"/>
      <c r="BE345" s="941"/>
      <c r="BF345" s="941"/>
      <c r="BG345" s="941"/>
      <c r="BH345" s="941"/>
      <c r="BI345" s="941"/>
      <c r="BJ345" s="941"/>
      <c r="BK345" s="941"/>
      <c r="BL345" s="941"/>
      <c r="BM345" s="941"/>
      <c r="BN345" s="941"/>
    </row>
    <row r="346" spans="1:66" ht="13.5">
      <c r="A346" s="941"/>
      <c r="B346" s="941"/>
      <c r="C346" s="941"/>
      <c r="D346" s="941"/>
      <c r="E346" s="941"/>
      <c r="F346" s="941"/>
      <c r="G346" s="941"/>
      <c r="H346" s="941"/>
      <c r="I346" s="941"/>
      <c r="J346" s="941"/>
      <c r="K346" s="941"/>
      <c r="L346" s="941"/>
      <c r="M346" s="941"/>
      <c r="N346" s="941"/>
      <c r="O346" s="941"/>
      <c r="P346" s="941"/>
      <c r="Q346" s="941"/>
      <c r="R346" s="941"/>
      <c r="S346" s="941"/>
      <c r="T346" s="941"/>
      <c r="U346" s="941"/>
      <c r="V346" s="941"/>
      <c r="W346" s="941"/>
      <c r="X346" s="941"/>
      <c r="Y346" s="941"/>
      <c r="Z346" s="941"/>
      <c r="AA346" s="941"/>
      <c r="AB346" s="941"/>
      <c r="AC346" s="941"/>
      <c r="AD346" s="941"/>
      <c r="AE346" s="941"/>
      <c r="AF346" s="941"/>
      <c r="AG346" s="941"/>
      <c r="AH346" s="941"/>
      <c r="AI346" s="941"/>
      <c r="AJ346" s="941"/>
      <c r="AK346" s="941"/>
      <c r="AL346" s="941"/>
      <c r="AM346" s="941"/>
      <c r="AN346" s="941"/>
      <c r="AO346" s="941"/>
      <c r="AP346" s="941"/>
      <c r="AQ346" s="941"/>
      <c r="AR346" s="941"/>
      <c r="AS346" s="941"/>
      <c r="AT346" s="941"/>
      <c r="AU346" s="941"/>
      <c r="AV346" s="941"/>
      <c r="AW346" s="941"/>
      <c r="AX346" s="941"/>
      <c r="AY346" s="941"/>
      <c r="AZ346" s="941"/>
      <c r="BA346" s="941"/>
      <c r="BB346" s="941"/>
      <c r="BC346" s="941"/>
      <c r="BD346" s="941"/>
      <c r="BE346" s="941"/>
      <c r="BF346" s="941"/>
      <c r="BG346" s="941"/>
      <c r="BH346" s="941"/>
      <c r="BI346" s="941"/>
      <c r="BJ346" s="941"/>
      <c r="BK346" s="941"/>
      <c r="BL346" s="941"/>
      <c r="BM346" s="941"/>
      <c r="BN346" s="941"/>
    </row>
    <row r="347" spans="1:66" ht="13.5">
      <c r="A347" s="941"/>
      <c r="B347" s="941"/>
      <c r="C347" s="941"/>
      <c r="D347" s="941"/>
      <c r="E347" s="941"/>
      <c r="F347" s="941"/>
      <c r="G347" s="941"/>
      <c r="H347" s="941"/>
      <c r="I347" s="941"/>
      <c r="J347" s="941"/>
      <c r="K347" s="941"/>
      <c r="L347" s="941"/>
      <c r="M347" s="941"/>
      <c r="N347" s="941"/>
      <c r="O347" s="941"/>
      <c r="P347" s="941"/>
      <c r="Q347" s="941"/>
      <c r="R347" s="941"/>
      <c r="S347" s="941"/>
      <c r="T347" s="941"/>
      <c r="U347" s="941"/>
      <c r="V347" s="941"/>
      <c r="W347" s="941"/>
      <c r="X347" s="941"/>
      <c r="Y347" s="941"/>
      <c r="Z347" s="941"/>
      <c r="AA347" s="941"/>
      <c r="AB347" s="941"/>
      <c r="AC347" s="941"/>
      <c r="AD347" s="941"/>
      <c r="AE347" s="941"/>
      <c r="AF347" s="941"/>
      <c r="AG347" s="941"/>
      <c r="AH347" s="941"/>
      <c r="AI347" s="941"/>
      <c r="AJ347" s="941"/>
      <c r="AK347" s="941"/>
      <c r="AL347" s="941"/>
      <c r="AM347" s="941"/>
      <c r="AN347" s="941"/>
      <c r="AO347" s="941"/>
      <c r="AP347" s="941"/>
      <c r="AQ347" s="941"/>
      <c r="AR347" s="941"/>
      <c r="AS347" s="941"/>
      <c r="AT347" s="941"/>
      <c r="AU347" s="941"/>
      <c r="AV347" s="941"/>
      <c r="AW347" s="941"/>
      <c r="AX347" s="941"/>
      <c r="AY347" s="941"/>
      <c r="AZ347" s="941"/>
      <c r="BA347" s="941"/>
      <c r="BB347" s="941"/>
      <c r="BC347" s="941"/>
      <c r="BD347" s="941"/>
      <c r="BE347" s="941"/>
      <c r="BF347" s="941"/>
      <c r="BG347" s="941"/>
      <c r="BH347" s="941"/>
      <c r="BI347" s="941"/>
      <c r="BJ347" s="941"/>
      <c r="BK347" s="941"/>
      <c r="BL347" s="941"/>
      <c r="BM347" s="941"/>
      <c r="BN347" s="941"/>
    </row>
    <row r="348" spans="1:66" ht="13.5">
      <c r="A348" s="941"/>
      <c r="B348" s="941"/>
      <c r="C348" s="941"/>
      <c r="D348" s="941"/>
      <c r="E348" s="941"/>
      <c r="F348" s="941"/>
      <c r="G348" s="941"/>
      <c r="H348" s="941"/>
      <c r="I348" s="941"/>
      <c r="J348" s="941"/>
      <c r="K348" s="941"/>
      <c r="L348" s="941"/>
      <c r="M348" s="941"/>
      <c r="N348" s="941"/>
      <c r="O348" s="941"/>
      <c r="P348" s="941"/>
      <c r="Q348" s="941"/>
      <c r="R348" s="941"/>
      <c r="S348" s="941"/>
      <c r="T348" s="941"/>
      <c r="U348" s="941"/>
      <c r="V348" s="941"/>
      <c r="W348" s="941"/>
      <c r="X348" s="941"/>
      <c r="Y348" s="941"/>
      <c r="Z348" s="941"/>
      <c r="AA348" s="941"/>
      <c r="AB348" s="941"/>
      <c r="AC348" s="941"/>
      <c r="AD348" s="941"/>
      <c r="AE348" s="941"/>
      <c r="AF348" s="941"/>
      <c r="AG348" s="941"/>
      <c r="AH348" s="941"/>
      <c r="AI348" s="941"/>
      <c r="AJ348" s="941"/>
      <c r="AK348" s="941"/>
      <c r="AL348" s="941"/>
      <c r="AM348" s="941"/>
      <c r="AN348" s="941"/>
      <c r="AO348" s="941"/>
      <c r="AP348" s="941"/>
      <c r="AQ348" s="941"/>
      <c r="AR348" s="941"/>
      <c r="AS348" s="941"/>
      <c r="AT348" s="941"/>
      <c r="AU348" s="941"/>
      <c r="AV348" s="941"/>
      <c r="AW348" s="941"/>
      <c r="AX348" s="941"/>
      <c r="AY348" s="941"/>
      <c r="AZ348" s="941"/>
      <c r="BA348" s="941"/>
      <c r="BB348" s="941"/>
      <c r="BC348" s="941"/>
      <c r="BD348" s="941"/>
      <c r="BE348" s="941"/>
      <c r="BF348" s="941"/>
      <c r="BG348" s="941"/>
      <c r="BH348" s="941"/>
      <c r="BI348" s="941"/>
      <c r="BJ348" s="941"/>
      <c r="BK348" s="941"/>
      <c r="BL348" s="941"/>
      <c r="BM348" s="941"/>
      <c r="BN348" s="941"/>
    </row>
    <row r="349" spans="1:66" ht="13.5">
      <c r="A349" s="941"/>
      <c r="B349" s="941"/>
      <c r="C349" s="941"/>
      <c r="D349" s="941"/>
      <c r="E349" s="941"/>
      <c r="F349" s="941"/>
      <c r="G349" s="941"/>
      <c r="H349" s="941"/>
      <c r="I349" s="941"/>
      <c r="J349" s="941"/>
      <c r="K349" s="941"/>
      <c r="L349" s="941"/>
      <c r="M349" s="941"/>
      <c r="N349" s="941"/>
      <c r="O349" s="941"/>
      <c r="P349" s="941"/>
      <c r="Q349" s="941"/>
      <c r="R349" s="941"/>
      <c r="S349" s="941"/>
      <c r="T349" s="941"/>
      <c r="U349" s="941"/>
      <c r="V349" s="941"/>
      <c r="W349" s="941"/>
      <c r="X349" s="941"/>
      <c r="Y349" s="941"/>
      <c r="Z349" s="941"/>
      <c r="AA349" s="941"/>
      <c r="AB349" s="941"/>
      <c r="AC349" s="941"/>
      <c r="AD349" s="941"/>
      <c r="AE349" s="941"/>
      <c r="AF349" s="941"/>
      <c r="AG349" s="941"/>
      <c r="AH349" s="941"/>
      <c r="AI349" s="941"/>
      <c r="AJ349" s="941"/>
      <c r="AK349" s="941"/>
      <c r="AL349" s="941"/>
      <c r="AM349" s="941"/>
      <c r="AN349" s="941"/>
      <c r="AO349" s="941"/>
      <c r="AP349" s="941"/>
      <c r="AQ349" s="941"/>
      <c r="AR349" s="941"/>
      <c r="AS349" s="941"/>
      <c r="AT349" s="941"/>
      <c r="AU349" s="941"/>
      <c r="AV349" s="941"/>
      <c r="AW349" s="941"/>
      <c r="AX349" s="941"/>
      <c r="AY349" s="941"/>
      <c r="AZ349" s="941"/>
      <c r="BA349" s="941"/>
      <c r="BB349" s="941"/>
      <c r="BC349" s="941"/>
      <c r="BD349" s="941"/>
      <c r="BE349" s="941"/>
      <c r="BF349" s="941"/>
      <c r="BG349" s="941"/>
      <c r="BH349" s="941"/>
      <c r="BI349" s="941"/>
      <c r="BJ349" s="941"/>
      <c r="BK349" s="941"/>
      <c r="BL349" s="941"/>
      <c r="BM349" s="941"/>
      <c r="BN349" s="941"/>
    </row>
    <row r="350" spans="1:66" ht="11.25" customHeight="1">
      <c r="A350" s="941"/>
      <c r="B350" s="941"/>
      <c r="C350" s="941"/>
      <c r="D350" s="941"/>
      <c r="E350" s="941"/>
      <c r="F350" s="941"/>
      <c r="G350" s="941"/>
      <c r="H350" s="941"/>
      <c r="I350" s="941"/>
      <c r="J350" s="941"/>
      <c r="K350" s="941"/>
      <c r="L350" s="941"/>
      <c r="M350" s="941"/>
      <c r="N350" s="941"/>
      <c r="O350" s="941"/>
      <c r="P350" s="941"/>
      <c r="Q350" s="941"/>
      <c r="R350" s="941"/>
      <c r="S350" s="941"/>
      <c r="T350" s="941"/>
      <c r="U350" s="941"/>
      <c r="V350" s="941"/>
      <c r="W350" s="941"/>
      <c r="X350" s="941"/>
      <c r="Y350" s="941"/>
      <c r="Z350" s="941"/>
      <c r="AA350" s="941"/>
      <c r="AB350" s="941"/>
      <c r="AC350" s="941"/>
      <c r="AD350" s="941"/>
      <c r="AE350" s="941"/>
      <c r="AF350" s="941"/>
      <c r="AG350" s="941"/>
      <c r="AH350" s="941"/>
      <c r="AI350" s="941"/>
      <c r="AJ350" s="941"/>
      <c r="AK350" s="941"/>
      <c r="AL350" s="941"/>
      <c r="AM350" s="941"/>
      <c r="AN350" s="941"/>
      <c r="AO350" s="941"/>
      <c r="AP350" s="941"/>
      <c r="AQ350" s="941"/>
      <c r="AR350" s="941"/>
      <c r="AS350" s="941"/>
      <c r="AT350" s="941"/>
      <c r="AU350" s="941"/>
      <c r="AV350" s="941"/>
      <c r="AW350" s="941"/>
      <c r="AX350" s="941"/>
      <c r="AY350" s="941"/>
      <c r="AZ350" s="941"/>
      <c r="BA350" s="941"/>
      <c r="BB350" s="941"/>
      <c r="BC350" s="941"/>
      <c r="BD350" s="941"/>
      <c r="BE350" s="941"/>
      <c r="BF350" s="941"/>
      <c r="BG350" s="941"/>
      <c r="BH350" s="941"/>
      <c r="BI350" s="941"/>
      <c r="BJ350" s="941"/>
      <c r="BK350" s="941"/>
      <c r="BL350" s="941"/>
      <c r="BM350" s="941"/>
      <c r="BN350" s="941"/>
    </row>
    <row r="351" spans="1:57" ht="24.75" customHeight="1">
      <c r="A351" s="1124" t="s">
        <v>1211</v>
      </c>
      <c r="B351" s="1124"/>
      <c r="C351" s="1124"/>
      <c r="D351" s="1124"/>
      <c r="E351" s="1124"/>
      <c r="F351" s="1124"/>
      <c r="G351" s="1124"/>
      <c r="H351" s="1124"/>
      <c r="I351" s="1124"/>
      <c r="J351" s="1124"/>
      <c r="K351" s="1124"/>
      <c r="L351" s="1124"/>
      <c r="M351" s="1124"/>
      <c r="N351" s="1124"/>
      <c r="O351" s="1124"/>
      <c r="P351" s="1124"/>
      <c r="Q351" s="1124"/>
      <c r="R351" s="1124"/>
      <c r="S351" s="1124"/>
      <c r="T351" s="1124"/>
      <c r="U351" s="1124"/>
      <c r="V351" s="1124"/>
      <c r="W351" s="1124"/>
      <c r="X351" s="1124"/>
      <c r="Y351" s="1124"/>
      <c r="Z351" s="1124"/>
      <c r="AA351" s="1124"/>
      <c r="AB351" s="1124"/>
      <c r="AC351" s="1124"/>
      <c r="AD351" s="1124"/>
      <c r="AE351" s="1124"/>
      <c r="AF351" s="1124"/>
      <c r="AG351" s="1124"/>
      <c r="AH351" s="1124"/>
      <c r="AI351" s="1124"/>
      <c r="AJ351" s="1124"/>
      <c r="AK351" s="1124"/>
      <c r="AL351" s="1124"/>
      <c r="AM351" s="1124"/>
      <c r="AN351" s="1124"/>
      <c r="AO351" s="1124"/>
      <c r="AP351" s="1124"/>
      <c r="AQ351" s="1124"/>
      <c r="AR351" s="1124"/>
      <c r="AS351" s="1124"/>
      <c r="AT351" s="1124"/>
      <c r="AU351" s="1124"/>
      <c r="AV351" s="1124"/>
      <c r="AW351" s="1124"/>
      <c r="AX351" s="1124"/>
      <c r="AY351" s="1124"/>
      <c r="AZ351" s="1124"/>
      <c r="BA351" s="1124"/>
      <c r="BB351" s="1124"/>
      <c r="BC351" s="1124"/>
      <c r="BD351" s="1124"/>
      <c r="BE351" s="1146"/>
    </row>
    <row r="352" spans="1:57" ht="12.75" customHeight="1">
      <c r="A352" s="983" t="s">
        <v>14</v>
      </c>
      <c r="B352" s="983"/>
      <c r="C352" s="983"/>
      <c r="D352" s="983"/>
      <c r="E352" s="983"/>
      <c r="F352" s="983"/>
      <c r="G352" s="983"/>
      <c r="H352" s="983"/>
      <c r="I352" s="983"/>
      <c r="J352" s="983"/>
      <c r="K352" s="983"/>
      <c r="L352" s="983"/>
      <c r="M352" s="983"/>
      <c r="N352" s="983"/>
      <c r="O352" s="1125" t="s">
        <v>1</v>
      </c>
      <c r="P352" s="1126"/>
      <c r="Q352" s="1126"/>
      <c r="R352" s="1126"/>
      <c r="S352" s="1126"/>
      <c r="T352" s="1126"/>
      <c r="U352" s="1148"/>
      <c r="V352" s="1148"/>
      <c r="W352" s="1148"/>
      <c r="X352" s="1148"/>
      <c r="Y352" s="1148"/>
      <c r="Z352" s="1148"/>
      <c r="AA352" s="1148"/>
      <c r="AB352" s="1148"/>
      <c r="AC352" s="1148"/>
      <c r="AD352" s="1148"/>
      <c r="AE352" s="1148"/>
      <c r="AF352" s="1148"/>
      <c r="AG352" s="1148"/>
      <c r="AH352" s="1148"/>
      <c r="AI352" s="1148"/>
      <c r="AJ352" s="1148"/>
      <c r="AK352" s="1148"/>
      <c r="AL352" s="1148"/>
      <c r="AM352" s="1148"/>
      <c r="AN352" s="1148"/>
      <c r="AO352" s="1148"/>
      <c r="AP352" s="1148"/>
      <c r="AQ352" s="1148"/>
      <c r="AR352" s="1148"/>
      <c r="AS352" s="1148"/>
      <c r="AT352" s="1148"/>
      <c r="AU352" s="1148"/>
      <c r="AV352" s="1148"/>
      <c r="AW352" s="1148"/>
      <c r="AX352" s="1148"/>
      <c r="AY352" s="1148"/>
      <c r="AZ352" s="1148"/>
      <c r="BA352" s="1148"/>
      <c r="BB352" s="1148"/>
      <c r="BC352" s="1148"/>
      <c r="BD352" s="1148"/>
      <c r="BE352" s="936"/>
    </row>
    <row r="353" spans="1:56" ht="11.25" customHeight="1">
      <c r="A353" s="992"/>
      <c r="B353" s="992"/>
      <c r="C353" s="992"/>
      <c r="D353" s="992"/>
      <c r="E353" s="992"/>
      <c r="F353" s="992"/>
      <c r="G353" s="992"/>
      <c r="H353" s="992"/>
      <c r="I353" s="992"/>
      <c r="J353" s="992"/>
      <c r="K353" s="992"/>
      <c r="L353" s="992"/>
      <c r="M353" s="992"/>
      <c r="N353" s="992"/>
      <c r="O353" s="1127"/>
      <c r="P353" s="1128"/>
      <c r="Q353" s="1128"/>
      <c r="R353" s="1128"/>
      <c r="S353" s="1128"/>
      <c r="T353" s="1128"/>
      <c r="U353" s="1131" t="s">
        <v>1206</v>
      </c>
      <c r="V353" s="1132"/>
      <c r="W353" s="1132"/>
      <c r="X353" s="1132"/>
      <c r="Y353" s="1132"/>
      <c r="Z353" s="1132"/>
      <c r="AA353" s="1132"/>
      <c r="AB353" s="1132"/>
      <c r="AC353" s="1132"/>
      <c r="AD353" s="1132"/>
      <c r="AE353" s="1132"/>
      <c r="AF353" s="1132"/>
      <c r="AG353" s="1132"/>
      <c r="AH353" s="1132"/>
      <c r="AI353" s="1132"/>
      <c r="AJ353" s="1132"/>
      <c r="AK353" s="1132"/>
      <c r="AL353" s="1132"/>
      <c r="AM353" s="1132"/>
      <c r="AN353" s="1132"/>
      <c r="AO353" s="1132"/>
      <c r="AP353" s="1132"/>
      <c r="AQ353" s="1132"/>
      <c r="AR353" s="1132"/>
      <c r="AS353" s="1132"/>
      <c r="AT353" s="1132"/>
      <c r="AU353" s="1132"/>
      <c r="AV353" s="1132"/>
      <c r="AW353" s="1132"/>
      <c r="AX353" s="1152"/>
      <c r="AY353" s="1131"/>
      <c r="AZ353" s="1132"/>
      <c r="BA353" s="1132"/>
      <c r="BB353" s="1132"/>
      <c r="BC353" s="1132"/>
      <c r="BD353" s="1132"/>
    </row>
    <row r="354" spans="1:56" ht="27" customHeight="1">
      <c r="A354" s="973"/>
      <c r="B354" s="973"/>
      <c r="C354" s="973"/>
      <c r="D354" s="973"/>
      <c r="E354" s="973"/>
      <c r="F354" s="973"/>
      <c r="G354" s="973"/>
      <c r="H354" s="973"/>
      <c r="I354" s="973"/>
      <c r="J354" s="973"/>
      <c r="K354" s="973"/>
      <c r="L354" s="973"/>
      <c r="M354" s="973"/>
      <c r="N354" s="973"/>
      <c r="O354" s="1129"/>
      <c r="P354" s="1130"/>
      <c r="Q354" s="1130"/>
      <c r="R354" s="1130"/>
      <c r="S354" s="1130"/>
      <c r="T354" s="1130"/>
      <c r="U354" s="1133"/>
      <c r="V354" s="1134"/>
      <c r="W354" s="1134"/>
      <c r="X354" s="1134"/>
      <c r="Y354" s="1134"/>
      <c r="Z354" s="1134"/>
      <c r="AA354" s="1139" t="s">
        <v>1207</v>
      </c>
      <c r="AB354" s="1139"/>
      <c r="AC354" s="1139"/>
      <c r="AD354" s="1139"/>
      <c r="AE354" s="1139"/>
      <c r="AF354" s="1139"/>
      <c r="AG354" s="1145" t="s">
        <v>1210</v>
      </c>
      <c r="AH354" s="1145"/>
      <c r="AI354" s="1145"/>
      <c r="AJ354" s="1145"/>
      <c r="AK354" s="1145"/>
      <c r="AL354" s="1145"/>
      <c r="AM354" s="1149" t="s">
        <v>1208</v>
      </c>
      <c r="AN354" s="1150"/>
      <c r="AO354" s="1150"/>
      <c r="AP354" s="1150"/>
      <c r="AQ354" s="1150"/>
      <c r="AR354" s="1151"/>
      <c r="AS354" s="1149" t="s">
        <v>1209</v>
      </c>
      <c r="AT354" s="1150"/>
      <c r="AU354" s="1150"/>
      <c r="AV354" s="1150"/>
      <c r="AW354" s="1150"/>
      <c r="AX354" s="1151"/>
      <c r="AY354" s="1133" t="s">
        <v>310</v>
      </c>
      <c r="AZ354" s="1134"/>
      <c r="BA354" s="1134"/>
      <c r="BB354" s="1134"/>
      <c r="BC354" s="1134"/>
      <c r="BD354" s="1134"/>
    </row>
    <row r="355" spans="1:56" ht="15" customHeight="1">
      <c r="A355" s="992" t="s">
        <v>1205</v>
      </c>
      <c r="B355" s="992"/>
      <c r="C355" s="992"/>
      <c r="D355" s="992"/>
      <c r="E355" s="992"/>
      <c r="F355" s="992"/>
      <c r="G355" s="992"/>
      <c r="H355" s="992"/>
      <c r="I355" s="993" t="s">
        <v>1150</v>
      </c>
      <c r="J355" s="994"/>
      <c r="K355" s="994"/>
      <c r="L355" s="994"/>
      <c r="M355" s="994"/>
      <c r="N355" s="994"/>
      <c r="O355" s="991">
        <v>171130</v>
      </c>
      <c r="P355" s="990"/>
      <c r="Q355" s="990"/>
      <c r="R355" s="990"/>
      <c r="S355" s="990"/>
      <c r="T355" s="990"/>
      <c r="U355" s="990">
        <v>169365</v>
      </c>
      <c r="V355" s="990"/>
      <c r="W355" s="990"/>
      <c r="X355" s="990"/>
      <c r="Y355" s="990"/>
      <c r="Z355" s="990"/>
      <c r="AA355" s="990">
        <v>96674</v>
      </c>
      <c r="AB355" s="990"/>
      <c r="AC355" s="990"/>
      <c r="AD355" s="990"/>
      <c r="AE355" s="990"/>
      <c r="AF355" s="990"/>
      <c r="AG355" s="990">
        <v>6449</v>
      </c>
      <c r="AH355" s="990"/>
      <c r="AI355" s="990"/>
      <c r="AJ355" s="990"/>
      <c r="AK355" s="990"/>
      <c r="AL355" s="990"/>
      <c r="AM355" s="990">
        <v>58496</v>
      </c>
      <c r="AN355" s="990"/>
      <c r="AO355" s="990"/>
      <c r="AP355" s="990"/>
      <c r="AQ355" s="990"/>
      <c r="AR355" s="990"/>
      <c r="AS355" s="990">
        <v>7746</v>
      </c>
      <c r="AT355" s="990"/>
      <c r="AU355" s="990"/>
      <c r="AV355" s="990"/>
      <c r="AW355" s="990"/>
      <c r="AX355" s="990"/>
      <c r="AY355" s="990">
        <v>1765</v>
      </c>
      <c r="AZ355" s="990"/>
      <c r="BA355" s="990"/>
      <c r="BB355" s="990"/>
      <c r="BC355" s="990"/>
      <c r="BD355" s="990"/>
    </row>
    <row r="356" spans="1:56" ht="15" customHeight="1">
      <c r="A356" s="992"/>
      <c r="B356" s="992"/>
      <c r="C356" s="992"/>
      <c r="D356" s="992"/>
      <c r="E356" s="992"/>
      <c r="F356" s="992"/>
      <c r="G356" s="992"/>
      <c r="H356" s="992"/>
      <c r="I356" s="995" t="s">
        <v>1134</v>
      </c>
      <c r="J356" s="996"/>
      <c r="K356" s="996"/>
      <c r="L356" s="996"/>
      <c r="M356" s="996"/>
      <c r="N356" s="996"/>
      <c r="O356" s="991">
        <v>178097</v>
      </c>
      <c r="P356" s="990"/>
      <c r="Q356" s="990"/>
      <c r="R356" s="990"/>
      <c r="S356" s="990"/>
      <c r="T356" s="990"/>
      <c r="U356" s="990">
        <v>176340</v>
      </c>
      <c r="V356" s="990"/>
      <c r="W356" s="990"/>
      <c r="X356" s="990"/>
      <c r="Y356" s="990"/>
      <c r="Z356" s="990"/>
      <c r="AA356" s="990">
        <v>102505</v>
      </c>
      <c r="AB356" s="990"/>
      <c r="AC356" s="990"/>
      <c r="AD356" s="990"/>
      <c r="AE356" s="990"/>
      <c r="AF356" s="990"/>
      <c r="AG356" s="990">
        <v>6382</v>
      </c>
      <c r="AH356" s="990"/>
      <c r="AI356" s="990"/>
      <c r="AJ356" s="990"/>
      <c r="AK356" s="990"/>
      <c r="AL356" s="990"/>
      <c r="AM356" s="990">
        <v>61036</v>
      </c>
      <c r="AN356" s="990"/>
      <c r="AO356" s="990"/>
      <c r="AP356" s="990"/>
      <c r="AQ356" s="990"/>
      <c r="AR356" s="990"/>
      <c r="AS356" s="990">
        <v>6417</v>
      </c>
      <c r="AT356" s="990"/>
      <c r="AU356" s="990"/>
      <c r="AV356" s="990"/>
      <c r="AW356" s="990"/>
      <c r="AX356" s="990"/>
      <c r="AY356" s="990">
        <v>1757</v>
      </c>
      <c r="AZ356" s="990"/>
      <c r="BA356" s="990"/>
      <c r="BB356" s="990"/>
      <c r="BC356" s="990"/>
      <c r="BD356" s="990"/>
    </row>
    <row r="357" spans="1:56" ht="15" customHeight="1">
      <c r="A357" s="973"/>
      <c r="B357" s="973"/>
      <c r="C357" s="973"/>
      <c r="D357" s="973"/>
      <c r="E357" s="973"/>
      <c r="F357" s="973"/>
      <c r="G357" s="973"/>
      <c r="H357" s="973"/>
      <c r="I357" s="995" t="s">
        <v>1135</v>
      </c>
      <c r="J357" s="996"/>
      <c r="K357" s="996"/>
      <c r="L357" s="996"/>
      <c r="M357" s="996"/>
      <c r="N357" s="996"/>
      <c r="O357" s="1115">
        <v>188437</v>
      </c>
      <c r="P357" s="1116"/>
      <c r="Q357" s="1116"/>
      <c r="R357" s="1116"/>
      <c r="S357" s="1116"/>
      <c r="T357" s="1116"/>
      <c r="U357" s="1116">
        <v>186525</v>
      </c>
      <c r="V357" s="1116"/>
      <c r="W357" s="1116"/>
      <c r="X357" s="1116"/>
      <c r="Y357" s="1116"/>
      <c r="Z357" s="1116"/>
      <c r="AA357" s="1116">
        <v>110501</v>
      </c>
      <c r="AB357" s="1116"/>
      <c r="AC357" s="1116"/>
      <c r="AD357" s="1116"/>
      <c r="AE357" s="1116"/>
      <c r="AF357" s="1116"/>
      <c r="AG357" s="1116">
        <v>6315</v>
      </c>
      <c r="AH357" s="1116"/>
      <c r="AI357" s="1116"/>
      <c r="AJ357" s="1116"/>
      <c r="AK357" s="1116"/>
      <c r="AL357" s="1116"/>
      <c r="AM357" s="1116">
        <v>63091</v>
      </c>
      <c r="AN357" s="1116"/>
      <c r="AO357" s="1116"/>
      <c r="AP357" s="1116"/>
      <c r="AQ357" s="1116"/>
      <c r="AR357" s="1116"/>
      <c r="AS357" s="1116">
        <v>6618</v>
      </c>
      <c r="AT357" s="1116"/>
      <c r="AU357" s="1116"/>
      <c r="AV357" s="1116"/>
      <c r="AW357" s="1116"/>
      <c r="AX357" s="1116"/>
      <c r="AY357" s="1116">
        <v>1912</v>
      </c>
      <c r="AZ357" s="1116"/>
      <c r="BA357" s="1116"/>
      <c r="BB357" s="1116"/>
      <c r="BC357" s="1116"/>
      <c r="BD357" s="1116"/>
    </row>
    <row r="358" spans="1:56" ht="15" customHeight="1">
      <c r="A358" s="971" t="s">
        <v>1181</v>
      </c>
      <c r="B358" s="971"/>
      <c r="C358" s="971"/>
      <c r="D358" s="971"/>
      <c r="E358" s="971"/>
      <c r="F358" s="971"/>
      <c r="G358" s="971"/>
      <c r="H358" s="971"/>
      <c r="I358" s="997" t="s">
        <v>1150</v>
      </c>
      <c r="J358" s="998"/>
      <c r="K358" s="998"/>
      <c r="L358" s="998"/>
      <c r="M358" s="998"/>
      <c r="N358" s="998"/>
      <c r="O358" s="1117">
        <v>100</v>
      </c>
      <c r="P358" s="1118"/>
      <c r="Q358" s="1118"/>
      <c r="R358" s="1118"/>
      <c r="S358" s="1118"/>
      <c r="T358" s="1118"/>
      <c r="U358" s="1118">
        <f>U355/$O$355*100</f>
        <v>98.96862034710455</v>
      </c>
      <c r="V358" s="1118"/>
      <c r="W358" s="1118"/>
      <c r="X358" s="1118"/>
      <c r="Y358" s="1118"/>
      <c r="Z358" s="1118"/>
      <c r="AA358" s="1118">
        <f>AA355/$O$355*100</f>
        <v>56.49155612692105</v>
      </c>
      <c r="AB358" s="1118"/>
      <c r="AC358" s="1118"/>
      <c r="AD358" s="1118"/>
      <c r="AE358" s="1118"/>
      <c r="AF358" s="1118"/>
      <c r="AG358" s="1118">
        <f>AG355/$O$355*100</f>
        <v>3.76848010284579</v>
      </c>
      <c r="AH358" s="1118"/>
      <c r="AI358" s="1118"/>
      <c r="AJ358" s="1118"/>
      <c r="AK358" s="1118"/>
      <c r="AL358" s="1118"/>
      <c r="AM358" s="1118">
        <f>AM355/$O$355*100</f>
        <v>34.18220066616023</v>
      </c>
      <c r="AN358" s="1118"/>
      <c r="AO358" s="1118"/>
      <c r="AP358" s="1118"/>
      <c r="AQ358" s="1118"/>
      <c r="AR358" s="1118"/>
      <c r="AS358" s="1118">
        <f>AS355/$O$355*100</f>
        <v>4.526383451177467</v>
      </c>
      <c r="AT358" s="1118"/>
      <c r="AU358" s="1118"/>
      <c r="AV358" s="1118"/>
      <c r="AW358" s="1118"/>
      <c r="AX358" s="1118"/>
      <c r="AY358" s="1118">
        <f>AY355/$O$355*100</f>
        <v>1.0313796528954595</v>
      </c>
      <c r="AZ358" s="1118"/>
      <c r="BA358" s="1118"/>
      <c r="BB358" s="1118"/>
      <c r="BC358" s="1118"/>
      <c r="BD358" s="1118"/>
    </row>
    <row r="359" spans="1:56" ht="15" customHeight="1">
      <c r="A359" s="992"/>
      <c r="B359" s="992"/>
      <c r="C359" s="992"/>
      <c r="D359" s="992"/>
      <c r="E359" s="992"/>
      <c r="F359" s="992"/>
      <c r="G359" s="992"/>
      <c r="H359" s="992"/>
      <c r="I359" s="995" t="s">
        <v>1134</v>
      </c>
      <c r="J359" s="996"/>
      <c r="K359" s="996"/>
      <c r="L359" s="996"/>
      <c r="M359" s="996"/>
      <c r="N359" s="996"/>
      <c r="O359" s="1111">
        <v>100</v>
      </c>
      <c r="P359" s="1112"/>
      <c r="Q359" s="1112"/>
      <c r="R359" s="1112"/>
      <c r="S359" s="1112"/>
      <c r="T359" s="1112"/>
      <c r="U359" s="1112">
        <f>U356/$O$356*100</f>
        <v>99.01345895775897</v>
      </c>
      <c r="V359" s="1112"/>
      <c r="W359" s="1112"/>
      <c r="X359" s="1112"/>
      <c r="Y359" s="1112"/>
      <c r="Z359" s="1112"/>
      <c r="AA359" s="1112">
        <f>AA356/$O$356*100</f>
        <v>57.55571402101102</v>
      </c>
      <c r="AB359" s="1112"/>
      <c r="AC359" s="1112"/>
      <c r="AD359" s="1112"/>
      <c r="AE359" s="1112"/>
      <c r="AF359" s="1112"/>
      <c r="AG359" s="1112">
        <f>AG356/$O$356*100</f>
        <v>3.5834404846796972</v>
      </c>
      <c r="AH359" s="1112"/>
      <c r="AI359" s="1112"/>
      <c r="AJ359" s="1112"/>
      <c r="AK359" s="1112"/>
      <c r="AL359" s="1112"/>
      <c r="AM359" s="1112">
        <f>AM356/$O$356*100</f>
        <v>34.271211755391725</v>
      </c>
      <c r="AN359" s="1112"/>
      <c r="AO359" s="1112"/>
      <c r="AP359" s="1112"/>
      <c r="AQ359" s="1112"/>
      <c r="AR359" s="1112"/>
      <c r="AS359" s="1112">
        <f>AS356/$O$356*100</f>
        <v>3.6030926966765304</v>
      </c>
      <c r="AT359" s="1112"/>
      <c r="AU359" s="1112"/>
      <c r="AV359" s="1112"/>
      <c r="AW359" s="1112"/>
      <c r="AX359" s="1112"/>
      <c r="AY359" s="1112">
        <f>AY356/$O$356*100</f>
        <v>0.9865410422410259</v>
      </c>
      <c r="AZ359" s="1112"/>
      <c r="BA359" s="1112"/>
      <c r="BB359" s="1112"/>
      <c r="BC359" s="1112"/>
      <c r="BD359" s="1112"/>
    </row>
    <row r="360" spans="1:56" ht="15" customHeight="1">
      <c r="A360" s="973"/>
      <c r="B360" s="973"/>
      <c r="C360" s="973"/>
      <c r="D360" s="973"/>
      <c r="E360" s="973"/>
      <c r="F360" s="973"/>
      <c r="G360" s="973"/>
      <c r="H360" s="973"/>
      <c r="I360" s="961" t="s">
        <v>1135</v>
      </c>
      <c r="J360" s="962"/>
      <c r="K360" s="962"/>
      <c r="L360" s="962"/>
      <c r="M360" s="962"/>
      <c r="N360" s="962"/>
      <c r="O360" s="1113">
        <v>100</v>
      </c>
      <c r="P360" s="1114"/>
      <c r="Q360" s="1114"/>
      <c r="R360" s="1114"/>
      <c r="S360" s="1114"/>
      <c r="T360" s="1114"/>
      <c r="U360" s="1114">
        <f>U357/$O$357*100</f>
        <v>98.98533727452676</v>
      </c>
      <c r="V360" s="1114"/>
      <c r="W360" s="1114"/>
      <c r="X360" s="1114"/>
      <c r="Y360" s="1114"/>
      <c r="Z360" s="1114"/>
      <c r="AA360" s="1114">
        <f>AA357/$O$357*100</f>
        <v>58.640818947446625</v>
      </c>
      <c r="AB360" s="1114"/>
      <c r="AC360" s="1114"/>
      <c r="AD360" s="1114"/>
      <c r="AE360" s="1114"/>
      <c r="AF360" s="1114"/>
      <c r="AG360" s="1114">
        <f>AG357/$O$357*100</f>
        <v>3.351252673307259</v>
      </c>
      <c r="AH360" s="1114"/>
      <c r="AI360" s="1114"/>
      <c r="AJ360" s="1114"/>
      <c r="AK360" s="1114"/>
      <c r="AL360" s="1114"/>
      <c r="AM360" s="1114">
        <f>AM357/$O$357*100</f>
        <v>33.48121653390789</v>
      </c>
      <c r="AN360" s="1114"/>
      <c r="AO360" s="1114"/>
      <c r="AP360" s="1114"/>
      <c r="AQ360" s="1114"/>
      <c r="AR360" s="1114"/>
      <c r="AS360" s="1114">
        <f>AS357/$O$357*100</f>
        <v>3.5120491198649946</v>
      </c>
      <c r="AT360" s="1114"/>
      <c r="AU360" s="1114"/>
      <c r="AV360" s="1114"/>
      <c r="AW360" s="1114"/>
      <c r="AX360" s="1114"/>
      <c r="AY360" s="1114">
        <f>AY357/$O$357*100</f>
        <v>1.0146627254732352</v>
      </c>
      <c r="AZ360" s="1114"/>
      <c r="BA360" s="1114"/>
      <c r="BB360" s="1114"/>
      <c r="BC360" s="1114"/>
      <c r="BD360" s="1114"/>
    </row>
    <row r="361" spans="1:56" ht="15" customHeight="1">
      <c r="A361" s="971" t="s">
        <v>1182</v>
      </c>
      <c r="B361" s="971"/>
      <c r="C361" s="971"/>
      <c r="D361" s="971"/>
      <c r="E361" s="971"/>
      <c r="F361" s="971"/>
      <c r="G361" s="971"/>
      <c r="H361" s="971"/>
      <c r="I361" s="993" t="s">
        <v>1150</v>
      </c>
      <c r="J361" s="994"/>
      <c r="K361" s="994"/>
      <c r="L361" s="994"/>
      <c r="M361" s="994"/>
      <c r="N361" s="994"/>
      <c r="O361" s="1111">
        <v>3.7</v>
      </c>
      <c r="P361" s="1112"/>
      <c r="Q361" s="1112"/>
      <c r="R361" s="1112"/>
      <c r="S361" s="1112"/>
      <c r="T361" s="1112"/>
      <c r="U361" s="1112">
        <v>3.9</v>
      </c>
      <c r="V361" s="1112"/>
      <c r="W361" s="1112"/>
      <c r="X361" s="1112"/>
      <c r="Y361" s="1112"/>
      <c r="Z361" s="1112"/>
      <c r="AA361" s="1112">
        <v>7.9</v>
      </c>
      <c r="AB361" s="1112"/>
      <c r="AC361" s="1112"/>
      <c r="AD361" s="1112"/>
      <c r="AE361" s="1112"/>
      <c r="AF361" s="1112"/>
      <c r="AG361" s="1112">
        <v>1.2</v>
      </c>
      <c r="AH361" s="1112"/>
      <c r="AI361" s="1112"/>
      <c r="AJ361" s="1112"/>
      <c r="AK361" s="1112"/>
      <c r="AL361" s="1112"/>
      <c r="AM361" s="1112">
        <v>-0.1</v>
      </c>
      <c r="AN361" s="1112"/>
      <c r="AO361" s="1112"/>
      <c r="AP361" s="1112"/>
      <c r="AQ361" s="1112"/>
      <c r="AR361" s="1112"/>
      <c r="AS361" s="1112">
        <v>-9.8</v>
      </c>
      <c r="AT361" s="1112"/>
      <c r="AU361" s="1112"/>
      <c r="AV361" s="1112"/>
      <c r="AW361" s="1112"/>
      <c r="AX361" s="1112"/>
      <c r="AY361" s="1112">
        <v>-7.3</v>
      </c>
      <c r="AZ361" s="1112"/>
      <c r="BA361" s="1112"/>
      <c r="BB361" s="1112"/>
      <c r="BC361" s="1112"/>
      <c r="BD361" s="1112"/>
    </row>
    <row r="362" spans="1:56" ht="15" customHeight="1">
      <c r="A362" s="992"/>
      <c r="B362" s="992"/>
      <c r="C362" s="992"/>
      <c r="D362" s="992"/>
      <c r="E362" s="992"/>
      <c r="F362" s="992"/>
      <c r="G362" s="992"/>
      <c r="H362" s="992"/>
      <c r="I362" s="995" t="s">
        <v>1134</v>
      </c>
      <c r="J362" s="996"/>
      <c r="K362" s="996"/>
      <c r="L362" s="996"/>
      <c r="M362" s="996"/>
      <c r="N362" s="996"/>
      <c r="O362" s="1111">
        <f>O356/O355*100-100</f>
        <v>4.071173961315949</v>
      </c>
      <c r="P362" s="1112"/>
      <c r="Q362" s="1112"/>
      <c r="R362" s="1112"/>
      <c r="S362" s="1112"/>
      <c r="T362" s="1112"/>
      <c r="U362" s="1112">
        <f>U356/U355*100-100</f>
        <v>4.1183243291116725</v>
      </c>
      <c r="V362" s="1112"/>
      <c r="W362" s="1112"/>
      <c r="X362" s="1112"/>
      <c r="Y362" s="1112"/>
      <c r="Z362" s="1112"/>
      <c r="AA362" s="1112">
        <f>AA356/AA355*100-100</f>
        <v>6.031611394997611</v>
      </c>
      <c r="AB362" s="1112"/>
      <c r="AC362" s="1112"/>
      <c r="AD362" s="1112"/>
      <c r="AE362" s="1112"/>
      <c r="AF362" s="1112"/>
      <c r="AG362" s="1112">
        <f>AG356/AG355*100-100</f>
        <v>-1.0389207629089725</v>
      </c>
      <c r="AH362" s="1112"/>
      <c r="AI362" s="1112"/>
      <c r="AJ362" s="1112"/>
      <c r="AK362" s="1112"/>
      <c r="AL362" s="1112"/>
      <c r="AM362" s="1112">
        <f>AM356/AM355*100-100</f>
        <v>4.342177242888411</v>
      </c>
      <c r="AN362" s="1112"/>
      <c r="AO362" s="1112"/>
      <c r="AP362" s="1112"/>
      <c r="AQ362" s="1112"/>
      <c r="AR362" s="1112"/>
      <c r="AS362" s="1112">
        <f>AS356/AS355*100-100</f>
        <v>-17.15724244771495</v>
      </c>
      <c r="AT362" s="1112"/>
      <c r="AU362" s="1112"/>
      <c r="AV362" s="1112"/>
      <c r="AW362" s="1112"/>
      <c r="AX362" s="1112"/>
      <c r="AY362" s="1112">
        <f>AY356/AY355*100-100</f>
        <v>-0.4532577903682693</v>
      </c>
      <c r="AZ362" s="1112"/>
      <c r="BA362" s="1112"/>
      <c r="BB362" s="1112"/>
      <c r="BC362" s="1112"/>
      <c r="BD362" s="1112"/>
    </row>
    <row r="363" spans="1:56" ht="15" customHeight="1">
      <c r="A363" s="972"/>
      <c r="B363" s="972"/>
      <c r="C363" s="972"/>
      <c r="D363" s="972"/>
      <c r="E363" s="972"/>
      <c r="F363" s="972"/>
      <c r="G363" s="972"/>
      <c r="H363" s="972"/>
      <c r="I363" s="964" t="s">
        <v>1135</v>
      </c>
      <c r="J363" s="965"/>
      <c r="K363" s="965"/>
      <c r="L363" s="965"/>
      <c r="M363" s="965"/>
      <c r="N363" s="965"/>
      <c r="O363" s="1119">
        <f>O357/O356*100-100</f>
        <v>5.805824915635867</v>
      </c>
      <c r="P363" s="1120"/>
      <c r="Q363" s="1120"/>
      <c r="R363" s="1120"/>
      <c r="S363" s="1120"/>
      <c r="T363" s="1120"/>
      <c r="U363" s="1120">
        <f>U357/U356*100-100</f>
        <v>5.775774072813888</v>
      </c>
      <c r="V363" s="1120"/>
      <c r="W363" s="1120"/>
      <c r="X363" s="1120"/>
      <c r="Y363" s="1120"/>
      <c r="Z363" s="1120"/>
      <c r="AA363" s="1120">
        <f>AA357/AA356*100-100</f>
        <v>7.800595092922308</v>
      </c>
      <c r="AB363" s="1120"/>
      <c r="AC363" s="1120"/>
      <c r="AD363" s="1120"/>
      <c r="AE363" s="1120"/>
      <c r="AF363" s="1120"/>
      <c r="AG363" s="1120">
        <f>AG357/AG356*100-100</f>
        <v>-1.0498276402381634</v>
      </c>
      <c r="AH363" s="1120"/>
      <c r="AI363" s="1120"/>
      <c r="AJ363" s="1120"/>
      <c r="AK363" s="1120"/>
      <c r="AL363" s="1120"/>
      <c r="AM363" s="1120">
        <f>AM357/AM356*100-100</f>
        <v>3.366865456451933</v>
      </c>
      <c r="AN363" s="1120"/>
      <c r="AO363" s="1120"/>
      <c r="AP363" s="1120"/>
      <c r="AQ363" s="1120"/>
      <c r="AR363" s="1120"/>
      <c r="AS363" s="1120">
        <f>AS357/AS356*100-100</f>
        <v>3.1323048153342654</v>
      </c>
      <c r="AT363" s="1120"/>
      <c r="AU363" s="1120"/>
      <c r="AV363" s="1120"/>
      <c r="AW363" s="1120"/>
      <c r="AX363" s="1120"/>
      <c r="AY363" s="1120">
        <f>AY357/AY356*100-100</f>
        <v>8.821855435401261</v>
      </c>
      <c r="AZ363" s="1120"/>
      <c r="BA363" s="1120"/>
      <c r="BB363" s="1120"/>
      <c r="BC363" s="1120"/>
      <c r="BD363" s="1120"/>
    </row>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c r="A381" s="894" t="s">
        <v>1212</v>
      </c>
    </row>
    <row r="382" spans="1:66" ht="36.75" customHeight="1">
      <c r="A382" s="941" t="s">
        <v>1252</v>
      </c>
      <c r="B382" s="941"/>
      <c r="C382" s="941"/>
      <c r="D382" s="941"/>
      <c r="E382" s="941"/>
      <c r="F382" s="941"/>
      <c r="G382" s="941"/>
      <c r="H382" s="941"/>
      <c r="I382" s="941"/>
      <c r="J382" s="941"/>
      <c r="K382" s="941"/>
      <c r="L382" s="941"/>
      <c r="M382" s="941"/>
      <c r="N382" s="941"/>
      <c r="O382" s="941"/>
      <c r="P382" s="941"/>
      <c r="Q382" s="941"/>
      <c r="R382" s="941"/>
      <c r="S382" s="941"/>
      <c r="T382" s="941"/>
      <c r="U382" s="941"/>
      <c r="V382" s="941"/>
      <c r="W382" s="941"/>
      <c r="X382" s="941"/>
      <c r="Y382" s="941"/>
      <c r="Z382" s="941"/>
      <c r="AA382" s="941"/>
      <c r="AB382" s="941"/>
      <c r="AC382" s="941"/>
      <c r="AD382" s="941"/>
      <c r="AE382" s="941"/>
      <c r="AF382" s="941"/>
      <c r="AG382" s="941"/>
      <c r="AH382" s="941"/>
      <c r="AI382" s="941"/>
      <c r="AJ382" s="941"/>
      <c r="AK382" s="941"/>
      <c r="AL382" s="941"/>
      <c r="AM382" s="941"/>
      <c r="AN382" s="941"/>
      <c r="AO382" s="941"/>
      <c r="AP382" s="941"/>
      <c r="AQ382" s="941"/>
      <c r="AR382" s="941"/>
      <c r="AS382" s="941"/>
      <c r="AT382" s="941"/>
      <c r="AU382" s="941"/>
      <c r="AV382" s="941"/>
      <c r="AW382" s="941"/>
      <c r="AX382" s="941"/>
      <c r="AY382" s="941"/>
      <c r="AZ382" s="941"/>
      <c r="BA382" s="941"/>
      <c r="BB382" s="941"/>
      <c r="BC382" s="941"/>
      <c r="BD382" s="941"/>
      <c r="BE382" s="941"/>
      <c r="BF382" s="941"/>
      <c r="BG382" s="941"/>
      <c r="BH382" s="941"/>
      <c r="BI382" s="941"/>
      <c r="BJ382" s="941"/>
      <c r="BK382" s="941"/>
      <c r="BL382" s="941"/>
      <c r="BM382" s="941"/>
      <c r="BN382" s="941"/>
    </row>
    <row r="383" spans="1:66" ht="13.5">
      <c r="A383" s="941"/>
      <c r="B383" s="941"/>
      <c r="C383" s="941"/>
      <c r="D383" s="941"/>
      <c r="E383" s="941"/>
      <c r="F383" s="941"/>
      <c r="G383" s="941"/>
      <c r="H383" s="941"/>
      <c r="I383" s="941"/>
      <c r="J383" s="941"/>
      <c r="K383" s="941"/>
      <c r="L383" s="941"/>
      <c r="M383" s="941"/>
      <c r="N383" s="941"/>
      <c r="O383" s="941"/>
      <c r="P383" s="941"/>
      <c r="Q383" s="941"/>
      <c r="R383" s="941"/>
      <c r="S383" s="941"/>
      <c r="T383" s="941"/>
      <c r="U383" s="941"/>
      <c r="V383" s="941"/>
      <c r="W383" s="941"/>
      <c r="X383" s="941"/>
      <c r="Y383" s="941"/>
      <c r="Z383" s="941"/>
      <c r="AA383" s="941"/>
      <c r="AB383" s="941"/>
      <c r="AC383" s="941"/>
      <c r="AD383" s="941"/>
      <c r="AE383" s="941"/>
      <c r="AF383" s="941"/>
      <c r="AG383" s="941"/>
      <c r="AH383" s="941"/>
      <c r="AI383" s="941"/>
      <c r="AJ383" s="941"/>
      <c r="AK383" s="941"/>
      <c r="AL383" s="941"/>
      <c r="AM383" s="941"/>
      <c r="AN383" s="941"/>
      <c r="AO383" s="941"/>
      <c r="AP383" s="941"/>
      <c r="AQ383" s="941"/>
      <c r="AR383" s="941"/>
      <c r="AS383" s="941"/>
      <c r="AT383" s="941"/>
      <c r="AU383" s="941"/>
      <c r="AV383" s="941"/>
      <c r="AW383" s="941"/>
      <c r="AX383" s="941"/>
      <c r="AY383" s="941"/>
      <c r="AZ383" s="941"/>
      <c r="BA383" s="941"/>
      <c r="BB383" s="941"/>
      <c r="BC383" s="941"/>
      <c r="BD383" s="941"/>
      <c r="BE383" s="941"/>
      <c r="BF383" s="941"/>
      <c r="BG383" s="941"/>
      <c r="BH383" s="941"/>
      <c r="BI383" s="941"/>
      <c r="BJ383" s="941"/>
      <c r="BK383" s="941"/>
      <c r="BL383" s="941"/>
      <c r="BM383" s="941"/>
      <c r="BN383" s="941"/>
    </row>
    <row r="384" spans="1:66" ht="13.5">
      <c r="A384" s="941"/>
      <c r="B384" s="941"/>
      <c r="C384" s="941"/>
      <c r="D384" s="941"/>
      <c r="E384" s="941"/>
      <c r="F384" s="941"/>
      <c r="G384" s="941"/>
      <c r="H384" s="941"/>
      <c r="I384" s="941"/>
      <c r="J384" s="941"/>
      <c r="K384" s="941"/>
      <c r="L384" s="941"/>
      <c r="M384" s="941"/>
      <c r="N384" s="941"/>
      <c r="O384" s="941"/>
      <c r="P384" s="941"/>
      <c r="Q384" s="941"/>
      <c r="R384" s="941"/>
      <c r="S384" s="941"/>
      <c r="T384" s="941"/>
      <c r="U384" s="941"/>
      <c r="V384" s="941"/>
      <c r="W384" s="941"/>
      <c r="X384" s="941"/>
      <c r="Y384" s="941"/>
      <c r="Z384" s="941"/>
      <c r="AA384" s="941"/>
      <c r="AB384" s="941"/>
      <c r="AC384" s="941"/>
      <c r="AD384" s="941"/>
      <c r="AE384" s="941"/>
      <c r="AF384" s="941"/>
      <c r="AG384" s="941"/>
      <c r="AH384" s="941"/>
      <c r="AI384" s="941"/>
      <c r="AJ384" s="941"/>
      <c r="AK384" s="941"/>
      <c r="AL384" s="941"/>
      <c r="AM384" s="941"/>
      <c r="AN384" s="941"/>
      <c r="AO384" s="941"/>
      <c r="AP384" s="941"/>
      <c r="AQ384" s="941"/>
      <c r="AR384" s="941"/>
      <c r="AS384" s="941"/>
      <c r="AT384" s="941"/>
      <c r="AU384" s="941"/>
      <c r="AV384" s="941"/>
      <c r="AW384" s="941"/>
      <c r="AX384" s="941"/>
      <c r="AY384" s="941"/>
      <c r="AZ384" s="941"/>
      <c r="BA384" s="941"/>
      <c r="BB384" s="941"/>
      <c r="BC384" s="941"/>
      <c r="BD384" s="941"/>
      <c r="BE384" s="941"/>
      <c r="BF384" s="941"/>
      <c r="BG384" s="941"/>
      <c r="BH384" s="941"/>
      <c r="BI384" s="941"/>
      <c r="BJ384" s="941"/>
      <c r="BK384" s="941"/>
      <c r="BL384" s="941"/>
      <c r="BM384" s="941"/>
      <c r="BN384" s="941"/>
    </row>
    <row r="385" spans="1:66" ht="13.5">
      <c r="A385" s="941"/>
      <c r="B385" s="941"/>
      <c r="C385" s="941"/>
      <c r="D385" s="941"/>
      <c r="E385" s="941"/>
      <c r="F385" s="941"/>
      <c r="G385" s="941"/>
      <c r="H385" s="941"/>
      <c r="I385" s="941"/>
      <c r="J385" s="941"/>
      <c r="K385" s="941"/>
      <c r="L385" s="941"/>
      <c r="M385" s="941"/>
      <c r="N385" s="941"/>
      <c r="O385" s="941"/>
      <c r="P385" s="941"/>
      <c r="Q385" s="941"/>
      <c r="R385" s="941"/>
      <c r="S385" s="941"/>
      <c r="T385" s="941"/>
      <c r="U385" s="941"/>
      <c r="V385" s="941"/>
      <c r="W385" s="941"/>
      <c r="X385" s="941"/>
      <c r="Y385" s="941"/>
      <c r="Z385" s="941"/>
      <c r="AA385" s="941"/>
      <c r="AB385" s="941"/>
      <c r="AC385" s="941"/>
      <c r="AD385" s="941"/>
      <c r="AE385" s="941"/>
      <c r="AF385" s="941"/>
      <c r="AG385" s="941"/>
      <c r="AH385" s="941"/>
      <c r="AI385" s="941"/>
      <c r="AJ385" s="941"/>
      <c r="AK385" s="941"/>
      <c r="AL385" s="941"/>
      <c r="AM385" s="941"/>
      <c r="AN385" s="941"/>
      <c r="AO385" s="941"/>
      <c r="AP385" s="941"/>
      <c r="AQ385" s="941"/>
      <c r="AR385" s="941"/>
      <c r="AS385" s="941"/>
      <c r="AT385" s="941"/>
      <c r="AU385" s="941"/>
      <c r="AV385" s="941"/>
      <c r="AW385" s="941"/>
      <c r="AX385" s="941"/>
      <c r="AY385" s="941"/>
      <c r="AZ385" s="941"/>
      <c r="BA385" s="941"/>
      <c r="BB385" s="941"/>
      <c r="BC385" s="941"/>
      <c r="BD385" s="941"/>
      <c r="BE385" s="941"/>
      <c r="BF385" s="941"/>
      <c r="BG385" s="941"/>
      <c r="BH385" s="941"/>
      <c r="BI385" s="941"/>
      <c r="BJ385" s="941"/>
      <c r="BK385" s="941"/>
      <c r="BL385" s="941"/>
      <c r="BM385" s="941"/>
      <c r="BN385" s="941"/>
    </row>
    <row r="386" spans="1:66" ht="7.5" customHeight="1">
      <c r="A386" s="941"/>
      <c r="B386" s="941"/>
      <c r="C386" s="941"/>
      <c r="D386" s="941"/>
      <c r="E386" s="941"/>
      <c r="F386" s="941"/>
      <c r="G386" s="941"/>
      <c r="H386" s="941"/>
      <c r="I386" s="941"/>
      <c r="J386" s="941"/>
      <c r="K386" s="941"/>
      <c r="L386" s="941"/>
      <c r="M386" s="941"/>
      <c r="N386" s="941"/>
      <c r="O386" s="941"/>
      <c r="P386" s="941"/>
      <c r="Q386" s="941"/>
      <c r="R386" s="941"/>
      <c r="S386" s="941"/>
      <c r="T386" s="941"/>
      <c r="U386" s="941"/>
      <c r="V386" s="941"/>
      <c r="W386" s="941"/>
      <c r="X386" s="941"/>
      <c r="Y386" s="941"/>
      <c r="Z386" s="941"/>
      <c r="AA386" s="941"/>
      <c r="AB386" s="941"/>
      <c r="AC386" s="941"/>
      <c r="AD386" s="941"/>
      <c r="AE386" s="941"/>
      <c r="AF386" s="941"/>
      <c r="AG386" s="941"/>
      <c r="AH386" s="941"/>
      <c r="AI386" s="941"/>
      <c r="AJ386" s="941"/>
      <c r="AK386" s="941"/>
      <c r="AL386" s="941"/>
      <c r="AM386" s="941"/>
      <c r="AN386" s="941"/>
      <c r="AO386" s="941"/>
      <c r="AP386" s="941"/>
      <c r="AQ386" s="941"/>
      <c r="AR386" s="941"/>
      <c r="AS386" s="941"/>
      <c r="AT386" s="941"/>
      <c r="AU386" s="941"/>
      <c r="AV386" s="941"/>
      <c r="AW386" s="941"/>
      <c r="AX386" s="941"/>
      <c r="AY386" s="941"/>
      <c r="AZ386" s="941"/>
      <c r="BA386" s="941"/>
      <c r="BB386" s="941"/>
      <c r="BC386" s="941"/>
      <c r="BD386" s="941"/>
      <c r="BE386" s="941"/>
      <c r="BF386" s="941"/>
      <c r="BG386" s="941"/>
      <c r="BH386" s="941"/>
      <c r="BI386" s="941"/>
      <c r="BJ386" s="941"/>
      <c r="BK386" s="941"/>
      <c r="BL386" s="941"/>
      <c r="BM386" s="941"/>
      <c r="BN386" s="941"/>
    </row>
    <row r="387" spans="1:62" ht="24.75" customHeight="1">
      <c r="A387" s="1124" t="s">
        <v>1213</v>
      </c>
      <c r="B387" s="1124"/>
      <c r="C387" s="1124"/>
      <c r="D387" s="1124"/>
      <c r="E387" s="1124"/>
      <c r="F387" s="1124"/>
      <c r="G387" s="1124"/>
      <c r="H387" s="1124"/>
      <c r="I387" s="1124"/>
      <c r="J387" s="1124"/>
      <c r="K387" s="1124"/>
      <c r="L387" s="1124"/>
      <c r="M387" s="1124"/>
      <c r="N387" s="1124"/>
      <c r="O387" s="1124"/>
      <c r="P387" s="1124"/>
      <c r="Q387" s="1124"/>
      <c r="R387" s="1124"/>
      <c r="S387" s="1124"/>
      <c r="T387" s="1124"/>
      <c r="U387" s="1124"/>
      <c r="V387" s="1124"/>
      <c r="W387" s="1124"/>
      <c r="X387" s="1124"/>
      <c r="Y387" s="1124"/>
      <c r="Z387" s="1124"/>
      <c r="AA387" s="1124"/>
      <c r="AB387" s="1124"/>
      <c r="AC387" s="1124"/>
      <c r="AD387" s="1124"/>
      <c r="AE387" s="1124"/>
      <c r="AF387" s="1124"/>
      <c r="AG387" s="1124"/>
      <c r="AH387" s="1124"/>
      <c r="AI387" s="1124"/>
      <c r="AJ387" s="1124"/>
      <c r="AK387" s="1124"/>
      <c r="AL387" s="1124"/>
      <c r="AM387" s="1124"/>
      <c r="AN387" s="1124"/>
      <c r="AO387" s="1124"/>
      <c r="AP387" s="1124"/>
      <c r="AQ387" s="1124"/>
      <c r="AR387" s="1124"/>
      <c r="AS387" s="1124"/>
      <c r="AT387" s="1124"/>
      <c r="AU387" s="1124"/>
      <c r="AV387" s="1124"/>
      <c r="AW387" s="1124"/>
      <c r="AX387" s="1124"/>
      <c r="AY387" s="1124"/>
      <c r="AZ387" s="1124"/>
      <c r="BA387" s="1124"/>
      <c r="BB387" s="1124"/>
      <c r="BC387" s="1124"/>
      <c r="BD387" s="1124"/>
      <c r="BE387" s="1124"/>
      <c r="BF387" s="1124"/>
      <c r="BG387" s="1124"/>
      <c r="BH387" s="1124"/>
      <c r="BI387" s="1124"/>
      <c r="BJ387" s="1124"/>
    </row>
    <row r="388" spans="1:62" s="94" customFormat="1" ht="12.75" customHeight="1">
      <c r="A388" s="1007" t="s">
        <v>14</v>
      </c>
      <c r="B388" s="1008"/>
      <c r="C388" s="1008"/>
      <c r="D388" s="1008"/>
      <c r="E388" s="1008"/>
      <c r="F388" s="1008"/>
      <c r="G388" s="1008"/>
      <c r="H388" s="1008"/>
      <c r="I388" s="1008"/>
      <c r="J388" s="1008"/>
      <c r="K388" s="1008"/>
      <c r="L388" s="1008"/>
      <c r="M388" s="1008"/>
      <c r="N388" s="1008"/>
      <c r="O388" s="1008" t="s">
        <v>1</v>
      </c>
      <c r="P388" s="1008"/>
      <c r="Q388" s="1008"/>
      <c r="R388" s="1008"/>
      <c r="S388" s="1008"/>
      <c r="T388" s="1008"/>
      <c r="U388" s="1008" t="s">
        <v>300</v>
      </c>
      <c r="V388" s="1008"/>
      <c r="W388" s="1008"/>
      <c r="X388" s="1008"/>
      <c r="Y388" s="1008"/>
      <c r="Z388" s="1008"/>
      <c r="AA388" s="1008" t="s">
        <v>301</v>
      </c>
      <c r="AB388" s="1008"/>
      <c r="AC388" s="1008"/>
      <c r="AD388" s="1008"/>
      <c r="AE388" s="1008"/>
      <c r="AF388" s="1008"/>
      <c r="AG388" s="1008" t="s">
        <v>1215</v>
      </c>
      <c r="AH388" s="1008"/>
      <c r="AI388" s="1008"/>
      <c r="AJ388" s="1008"/>
      <c r="AK388" s="1008"/>
      <c r="AL388" s="1008"/>
      <c r="AM388" s="1008"/>
      <c r="AN388" s="1008"/>
      <c r="AO388" s="1008"/>
      <c r="AP388" s="1008"/>
      <c r="AQ388" s="1008"/>
      <c r="AR388" s="1008"/>
      <c r="AS388" s="1008"/>
      <c r="AT388" s="1008"/>
      <c r="AU388" s="1008"/>
      <c r="AV388" s="1008"/>
      <c r="AW388" s="1008"/>
      <c r="AX388" s="1008"/>
      <c r="AY388" s="1008"/>
      <c r="AZ388" s="1008"/>
      <c r="BA388" s="1008"/>
      <c r="BB388" s="1008"/>
      <c r="BC388" s="1008"/>
      <c r="BD388" s="1008"/>
      <c r="BE388" s="1008" t="s">
        <v>190</v>
      </c>
      <c r="BF388" s="1008"/>
      <c r="BG388" s="1008"/>
      <c r="BH388" s="1008"/>
      <c r="BI388" s="1008"/>
      <c r="BJ388" s="1009"/>
    </row>
    <row r="389" spans="1:62" s="94" customFormat="1" ht="12.75" customHeight="1">
      <c r="A389" s="1061"/>
      <c r="B389" s="1011"/>
      <c r="C389" s="1011"/>
      <c r="D389" s="1011"/>
      <c r="E389" s="1011"/>
      <c r="F389" s="1011"/>
      <c r="G389" s="1011"/>
      <c r="H389" s="1011"/>
      <c r="I389" s="1011"/>
      <c r="J389" s="1011"/>
      <c r="K389" s="1011"/>
      <c r="L389" s="1011"/>
      <c r="M389" s="1011"/>
      <c r="N389" s="1011"/>
      <c r="O389" s="1011"/>
      <c r="P389" s="1011"/>
      <c r="Q389" s="1011"/>
      <c r="R389" s="1011"/>
      <c r="S389" s="1011"/>
      <c r="T389" s="1011"/>
      <c r="U389" s="1011"/>
      <c r="V389" s="1011"/>
      <c r="W389" s="1011"/>
      <c r="X389" s="1011"/>
      <c r="Y389" s="1011"/>
      <c r="Z389" s="1011"/>
      <c r="AA389" s="1011"/>
      <c r="AB389" s="1011"/>
      <c r="AC389" s="1011"/>
      <c r="AD389" s="1011"/>
      <c r="AE389" s="1011"/>
      <c r="AF389" s="1011"/>
      <c r="AG389" s="1153" t="s">
        <v>1</v>
      </c>
      <c r="AH389" s="1153"/>
      <c r="AI389" s="1153"/>
      <c r="AJ389" s="1153"/>
      <c r="AK389" s="1153"/>
      <c r="AL389" s="1153"/>
      <c r="AM389" s="1153" t="s">
        <v>1216</v>
      </c>
      <c r="AN389" s="1153"/>
      <c r="AO389" s="1153"/>
      <c r="AP389" s="1153"/>
      <c r="AQ389" s="1153"/>
      <c r="AR389" s="1153"/>
      <c r="AS389" s="1153" t="s">
        <v>1217</v>
      </c>
      <c r="AT389" s="1153"/>
      <c r="AU389" s="1153"/>
      <c r="AV389" s="1153"/>
      <c r="AW389" s="1153"/>
      <c r="AX389" s="1153"/>
      <c r="AY389" s="1153" t="s">
        <v>1218</v>
      </c>
      <c r="AZ389" s="1153"/>
      <c r="BA389" s="1153"/>
      <c r="BB389" s="1153"/>
      <c r="BC389" s="1153"/>
      <c r="BD389" s="1153"/>
      <c r="BE389" s="1011"/>
      <c r="BF389" s="1011"/>
      <c r="BG389" s="1011"/>
      <c r="BH389" s="1011"/>
      <c r="BI389" s="1011"/>
      <c r="BJ389" s="1062"/>
    </row>
    <row r="390" spans="1:62" ht="18" customHeight="1">
      <c r="A390" s="1147" t="s">
        <v>1214</v>
      </c>
      <c r="B390" s="1147"/>
      <c r="C390" s="1147"/>
      <c r="D390" s="1147"/>
      <c r="E390" s="1147"/>
      <c r="F390" s="1147"/>
      <c r="G390" s="1147"/>
      <c r="H390" s="1044"/>
      <c r="I390" s="993" t="s">
        <v>1150</v>
      </c>
      <c r="J390" s="994"/>
      <c r="K390" s="994"/>
      <c r="L390" s="994"/>
      <c r="M390" s="994"/>
      <c r="N390" s="994"/>
      <c r="O390" s="991">
        <v>171130</v>
      </c>
      <c r="P390" s="990"/>
      <c r="Q390" s="990"/>
      <c r="R390" s="990"/>
      <c r="S390" s="990"/>
      <c r="T390" s="990"/>
      <c r="U390" s="990">
        <v>100924</v>
      </c>
      <c r="V390" s="990"/>
      <c r="W390" s="990"/>
      <c r="X390" s="990"/>
      <c r="Y390" s="990"/>
      <c r="Z390" s="990"/>
      <c r="AA390" s="990">
        <v>2492</v>
      </c>
      <c r="AB390" s="990"/>
      <c r="AC390" s="990"/>
      <c r="AD390" s="990"/>
      <c r="AE390" s="990"/>
      <c r="AF390" s="990"/>
      <c r="AG390" s="990">
        <v>67375</v>
      </c>
      <c r="AH390" s="990"/>
      <c r="AI390" s="990"/>
      <c r="AJ390" s="990"/>
      <c r="AK390" s="990"/>
      <c r="AL390" s="990"/>
      <c r="AM390" s="990">
        <v>28899</v>
      </c>
      <c r="AN390" s="990"/>
      <c r="AO390" s="990"/>
      <c r="AP390" s="990"/>
      <c r="AQ390" s="990"/>
      <c r="AR390" s="990"/>
      <c r="AS390" s="990">
        <v>27711</v>
      </c>
      <c r="AT390" s="990"/>
      <c r="AU390" s="990"/>
      <c r="AV390" s="990"/>
      <c r="AW390" s="990"/>
      <c r="AX390" s="990"/>
      <c r="AY390" s="990">
        <v>10765</v>
      </c>
      <c r="AZ390" s="990"/>
      <c r="BA390" s="990"/>
      <c r="BB390" s="990"/>
      <c r="BC390" s="990"/>
      <c r="BD390" s="990"/>
      <c r="BE390" s="990">
        <v>339</v>
      </c>
      <c r="BF390" s="990"/>
      <c r="BG390" s="990"/>
      <c r="BH390" s="990"/>
      <c r="BI390" s="990"/>
      <c r="BJ390" s="990"/>
    </row>
    <row r="391" spans="1:62" ht="18" customHeight="1">
      <c r="A391" s="1147"/>
      <c r="B391" s="1147"/>
      <c r="C391" s="1147"/>
      <c r="D391" s="1147"/>
      <c r="E391" s="1147"/>
      <c r="F391" s="1147"/>
      <c r="G391" s="1147"/>
      <c r="H391" s="1044"/>
      <c r="I391" s="995" t="s">
        <v>1134</v>
      </c>
      <c r="J391" s="996"/>
      <c r="K391" s="996"/>
      <c r="L391" s="996"/>
      <c r="M391" s="996"/>
      <c r="N391" s="996"/>
      <c r="O391" s="991">
        <v>178097</v>
      </c>
      <c r="P391" s="990"/>
      <c r="Q391" s="990"/>
      <c r="R391" s="990"/>
      <c r="S391" s="990"/>
      <c r="T391" s="990"/>
      <c r="U391" s="990">
        <v>103679</v>
      </c>
      <c r="V391" s="990"/>
      <c r="W391" s="990"/>
      <c r="X391" s="990"/>
      <c r="Y391" s="990"/>
      <c r="Z391" s="990"/>
      <c r="AA391" s="990">
        <v>2616</v>
      </c>
      <c r="AB391" s="990"/>
      <c r="AC391" s="990"/>
      <c r="AD391" s="990"/>
      <c r="AE391" s="990"/>
      <c r="AF391" s="990"/>
      <c r="AG391" s="990">
        <v>71494</v>
      </c>
      <c r="AH391" s="990"/>
      <c r="AI391" s="990"/>
      <c r="AJ391" s="990"/>
      <c r="AK391" s="990"/>
      <c r="AL391" s="990"/>
      <c r="AM391" s="990">
        <v>29745</v>
      </c>
      <c r="AN391" s="990"/>
      <c r="AO391" s="990"/>
      <c r="AP391" s="990"/>
      <c r="AQ391" s="990"/>
      <c r="AR391" s="990"/>
      <c r="AS391" s="990">
        <v>29123</v>
      </c>
      <c r="AT391" s="990"/>
      <c r="AU391" s="990"/>
      <c r="AV391" s="990"/>
      <c r="AW391" s="990"/>
      <c r="AX391" s="990"/>
      <c r="AY391" s="990">
        <v>12626</v>
      </c>
      <c r="AZ391" s="990"/>
      <c r="BA391" s="990"/>
      <c r="BB391" s="990"/>
      <c r="BC391" s="990"/>
      <c r="BD391" s="990"/>
      <c r="BE391" s="990">
        <v>308</v>
      </c>
      <c r="BF391" s="990"/>
      <c r="BG391" s="990"/>
      <c r="BH391" s="990"/>
      <c r="BI391" s="990"/>
      <c r="BJ391" s="990"/>
    </row>
    <row r="392" spans="1:62" ht="18" customHeight="1">
      <c r="A392" s="953"/>
      <c r="B392" s="953"/>
      <c r="C392" s="953"/>
      <c r="D392" s="953"/>
      <c r="E392" s="953"/>
      <c r="F392" s="953"/>
      <c r="G392" s="953"/>
      <c r="H392" s="954"/>
      <c r="I392" s="995" t="s">
        <v>1135</v>
      </c>
      <c r="J392" s="996"/>
      <c r="K392" s="996"/>
      <c r="L392" s="996"/>
      <c r="M392" s="996"/>
      <c r="N392" s="996"/>
      <c r="O392" s="1115">
        <v>188437</v>
      </c>
      <c r="P392" s="1116"/>
      <c r="Q392" s="1116"/>
      <c r="R392" s="1116"/>
      <c r="S392" s="1116"/>
      <c r="T392" s="1116"/>
      <c r="U392" s="1116">
        <v>108338</v>
      </c>
      <c r="V392" s="1116"/>
      <c r="W392" s="1116"/>
      <c r="X392" s="1116"/>
      <c r="Y392" s="1116"/>
      <c r="Z392" s="1116"/>
      <c r="AA392" s="1116">
        <v>2281</v>
      </c>
      <c r="AB392" s="1116"/>
      <c r="AC392" s="1116"/>
      <c r="AD392" s="1116"/>
      <c r="AE392" s="1116"/>
      <c r="AF392" s="1116"/>
      <c r="AG392" s="1116">
        <v>77322</v>
      </c>
      <c r="AH392" s="1116"/>
      <c r="AI392" s="1116"/>
      <c r="AJ392" s="1116"/>
      <c r="AK392" s="1116"/>
      <c r="AL392" s="1116"/>
      <c r="AM392" s="1116">
        <v>31544</v>
      </c>
      <c r="AN392" s="1116"/>
      <c r="AO392" s="1116"/>
      <c r="AP392" s="1116"/>
      <c r="AQ392" s="1116"/>
      <c r="AR392" s="1116"/>
      <c r="AS392" s="1116">
        <v>31124</v>
      </c>
      <c r="AT392" s="1116"/>
      <c r="AU392" s="1116"/>
      <c r="AV392" s="1116"/>
      <c r="AW392" s="1116"/>
      <c r="AX392" s="1116"/>
      <c r="AY392" s="1116">
        <v>14654</v>
      </c>
      <c r="AZ392" s="1116"/>
      <c r="BA392" s="1116"/>
      <c r="BB392" s="1116"/>
      <c r="BC392" s="1116"/>
      <c r="BD392" s="1116"/>
      <c r="BE392" s="1116">
        <v>433</v>
      </c>
      <c r="BF392" s="1116"/>
      <c r="BG392" s="1116"/>
      <c r="BH392" s="1116"/>
      <c r="BI392" s="1116"/>
      <c r="BJ392" s="1116"/>
    </row>
    <row r="393" spans="1:62" ht="18" customHeight="1">
      <c r="A393" s="971" t="s">
        <v>1181</v>
      </c>
      <c r="B393" s="971"/>
      <c r="C393" s="971"/>
      <c r="D393" s="971"/>
      <c r="E393" s="971"/>
      <c r="F393" s="971"/>
      <c r="G393" s="971"/>
      <c r="H393" s="971"/>
      <c r="I393" s="997" t="s">
        <v>1150</v>
      </c>
      <c r="J393" s="998"/>
      <c r="K393" s="998"/>
      <c r="L393" s="998"/>
      <c r="M393" s="998"/>
      <c r="N393" s="998"/>
      <c r="O393" s="1117">
        <v>100</v>
      </c>
      <c r="P393" s="1118"/>
      <c r="Q393" s="1118"/>
      <c r="R393" s="1118"/>
      <c r="S393" s="1118"/>
      <c r="T393" s="1118"/>
      <c r="U393" s="1118">
        <f>U390/$O$390*100</f>
        <v>58.97504820896394</v>
      </c>
      <c r="V393" s="1118"/>
      <c r="W393" s="1118"/>
      <c r="X393" s="1118"/>
      <c r="Y393" s="1118"/>
      <c r="Z393" s="1118"/>
      <c r="AA393" s="1118">
        <f>AA390/$O$390*100</f>
        <v>1.456202886694326</v>
      </c>
      <c r="AB393" s="1118"/>
      <c r="AC393" s="1118"/>
      <c r="AD393" s="1118"/>
      <c r="AE393" s="1118"/>
      <c r="AF393" s="1118"/>
      <c r="AG393" s="1118">
        <f>AG390/$O$390*100</f>
        <v>39.370653888856424</v>
      </c>
      <c r="AH393" s="1118"/>
      <c r="AI393" s="1118"/>
      <c r="AJ393" s="1118"/>
      <c r="AK393" s="1118"/>
      <c r="AL393" s="1118"/>
      <c r="AM393" s="1118">
        <f>AM390/$O$390*100</f>
        <v>16.887161806813534</v>
      </c>
      <c r="AN393" s="1118"/>
      <c r="AO393" s="1118"/>
      <c r="AP393" s="1118"/>
      <c r="AQ393" s="1118"/>
      <c r="AR393" s="1118"/>
      <c r="AS393" s="1118">
        <f>AS390/$O$390*100</f>
        <v>16.19295272599778</v>
      </c>
      <c r="AT393" s="1118"/>
      <c r="AU393" s="1118"/>
      <c r="AV393" s="1118"/>
      <c r="AW393" s="1118"/>
      <c r="AX393" s="1118"/>
      <c r="AY393" s="1118">
        <f>AY390/$O$390*100</f>
        <v>6.290539356045112</v>
      </c>
      <c r="AZ393" s="1118"/>
      <c r="BA393" s="1118"/>
      <c r="BB393" s="1118"/>
      <c r="BC393" s="1118"/>
      <c r="BD393" s="1118"/>
      <c r="BE393" s="1118">
        <f>BE390/$O$390*100</f>
        <v>0.1980950154853036</v>
      </c>
      <c r="BF393" s="1118"/>
      <c r="BG393" s="1118"/>
      <c r="BH393" s="1118"/>
      <c r="BI393" s="1118"/>
      <c r="BJ393" s="1118"/>
    </row>
    <row r="394" spans="1:62" ht="18" customHeight="1">
      <c r="A394" s="992"/>
      <c r="B394" s="992"/>
      <c r="C394" s="992"/>
      <c r="D394" s="992"/>
      <c r="E394" s="992"/>
      <c r="F394" s="992"/>
      <c r="G394" s="992"/>
      <c r="H394" s="992"/>
      <c r="I394" s="995" t="s">
        <v>1134</v>
      </c>
      <c r="J394" s="996"/>
      <c r="K394" s="996"/>
      <c r="L394" s="996"/>
      <c r="M394" s="996"/>
      <c r="N394" s="996"/>
      <c r="O394" s="1111">
        <v>100</v>
      </c>
      <c r="P394" s="1112"/>
      <c r="Q394" s="1112"/>
      <c r="R394" s="1112"/>
      <c r="S394" s="1112"/>
      <c r="T394" s="1112"/>
      <c r="U394" s="1112">
        <f>U391/$O$391*100</f>
        <v>58.21490536056194</v>
      </c>
      <c r="V394" s="1112"/>
      <c r="W394" s="1112"/>
      <c r="X394" s="1112"/>
      <c r="Y394" s="1112"/>
      <c r="Z394" s="1112"/>
      <c r="AA394" s="1112">
        <f>AA391/$O$391*100</f>
        <v>1.468862473820446</v>
      </c>
      <c r="AB394" s="1112"/>
      <c r="AC394" s="1112"/>
      <c r="AD394" s="1112"/>
      <c r="AE394" s="1112"/>
      <c r="AF394" s="1112"/>
      <c r="AG394" s="1112">
        <f>AG391/$O$391*100</f>
        <v>40.14329270004548</v>
      </c>
      <c r="AH394" s="1112"/>
      <c r="AI394" s="1112"/>
      <c r="AJ394" s="1112"/>
      <c r="AK394" s="1112"/>
      <c r="AL394" s="1112"/>
      <c r="AM394" s="1112">
        <f>AM391/$O$391*100</f>
        <v>16.701572738451517</v>
      </c>
      <c r="AN394" s="1112"/>
      <c r="AO394" s="1112"/>
      <c r="AP394" s="1112"/>
      <c r="AQ394" s="1112"/>
      <c r="AR394" s="1112"/>
      <c r="AS394" s="1112">
        <f>AS391/$O$391*100</f>
        <v>16.352324856679225</v>
      </c>
      <c r="AT394" s="1112"/>
      <c r="AU394" s="1112"/>
      <c r="AV394" s="1112"/>
      <c r="AW394" s="1112"/>
      <c r="AX394" s="1112"/>
      <c r="AY394" s="1112">
        <f>AY391/$O$391*100</f>
        <v>7.089395104914738</v>
      </c>
      <c r="AZ394" s="1112"/>
      <c r="BA394" s="1112"/>
      <c r="BB394" s="1112"/>
      <c r="BC394" s="1112"/>
      <c r="BD394" s="1112"/>
      <c r="BE394" s="1112">
        <f>BE391/$O$391*100</f>
        <v>0.17293946557213202</v>
      </c>
      <c r="BF394" s="1112"/>
      <c r="BG394" s="1112"/>
      <c r="BH394" s="1112"/>
      <c r="BI394" s="1112"/>
      <c r="BJ394" s="1112"/>
    </row>
    <row r="395" spans="1:62" ht="18" customHeight="1">
      <c r="A395" s="973"/>
      <c r="B395" s="973"/>
      <c r="C395" s="973"/>
      <c r="D395" s="973"/>
      <c r="E395" s="973"/>
      <c r="F395" s="973"/>
      <c r="G395" s="973"/>
      <c r="H395" s="973"/>
      <c r="I395" s="961" t="s">
        <v>1135</v>
      </c>
      <c r="J395" s="962"/>
      <c r="K395" s="962"/>
      <c r="L395" s="962"/>
      <c r="M395" s="962"/>
      <c r="N395" s="962"/>
      <c r="O395" s="1113">
        <v>100</v>
      </c>
      <c r="P395" s="1114"/>
      <c r="Q395" s="1114"/>
      <c r="R395" s="1114"/>
      <c r="S395" s="1114"/>
      <c r="T395" s="1114"/>
      <c r="U395" s="1114">
        <f>U392/$O$392*100</f>
        <v>57.49295520518795</v>
      </c>
      <c r="V395" s="1114"/>
      <c r="W395" s="1114"/>
      <c r="X395" s="1114"/>
      <c r="Y395" s="1114"/>
      <c r="Z395" s="1114"/>
      <c r="AA395" s="1114">
        <f>AA392/$O$392*100</f>
        <v>1.210484140588101</v>
      </c>
      <c r="AB395" s="1114"/>
      <c r="AC395" s="1114"/>
      <c r="AD395" s="1114"/>
      <c r="AE395" s="1114"/>
      <c r="AF395" s="1114"/>
      <c r="AG395" s="1114">
        <f>AG392/$O$392*100</f>
        <v>41.03334270870371</v>
      </c>
      <c r="AH395" s="1114"/>
      <c r="AI395" s="1114"/>
      <c r="AJ395" s="1114"/>
      <c r="AK395" s="1114"/>
      <c r="AL395" s="1114"/>
      <c r="AM395" s="1114">
        <f>AM392/$O$392*100</f>
        <v>16.73981224494128</v>
      </c>
      <c r="AN395" s="1114"/>
      <c r="AO395" s="1114"/>
      <c r="AP395" s="1114"/>
      <c r="AQ395" s="1114"/>
      <c r="AR395" s="1114"/>
      <c r="AS395" s="1114">
        <f>AS392/$O$392*100</f>
        <v>16.516926081395905</v>
      </c>
      <c r="AT395" s="1114"/>
      <c r="AU395" s="1114"/>
      <c r="AV395" s="1114"/>
      <c r="AW395" s="1114"/>
      <c r="AX395" s="1114"/>
      <c r="AY395" s="1114">
        <f>AY392/$O$392*100</f>
        <v>7.77660438236652</v>
      </c>
      <c r="AZ395" s="1114"/>
      <c r="BA395" s="1114"/>
      <c r="BB395" s="1114"/>
      <c r="BC395" s="1114"/>
      <c r="BD395" s="1114"/>
      <c r="BE395" s="1114">
        <f>BE392/$O$392*100</f>
        <v>0.22978502098844705</v>
      </c>
      <c r="BF395" s="1114"/>
      <c r="BG395" s="1114"/>
      <c r="BH395" s="1114"/>
      <c r="BI395" s="1114"/>
      <c r="BJ395" s="1114"/>
    </row>
    <row r="396" spans="1:62" ht="18" customHeight="1">
      <c r="A396" s="971" t="s">
        <v>1182</v>
      </c>
      <c r="B396" s="971"/>
      <c r="C396" s="971"/>
      <c r="D396" s="971"/>
      <c r="E396" s="971"/>
      <c r="F396" s="971"/>
      <c r="G396" s="971"/>
      <c r="H396" s="971"/>
      <c r="I396" s="993" t="s">
        <v>1150</v>
      </c>
      <c r="J396" s="994"/>
      <c r="K396" s="994"/>
      <c r="L396" s="994"/>
      <c r="M396" s="994"/>
      <c r="N396" s="994"/>
      <c r="O396" s="1111">
        <v>3.7</v>
      </c>
      <c r="P396" s="1112"/>
      <c r="Q396" s="1112"/>
      <c r="R396" s="1112"/>
      <c r="S396" s="1112"/>
      <c r="T396" s="1112"/>
      <c r="U396" s="1112">
        <v>4.2</v>
      </c>
      <c r="V396" s="1112"/>
      <c r="W396" s="1112"/>
      <c r="X396" s="1112"/>
      <c r="Y396" s="1112"/>
      <c r="Z396" s="1112"/>
      <c r="AA396" s="1112">
        <v>-24.9</v>
      </c>
      <c r="AB396" s="1112"/>
      <c r="AC396" s="1112"/>
      <c r="AD396" s="1112"/>
      <c r="AE396" s="1112"/>
      <c r="AF396" s="1112"/>
      <c r="AG396" s="1112">
        <v>4.3</v>
      </c>
      <c r="AH396" s="1112"/>
      <c r="AI396" s="1112"/>
      <c r="AJ396" s="1112"/>
      <c r="AK396" s="1112"/>
      <c r="AL396" s="1112"/>
      <c r="AM396" s="1112">
        <v>4.3</v>
      </c>
      <c r="AN396" s="1112"/>
      <c r="AO396" s="1112"/>
      <c r="AP396" s="1112"/>
      <c r="AQ396" s="1112"/>
      <c r="AR396" s="1112"/>
      <c r="AS396" s="1112">
        <v>0.2</v>
      </c>
      <c r="AT396" s="1112"/>
      <c r="AU396" s="1112"/>
      <c r="AV396" s="1112"/>
      <c r="AW396" s="1112"/>
      <c r="AX396" s="1112"/>
      <c r="AY396" s="1112">
        <v>17</v>
      </c>
      <c r="AZ396" s="1112"/>
      <c r="BA396" s="1112"/>
      <c r="BB396" s="1112"/>
      <c r="BC396" s="1112"/>
      <c r="BD396" s="1112"/>
      <c r="BE396" s="1112">
        <v>40.7</v>
      </c>
      <c r="BF396" s="1112"/>
      <c r="BG396" s="1112"/>
      <c r="BH396" s="1112"/>
      <c r="BI396" s="1112"/>
      <c r="BJ396" s="1112"/>
    </row>
    <row r="397" spans="1:62" ht="18" customHeight="1">
      <c r="A397" s="992"/>
      <c r="B397" s="992"/>
      <c r="C397" s="992"/>
      <c r="D397" s="992"/>
      <c r="E397" s="992"/>
      <c r="F397" s="992"/>
      <c r="G397" s="992"/>
      <c r="H397" s="992"/>
      <c r="I397" s="995" t="s">
        <v>1134</v>
      </c>
      <c r="J397" s="996"/>
      <c r="K397" s="996"/>
      <c r="L397" s="996"/>
      <c r="M397" s="996"/>
      <c r="N397" s="996"/>
      <c r="O397" s="1111">
        <f>O391/O390*100-100</f>
        <v>4.071173961315949</v>
      </c>
      <c r="P397" s="1112"/>
      <c r="Q397" s="1112"/>
      <c r="R397" s="1112"/>
      <c r="S397" s="1112"/>
      <c r="T397" s="1112"/>
      <c r="U397" s="1112">
        <f>U391/U390*100-100</f>
        <v>2.7297768617970064</v>
      </c>
      <c r="V397" s="1112"/>
      <c r="W397" s="1112"/>
      <c r="X397" s="1112"/>
      <c r="Y397" s="1112"/>
      <c r="Z397" s="1112"/>
      <c r="AA397" s="1112">
        <f>AA391/AA390*100-100</f>
        <v>4.9759229534510325</v>
      </c>
      <c r="AB397" s="1112"/>
      <c r="AC397" s="1112"/>
      <c r="AD397" s="1112"/>
      <c r="AE397" s="1112"/>
      <c r="AF397" s="1112"/>
      <c r="AG397" s="1112">
        <f>AG391/AG390*100-100</f>
        <v>6.113543599257881</v>
      </c>
      <c r="AH397" s="1112"/>
      <c r="AI397" s="1112"/>
      <c r="AJ397" s="1112"/>
      <c r="AK397" s="1112"/>
      <c r="AL397" s="1112"/>
      <c r="AM397" s="1112">
        <f>AM391/AM390*100-100</f>
        <v>2.9274369355341037</v>
      </c>
      <c r="AN397" s="1112"/>
      <c r="AO397" s="1112"/>
      <c r="AP397" s="1112"/>
      <c r="AQ397" s="1112"/>
      <c r="AR397" s="1112"/>
      <c r="AS397" s="1112">
        <f>AS391/AS390*100-100</f>
        <v>5.095449460503048</v>
      </c>
      <c r="AT397" s="1112"/>
      <c r="AU397" s="1112"/>
      <c r="AV397" s="1112"/>
      <c r="AW397" s="1112"/>
      <c r="AX397" s="1112"/>
      <c r="AY397" s="1112">
        <f>AY391/AY390*100-100</f>
        <v>17.287505805852305</v>
      </c>
      <c r="AZ397" s="1112"/>
      <c r="BA397" s="1112"/>
      <c r="BB397" s="1112"/>
      <c r="BC397" s="1112"/>
      <c r="BD397" s="1112"/>
      <c r="BE397" s="1112">
        <f>BE391/BE390*100-100</f>
        <v>-9.144542772861357</v>
      </c>
      <c r="BF397" s="1112"/>
      <c r="BG397" s="1112"/>
      <c r="BH397" s="1112"/>
      <c r="BI397" s="1112"/>
      <c r="BJ397" s="1112"/>
    </row>
    <row r="398" spans="1:62" ht="18" customHeight="1">
      <c r="A398" s="972"/>
      <c r="B398" s="972"/>
      <c r="C398" s="972"/>
      <c r="D398" s="972"/>
      <c r="E398" s="972"/>
      <c r="F398" s="972"/>
      <c r="G398" s="972"/>
      <c r="H398" s="972"/>
      <c r="I398" s="964" t="s">
        <v>1135</v>
      </c>
      <c r="J398" s="965"/>
      <c r="K398" s="965"/>
      <c r="L398" s="965"/>
      <c r="M398" s="965"/>
      <c r="N398" s="965"/>
      <c r="O398" s="1119">
        <f>O392/O391*100-100</f>
        <v>5.805824915635867</v>
      </c>
      <c r="P398" s="1120"/>
      <c r="Q398" s="1120"/>
      <c r="R398" s="1120"/>
      <c r="S398" s="1120"/>
      <c r="T398" s="1120"/>
      <c r="U398" s="1120">
        <f>U392/U391*100-100</f>
        <v>4.493677601057101</v>
      </c>
      <c r="V398" s="1120"/>
      <c r="W398" s="1120"/>
      <c r="X398" s="1120"/>
      <c r="Y398" s="1120"/>
      <c r="Z398" s="1120"/>
      <c r="AA398" s="1120">
        <f>AA392/AA391*100-100</f>
        <v>-12.805810397553515</v>
      </c>
      <c r="AB398" s="1120"/>
      <c r="AC398" s="1120"/>
      <c r="AD398" s="1120"/>
      <c r="AE398" s="1120"/>
      <c r="AF398" s="1120"/>
      <c r="AG398" s="1120">
        <f>AG392/AG391*100-100</f>
        <v>8.151733012560499</v>
      </c>
      <c r="AH398" s="1120"/>
      <c r="AI398" s="1120"/>
      <c r="AJ398" s="1120"/>
      <c r="AK398" s="1120"/>
      <c r="AL398" s="1120"/>
      <c r="AM398" s="1120">
        <f>AM392/AM391*100-100</f>
        <v>6.048075306774251</v>
      </c>
      <c r="AN398" s="1120"/>
      <c r="AO398" s="1120"/>
      <c r="AP398" s="1120"/>
      <c r="AQ398" s="1120"/>
      <c r="AR398" s="1120"/>
      <c r="AS398" s="1120">
        <f>AS392/AS391*100-100</f>
        <v>6.8708580846753335</v>
      </c>
      <c r="AT398" s="1120"/>
      <c r="AU398" s="1120"/>
      <c r="AV398" s="1120"/>
      <c r="AW398" s="1120"/>
      <c r="AX398" s="1120"/>
      <c r="AY398" s="1120">
        <f>AY392/AY391*100-100</f>
        <v>16.0620940915571</v>
      </c>
      <c r="AZ398" s="1120"/>
      <c r="BA398" s="1120"/>
      <c r="BB398" s="1120"/>
      <c r="BC398" s="1120"/>
      <c r="BD398" s="1120"/>
      <c r="BE398" s="1120">
        <f>BE392/BE391*100-100</f>
        <v>40.58441558441558</v>
      </c>
      <c r="BF398" s="1120"/>
      <c r="BG398" s="1120"/>
      <c r="BH398" s="1120"/>
      <c r="BI398" s="1120"/>
      <c r="BJ398" s="1120"/>
    </row>
    <row r="399" ht="7.5" customHeight="1"/>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9" ht="13.5">
      <c r="A419" s="894" t="s">
        <v>1242</v>
      </c>
    </row>
    <row r="420" spans="1:66" ht="13.5">
      <c r="A420" s="941" t="s">
        <v>1253</v>
      </c>
      <c r="B420" s="941"/>
      <c r="C420" s="941"/>
      <c r="D420" s="941"/>
      <c r="E420" s="941"/>
      <c r="F420" s="941"/>
      <c r="G420" s="941"/>
      <c r="H420" s="941"/>
      <c r="I420" s="941"/>
      <c r="J420" s="941"/>
      <c r="K420" s="941"/>
      <c r="L420" s="941"/>
      <c r="M420" s="941"/>
      <c r="N420" s="941"/>
      <c r="O420" s="941"/>
      <c r="P420" s="941"/>
      <c r="Q420" s="941"/>
      <c r="R420" s="941"/>
      <c r="S420" s="941"/>
      <c r="T420" s="941"/>
      <c r="U420" s="941"/>
      <c r="V420" s="941"/>
      <c r="W420" s="941"/>
      <c r="X420" s="941"/>
      <c r="Y420" s="941"/>
      <c r="Z420" s="941"/>
      <c r="AA420" s="941"/>
      <c r="AB420" s="941"/>
      <c r="AC420" s="941"/>
      <c r="AD420" s="941"/>
      <c r="AE420" s="941"/>
      <c r="AF420" s="941"/>
      <c r="AG420" s="941"/>
      <c r="AH420" s="941"/>
      <c r="AI420" s="941"/>
      <c r="AJ420" s="941"/>
      <c r="AK420" s="941"/>
      <c r="AL420" s="941"/>
      <c r="AM420" s="941"/>
      <c r="AN420" s="941"/>
      <c r="AO420" s="941"/>
      <c r="AP420" s="941"/>
      <c r="AQ420" s="941"/>
      <c r="AR420" s="941"/>
      <c r="AS420" s="941"/>
      <c r="AT420" s="941"/>
      <c r="AU420" s="941"/>
      <c r="AV420" s="941"/>
      <c r="AW420" s="941"/>
      <c r="AX420" s="941"/>
      <c r="AY420" s="941"/>
      <c r="AZ420" s="941"/>
      <c r="BA420" s="941"/>
      <c r="BB420" s="941"/>
      <c r="BC420" s="941"/>
      <c r="BD420" s="941"/>
      <c r="BE420" s="941"/>
      <c r="BF420" s="941"/>
      <c r="BG420" s="941"/>
      <c r="BH420" s="941"/>
      <c r="BI420" s="941"/>
      <c r="BJ420" s="941"/>
      <c r="BK420" s="941"/>
      <c r="BL420" s="941"/>
      <c r="BM420" s="941"/>
      <c r="BN420" s="941"/>
    </row>
    <row r="421" spans="1:66" ht="13.5">
      <c r="A421" s="941"/>
      <c r="B421" s="941"/>
      <c r="C421" s="941"/>
      <c r="D421" s="941"/>
      <c r="E421" s="941"/>
      <c r="F421" s="941"/>
      <c r="G421" s="941"/>
      <c r="H421" s="941"/>
      <c r="I421" s="941"/>
      <c r="J421" s="941"/>
      <c r="K421" s="941"/>
      <c r="L421" s="941"/>
      <c r="M421" s="941"/>
      <c r="N421" s="941"/>
      <c r="O421" s="941"/>
      <c r="P421" s="941"/>
      <c r="Q421" s="941"/>
      <c r="R421" s="941"/>
      <c r="S421" s="941"/>
      <c r="T421" s="941"/>
      <c r="U421" s="941"/>
      <c r="V421" s="941"/>
      <c r="W421" s="941"/>
      <c r="X421" s="941"/>
      <c r="Y421" s="941"/>
      <c r="Z421" s="941"/>
      <c r="AA421" s="941"/>
      <c r="AB421" s="941"/>
      <c r="AC421" s="941"/>
      <c r="AD421" s="941"/>
      <c r="AE421" s="941"/>
      <c r="AF421" s="941"/>
      <c r="AG421" s="941"/>
      <c r="AH421" s="941"/>
      <c r="AI421" s="941"/>
      <c r="AJ421" s="941"/>
      <c r="AK421" s="941"/>
      <c r="AL421" s="941"/>
      <c r="AM421" s="941"/>
      <c r="AN421" s="941"/>
      <c r="AO421" s="941"/>
      <c r="AP421" s="941"/>
      <c r="AQ421" s="941"/>
      <c r="AR421" s="941"/>
      <c r="AS421" s="941"/>
      <c r="AT421" s="941"/>
      <c r="AU421" s="941"/>
      <c r="AV421" s="941"/>
      <c r="AW421" s="941"/>
      <c r="AX421" s="941"/>
      <c r="AY421" s="941"/>
      <c r="AZ421" s="941"/>
      <c r="BA421" s="941"/>
      <c r="BB421" s="941"/>
      <c r="BC421" s="941"/>
      <c r="BD421" s="941"/>
      <c r="BE421" s="941"/>
      <c r="BF421" s="941"/>
      <c r="BG421" s="941"/>
      <c r="BH421" s="941"/>
      <c r="BI421" s="941"/>
      <c r="BJ421" s="941"/>
      <c r="BK421" s="941"/>
      <c r="BL421" s="941"/>
      <c r="BM421" s="941"/>
      <c r="BN421" s="941"/>
    </row>
    <row r="422" spans="1:66" ht="13.5">
      <c r="A422" s="941"/>
      <c r="B422" s="941"/>
      <c r="C422" s="941"/>
      <c r="D422" s="941"/>
      <c r="E422" s="941"/>
      <c r="F422" s="941"/>
      <c r="G422" s="941"/>
      <c r="H422" s="941"/>
      <c r="I422" s="941"/>
      <c r="J422" s="941"/>
      <c r="K422" s="941"/>
      <c r="L422" s="941"/>
      <c r="M422" s="941"/>
      <c r="N422" s="941"/>
      <c r="O422" s="941"/>
      <c r="P422" s="941"/>
      <c r="Q422" s="941"/>
      <c r="R422" s="941"/>
      <c r="S422" s="941"/>
      <c r="T422" s="941"/>
      <c r="U422" s="941"/>
      <c r="V422" s="941"/>
      <c r="W422" s="941"/>
      <c r="X422" s="941"/>
      <c r="Y422" s="941"/>
      <c r="Z422" s="941"/>
      <c r="AA422" s="941"/>
      <c r="AB422" s="941"/>
      <c r="AC422" s="941"/>
      <c r="AD422" s="941"/>
      <c r="AE422" s="941"/>
      <c r="AF422" s="941"/>
      <c r="AG422" s="941"/>
      <c r="AH422" s="941"/>
      <c r="AI422" s="941"/>
      <c r="AJ422" s="941"/>
      <c r="AK422" s="941"/>
      <c r="AL422" s="941"/>
      <c r="AM422" s="941"/>
      <c r="AN422" s="941"/>
      <c r="AO422" s="941"/>
      <c r="AP422" s="941"/>
      <c r="AQ422" s="941"/>
      <c r="AR422" s="941"/>
      <c r="AS422" s="941"/>
      <c r="AT422" s="941"/>
      <c r="AU422" s="941"/>
      <c r="AV422" s="941"/>
      <c r="AW422" s="941"/>
      <c r="AX422" s="941"/>
      <c r="AY422" s="941"/>
      <c r="AZ422" s="941"/>
      <c r="BA422" s="941"/>
      <c r="BB422" s="941"/>
      <c r="BC422" s="941"/>
      <c r="BD422" s="941"/>
      <c r="BE422" s="941"/>
      <c r="BF422" s="941"/>
      <c r="BG422" s="941"/>
      <c r="BH422" s="941"/>
      <c r="BI422" s="941"/>
      <c r="BJ422" s="941"/>
      <c r="BK422" s="941"/>
      <c r="BL422" s="941"/>
      <c r="BM422" s="941"/>
      <c r="BN422" s="941"/>
    </row>
    <row r="424" spans="1:62" ht="24" customHeight="1">
      <c r="A424" s="974" t="s">
        <v>1240</v>
      </c>
      <c r="B424" s="974"/>
      <c r="C424" s="974"/>
      <c r="D424" s="974"/>
      <c r="E424" s="974"/>
      <c r="F424" s="974"/>
      <c r="G424" s="974"/>
      <c r="H424" s="974"/>
      <c r="I424" s="974"/>
      <c r="J424" s="974"/>
      <c r="K424" s="974"/>
      <c r="L424" s="974"/>
      <c r="M424" s="974"/>
      <c r="N424" s="974"/>
      <c r="O424" s="974"/>
      <c r="P424" s="974"/>
      <c r="Q424" s="974"/>
      <c r="R424" s="974"/>
      <c r="S424" s="974"/>
      <c r="T424" s="974"/>
      <c r="U424" s="974"/>
      <c r="V424" s="974"/>
      <c r="W424" s="974"/>
      <c r="X424" s="974"/>
      <c r="Y424" s="974"/>
      <c r="Z424" s="974"/>
      <c r="AA424" s="974"/>
      <c r="AB424" s="974"/>
      <c r="AC424" s="974"/>
      <c r="AD424" s="974"/>
      <c r="AE424" s="974"/>
      <c r="AF424" s="974"/>
      <c r="AG424" s="974"/>
      <c r="AH424" s="974"/>
      <c r="AI424" s="974"/>
      <c r="AJ424" s="974"/>
      <c r="AK424" s="974"/>
      <c r="AL424" s="974"/>
      <c r="AM424" s="974"/>
      <c r="AN424" s="974"/>
      <c r="AO424" s="974"/>
      <c r="AP424" s="974"/>
      <c r="AQ424" s="974"/>
      <c r="AR424" s="974"/>
      <c r="AS424" s="974"/>
      <c r="AT424" s="974"/>
      <c r="AU424" s="974"/>
      <c r="AV424" s="974"/>
      <c r="AW424" s="974"/>
      <c r="AX424" s="974"/>
      <c r="AY424" s="974"/>
      <c r="AZ424" s="974"/>
      <c r="BA424" s="974"/>
      <c r="BB424" s="974"/>
      <c r="BC424" s="974"/>
      <c r="BD424" s="974"/>
      <c r="BE424" s="974"/>
      <c r="BF424" s="974"/>
      <c r="BG424" s="974"/>
      <c r="BH424" s="974"/>
      <c r="BI424" s="974"/>
      <c r="BJ424" s="974"/>
    </row>
    <row r="425" spans="1:63" ht="13.5" customHeight="1">
      <c r="A425" s="967" t="s">
        <v>14</v>
      </c>
      <c r="B425" s="967"/>
      <c r="C425" s="967"/>
      <c r="D425" s="967"/>
      <c r="E425" s="967"/>
      <c r="F425" s="967"/>
      <c r="G425" s="967"/>
      <c r="H425" s="967"/>
      <c r="I425" s="967"/>
      <c r="J425" s="967"/>
      <c r="K425" s="967"/>
      <c r="L425" s="967"/>
      <c r="M425" s="967"/>
      <c r="N425" s="968"/>
      <c r="O425" s="950" t="s">
        <v>1</v>
      </c>
      <c r="P425" s="950"/>
      <c r="Q425" s="950"/>
      <c r="R425" s="951"/>
      <c r="S425" s="949" t="s">
        <v>1230</v>
      </c>
      <c r="T425" s="950"/>
      <c r="U425" s="950"/>
      <c r="V425" s="951"/>
      <c r="W425" s="949" t="s">
        <v>185</v>
      </c>
      <c r="X425" s="950"/>
      <c r="Y425" s="950"/>
      <c r="Z425" s="951"/>
      <c r="AA425" s="949" t="s">
        <v>1231</v>
      </c>
      <c r="AB425" s="950"/>
      <c r="AC425" s="950"/>
      <c r="AD425" s="951"/>
      <c r="AE425" s="949" t="s">
        <v>1233</v>
      </c>
      <c r="AF425" s="950"/>
      <c r="AG425" s="950"/>
      <c r="AH425" s="951"/>
      <c r="AI425" s="949" t="s">
        <v>1232</v>
      </c>
      <c r="AJ425" s="950"/>
      <c r="AK425" s="950"/>
      <c r="AL425" s="951"/>
      <c r="AM425" s="949" t="s">
        <v>1234</v>
      </c>
      <c r="AN425" s="950"/>
      <c r="AO425" s="950"/>
      <c r="AP425" s="951"/>
      <c r="AQ425" s="949" t="s">
        <v>1235</v>
      </c>
      <c r="AR425" s="950"/>
      <c r="AS425" s="950"/>
      <c r="AT425" s="951"/>
      <c r="AU425" s="949" t="s">
        <v>1236</v>
      </c>
      <c r="AV425" s="950"/>
      <c r="AW425" s="950"/>
      <c r="AX425" s="951"/>
      <c r="AY425" s="949" t="s">
        <v>1237</v>
      </c>
      <c r="AZ425" s="950"/>
      <c r="BA425" s="950"/>
      <c r="BB425" s="951"/>
      <c r="BC425" s="949" t="s">
        <v>1238</v>
      </c>
      <c r="BD425" s="950"/>
      <c r="BE425" s="950"/>
      <c r="BF425" s="951"/>
      <c r="BG425" s="949" t="s">
        <v>190</v>
      </c>
      <c r="BH425" s="950"/>
      <c r="BI425" s="950"/>
      <c r="BJ425" s="950"/>
      <c r="BK425" s="938"/>
    </row>
    <row r="426" spans="1:63" ht="13.5">
      <c r="A426" s="969"/>
      <c r="B426" s="969"/>
      <c r="C426" s="969"/>
      <c r="D426" s="969"/>
      <c r="E426" s="969"/>
      <c r="F426" s="969"/>
      <c r="G426" s="969"/>
      <c r="H426" s="969"/>
      <c r="I426" s="969"/>
      <c r="J426" s="969"/>
      <c r="K426" s="969"/>
      <c r="L426" s="969"/>
      <c r="M426" s="969"/>
      <c r="N426" s="970"/>
      <c r="O426" s="953"/>
      <c r="P426" s="953"/>
      <c r="Q426" s="953"/>
      <c r="R426" s="954"/>
      <c r="S426" s="952"/>
      <c r="T426" s="953"/>
      <c r="U426" s="953"/>
      <c r="V426" s="954"/>
      <c r="W426" s="952"/>
      <c r="X426" s="953"/>
      <c r="Y426" s="953"/>
      <c r="Z426" s="954"/>
      <c r="AA426" s="952"/>
      <c r="AB426" s="953"/>
      <c r="AC426" s="953"/>
      <c r="AD426" s="954"/>
      <c r="AE426" s="952"/>
      <c r="AF426" s="953"/>
      <c r="AG426" s="953"/>
      <c r="AH426" s="954"/>
      <c r="AI426" s="952"/>
      <c r="AJ426" s="953"/>
      <c r="AK426" s="953"/>
      <c r="AL426" s="954"/>
      <c r="AM426" s="952"/>
      <c r="AN426" s="953"/>
      <c r="AO426" s="953"/>
      <c r="AP426" s="954"/>
      <c r="AQ426" s="952"/>
      <c r="AR426" s="953"/>
      <c r="AS426" s="953"/>
      <c r="AT426" s="954"/>
      <c r="AU426" s="952"/>
      <c r="AV426" s="953"/>
      <c r="AW426" s="953"/>
      <c r="AX426" s="954"/>
      <c r="AY426" s="952"/>
      <c r="AZ426" s="953"/>
      <c r="BA426" s="953"/>
      <c r="BB426" s="954"/>
      <c r="BC426" s="952"/>
      <c r="BD426" s="953"/>
      <c r="BE426" s="953"/>
      <c r="BF426" s="954"/>
      <c r="BG426" s="952"/>
      <c r="BH426" s="953"/>
      <c r="BI426" s="953"/>
      <c r="BJ426" s="953"/>
      <c r="BK426" s="938"/>
    </row>
    <row r="427" spans="1:62" ht="18" customHeight="1">
      <c r="A427" s="971" t="s">
        <v>1205</v>
      </c>
      <c r="B427" s="971"/>
      <c r="C427" s="971"/>
      <c r="D427" s="971"/>
      <c r="E427" s="971"/>
      <c r="F427" s="971"/>
      <c r="G427" s="971"/>
      <c r="H427" s="971"/>
      <c r="I427" s="958" t="s">
        <v>1229</v>
      </c>
      <c r="J427" s="959"/>
      <c r="K427" s="959"/>
      <c r="L427" s="959"/>
      <c r="M427" s="959"/>
      <c r="N427" s="960"/>
      <c r="O427" s="955">
        <v>3226</v>
      </c>
      <c r="P427" s="955"/>
      <c r="Q427" s="955"/>
      <c r="R427" s="955"/>
      <c r="S427" s="955">
        <v>884</v>
      </c>
      <c r="T427" s="955"/>
      <c r="U427" s="955"/>
      <c r="V427" s="955"/>
      <c r="W427" s="955">
        <v>1257</v>
      </c>
      <c r="X427" s="955"/>
      <c r="Y427" s="955"/>
      <c r="Z427" s="955"/>
      <c r="AA427" s="955">
        <v>115</v>
      </c>
      <c r="AB427" s="955"/>
      <c r="AC427" s="955"/>
      <c r="AD427" s="955"/>
      <c r="AE427" s="955">
        <v>34</v>
      </c>
      <c r="AF427" s="955"/>
      <c r="AG427" s="955"/>
      <c r="AH427" s="955"/>
      <c r="AI427" s="955">
        <v>35</v>
      </c>
      <c r="AJ427" s="955"/>
      <c r="AK427" s="955"/>
      <c r="AL427" s="955"/>
      <c r="AM427" s="955">
        <v>15</v>
      </c>
      <c r="AN427" s="955"/>
      <c r="AO427" s="955"/>
      <c r="AP427" s="955"/>
      <c r="AQ427" s="955">
        <v>28</v>
      </c>
      <c r="AR427" s="955"/>
      <c r="AS427" s="955"/>
      <c r="AT427" s="955"/>
      <c r="AU427" s="955">
        <v>94</v>
      </c>
      <c r="AV427" s="955"/>
      <c r="AW427" s="955"/>
      <c r="AX427" s="955"/>
      <c r="AY427" s="955">
        <v>64</v>
      </c>
      <c r="AZ427" s="955"/>
      <c r="BA427" s="955"/>
      <c r="BB427" s="955"/>
      <c r="BC427" s="955">
        <v>1</v>
      </c>
      <c r="BD427" s="955"/>
      <c r="BE427" s="955"/>
      <c r="BF427" s="955"/>
      <c r="BG427" s="955">
        <v>699</v>
      </c>
      <c r="BH427" s="955"/>
      <c r="BI427" s="955"/>
      <c r="BJ427" s="955"/>
    </row>
    <row r="428" spans="1:62" ht="18" customHeight="1">
      <c r="A428" s="973"/>
      <c r="B428" s="973"/>
      <c r="C428" s="973"/>
      <c r="D428" s="973"/>
      <c r="E428" s="973"/>
      <c r="F428" s="973"/>
      <c r="G428" s="973"/>
      <c r="H428" s="973"/>
      <c r="I428" s="961" t="s">
        <v>1135</v>
      </c>
      <c r="J428" s="962"/>
      <c r="K428" s="962"/>
      <c r="L428" s="962"/>
      <c r="M428" s="962"/>
      <c r="N428" s="963"/>
      <c r="O428" s="957">
        <v>4238</v>
      </c>
      <c r="P428" s="957"/>
      <c r="Q428" s="957"/>
      <c r="R428" s="957"/>
      <c r="S428" s="957">
        <v>898</v>
      </c>
      <c r="T428" s="957"/>
      <c r="U428" s="957"/>
      <c r="V428" s="957"/>
      <c r="W428" s="957">
        <v>2031</v>
      </c>
      <c r="X428" s="957"/>
      <c r="Y428" s="957"/>
      <c r="Z428" s="957"/>
      <c r="AA428" s="957">
        <v>184</v>
      </c>
      <c r="AB428" s="957"/>
      <c r="AC428" s="957"/>
      <c r="AD428" s="957"/>
      <c r="AE428" s="957">
        <v>53</v>
      </c>
      <c r="AF428" s="957"/>
      <c r="AG428" s="957"/>
      <c r="AH428" s="957"/>
      <c r="AI428" s="957">
        <v>51</v>
      </c>
      <c r="AJ428" s="957"/>
      <c r="AK428" s="957"/>
      <c r="AL428" s="957"/>
      <c r="AM428" s="957">
        <v>67</v>
      </c>
      <c r="AN428" s="957"/>
      <c r="AO428" s="957"/>
      <c r="AP428" s="957"/>
      <c r="AQ428" s="957">
        <v>41</v>
      </c>
      <c r="AR428" s="957"/>
      <c r="AS428" s="957"/>
      <c r="AT428" s="957"/>
      <c r="AU428" s="957">
        <v>123</v>
      </c>
      <c r="AV428" s="957"/>
      <c r="AW428" s="957"/>
      <c r="AX428" s="957"/>
      <c r="AY428" s="957">
        <v>100</v>
      </c>
      <c r="AZ428" s="957"/>
      <c r="BA428" s="957"/>
      <c r="BB428" s="957"/>
      <c r="BC428" s="957">
        <v>6</v>
      </c>
      <c r="BD428" s="957"/>
      <c r="BE428" s="957"/>
      <c r="BF428" s="957"/>
      <c r="BG428" s="957">
        <v>684</v>
      </c>
      <c r="BH428" s="957"/>
      <c r="BI428" s="957"/>
      <c r="BJ428" s="957"/>
    </row>
    <row r="429" spans="1:62" ht="18" customHeight="1">
      <c r="A429" s="971" t="s">
        <v>1181</v>
      </c>
      <c r="B429" s="971"/>
      <c r="C429" s="971"/>
      <c r="D429" s="971"/>
      <c r="E429" s="971"/>
      <c r="F429" s="971"/>
      <c r="G429" s="971"/>
      <c r="H429" s="971"/>
      <c r="I429" s="958" t="s">
        <v>1229</v>
      </c>
      <c r="J429" s="959"/>
      <c r="K429" s="959"/>
      <c r="L429" s="959"/>
      <c r="M429" s="959"/>
      <c r="N429" s="960"/>
      <c r="O429" s="947">
        <v>100</v>
      </c>
      <c r="P429" s="947"/>
      <c r="Q429" s="947"/>
      <c r="R429" s="947"/>
      <c r="S429" s="947">
        <f>S427/$O$427*100</f>
        <v>27.40235585864848</v>
      </c>
      <c r="T429" s="947"/>
      <c r="U429" s="947"/>
      <c r="V429" s="947"/>
      <c r="W429" s="947">
        <f>W427/$O$427*100</f>
        <v>38.964662120272784</v>
      </c>
      <c r="X429" s="947"/>
      <c r="Y429" s="947"/>
      <c r="Z429" s="947"/>
      <c r="AA429" s="947">
        <f>AA427/$O$427*100</f>
        <v>3.56478611283323</v>
      </c>
      <c r="AB429" s="947"/>
      <c r="AC429" s="947"/>
      <c r="AD429" s="947"/>
      <c r="AE429" s="947">
        <f>AE427/$O$427*100</f>
        <v>1.0539367637941723</v>
      </c>
      <c r="AF429" s="947"/>
      <c r="AG429" s="947"/>
      <c r="AH429" s="947"/>
      <c r="AI429" s="947">
        <f>AI427/$O$427*100</f>
        <v>1.0849349039057656</v>
      </c>
      <c r="AJ429" s="947"/>
      <c r="AK429" s="947"/>
      <c r="AL429" s="947"/>
      <c r="AM429" s="947">
        <f>AM427/$O$427*100</f>
        <v>0.4649721016738996</v>
      </c>
      <c r="AN429" s="947"/>
      <c r="AO429" s="947"/>
      <c r="AP429" s="947"/>
      <c r="AQ429" s="947">
        <f>AQ427/$O$427*100</f>
        <v>0.8679479231246126</v>
      </c>
      <c r="AR429" s="947"/>
      <c r="AS429" s="947"/>
      <c r="AT429" s="947"/>
      <c r="AU429" s="947">
        <f>AU427/$O$427*100</f>
        <v>2.913825170489771</v>
      </c>
      <c r="AV429" s="947"/>
      <c r="AW429" s="947"/>
      <c r="AX429" s="947"/>
      <c r="AY429" s="947">
        <f>AY427/$O$427*100</f>
        <v>1.9838809671419715</v>
      </c>
      <c r="AZ429" s="947"/>
      <c r="BA429" s="947"/>
      <c r="BB429" s="947"/>
      <c r="BC429" s="947">
        <f>BC427/$O$427*100</f>
        <v>0.030998140111593304</v>
      </c>
      <c r="BD429" s="947"/>
      <c r="BE429" s="947"/>
      <c r="BF429" s="947"/>
      <c r="BG429" s="947">
        <f>BG427/$O$427*100</f>
        <v>21.66769993800372</v>
      </c>
      <c r="BH429" s="947"/>
      <c r="BI429" s="947"/>
      <c r="BJ429" s="947"/>
    </row>
    <row r="430" spans="1:62" ht="18" customHeight="1">
      <c r="A430" s="973"/>
      <c r="B430" s="973"/>
      <c r="C430" s="973"/>
      <c r="D430" s="973"/>
      <c r="E430" s="973"/>
      <c r="F430" s="973"/>
      <c r="G430" s="973"/>
      <c r="H430" s="973"/>
      <c r="I430" s="961" t="s">
        <v>1135</v>
      </c>
      <c r="J430" s="962"/>
      <c r="K430" s="962"/>
      <c r="L430" s="962"/>
      <c r="M430" s="962"/>
      <c r="N430" s="963"/>
      <c r="O430" s="947">
        <v>100</v>
      </c>
      <c r="P430" s="947"/>
      <c r="Q430" s="947"/>
      <c r="R430" s="947"/>
      <c r="S430" s="947">
        <f>S428/$O$428*100</f>
        <v>21.189240207645117</v>
      </c>
      <c r="T430" s="947"/>
      <c r="U430" s="947"/>
      <c r="V430" s="947"/>
      <c r="W430" s="947">
        <f>W428/$O$428*100</f>
        <v>47.923548843794244</v>
      </c>
      <c r="X430" s="947"/>
      <c r="Y430" s="947"/>
      <c r="Z430" s="947"/>
      <c r="AA430" s="947">
        <f>AA428/$O$428*100</f>
        <v>4.341670599339311</v>
      </c>
      <c r="AB430" s="947"/>
      <c r="AC430" s="947"/>
      <c r="AD430" s="947"/>
      <c r="AE430" s="947">
        <f>AE428/$O$428*100</f>
        <v>1.2505899008966492</v>
      </c>
      <c r="AF430" s="947"/>
      <c r="AG430" s="947"/>
      <c r="AH430" s="947"/>
      <c r="AI430" s="947">
        <f>AI428/$O$428*100</f>
        <v>1.2033978291647005</v>
      </c>
      <c r="AJ430" s="947"/>
      <c r="AK430" s="947"/>
      <c r="AL430" s="947"/>
      <c r="AM430" s="947">
        <f>AM428/$O$428*100</f>
        <v>1.5809344030202928</v>
      </c>
      <c r="AN430" s="947"/>
      <c r="AO430" s="947"/>
      <c r="AP430" s="947"/>
      <c r="AQ430" s="947">
        <f>AQ428/$O$428*100</f>
        <v>0.9674374705049551</v>
      </c>
      <c r="AR430" s="947"/>
      <c r="AS430" s="947"/>
      <c r="AT430" s="947"/>
      <c r="AU430" s="947">
        <f>AU428/$O$428*100</f>
        <v>2.9023124115148655</v>
      </c>
      <c r="AV430" s="947"/>
      <c r="AW430" s="947"/>
      <c r="AX430" s="947"/>
      <c r="AY430" s="947">
        <f>AY428/$O$428*100</f>
        <v>2.3596035865974514</v>
      </c>
      <c r="AZ430" s="947"/>
      <c r="BA430" s="947"/>
      <c r="BB430" s="947"/>
      <c r="BC430" s="947">
        <f>BC428/$O$428*100</f>
        <v>0.14157621519584712</v>
      </c>
      <c r="BD430" s="947"/>
      <c r="BE430" s="947"/>
      <c r="BF430" s="947"/>
      <c r="BG430" s="947">
        <f>BG428/$O$428*100</f>
        <v>16.139688532326566</v>
      </c>
      <c r="BH430" s="947"/>
      <c r="BI430" s="947"/>
      <c r="BJ430" s="947"/>
    </row>
    <row r="431" spans="1:62" ht="18" customHeight="1">
      <c r="A431" s="971" t="s">
        <v>1182</v>
      </c>
      <c r="B431" s="971"/>
      <c r="C431" s="971"/>
      <c r="D431" s="971"/>
      <c r="E431" s="971"/>
      <c r="F431" s="971"/>
      <c r="G431" s="971"/>
      <c r="H431" s="971"/>
      <c r="I431" s="958" t="s">
        <v>1229</v>
      </c>
      <c r="J431" s="959"/>
      <c r="K431" s="959"/>
      <c r="L431" s="959"/>
      <c r="M431" s="959"/>
      <c r="N431" s="960"/>
      <c r="O431" s="947">
        <v>14.033227288794635</v>
      </c>
      <c r="P431" s="947"/>
      <c r="Q431" s="947"/>
      <c r="R431" s="947"/>
      <c r="S431" s="947">
        <v>-19.489981785063748</v>
      </c>
      <c r="T431" s="947"/>
      <c r="U431" s="947"/>
      <c r="V431" s="947"/>
      <c r="W431" s="947">
        <v>69.40700808625337</v>
      </c>
      <c r="X431" s="947"/>
      <c r="Y431" s="947"/>
      <c r="Z431" s="947"/>
      <c r="AA431" s="947">
        <v>16.161616161616152</v>
      </c>
      <c r="AB431" s="947"/>
      <c r="AC431" s="947"/>
      <c r="AD431" s="947"/>
      <c r="AE431" s="947">
        <v>54.54545454545453</v>
      </c>
      <c r="AF431" s="947"/>
      <c r="AG431" s="947"/>
      <c r="AH431" s="947"/>
      <c r="AI431" s="948" t="s">
        <v>1239</v>
      </c>
      <c r="AJ431" s="948"/>
      <c r="AK431" s="948"/>
      <c r="AL431" s="948"/>
      <c r="AM431" s="948" t="s">
        <v>909</v>
      </c>
      <c r="AN431" s="948"/>
      <c r="AO431" s="948"/>
      <c r="AP431" s="948"/>
      <c r="AQ431" s="947">
        <v>-26.31578947368422</v>
      </c>
      <c r="AR431" s="947"/>
      <c r="AS431" s="947"/>
      <c r="AT431" s="947"/>
      <c r="AU431" s="947">
        <v>-28.244274809160302</v>
      </c>
      <c r="AV431" s="947"/>
      <c r="AW431" s="947"/>
      <c r="AX431" s="947"/>
      <c r="AY431" s="947">
        <v>-77.93103448275862</v>
      </c>
      <c r="AZ431" s="947"/>
      <c r="BA431" s="947"/>
      <c r="BB431" s="947"/>
      <c r="BC431" s="947">
        <v>-85.71428571428572</v>
      </c>
      <c r="BD431" s="947"/>
      <c r="BE431" s="947"/>
      <c r="BF431" s="947"/>
      <c r="BG431" s="947">
        <v>166.793893129771</v>
      </c>
      <c r="BH431" s="947"/>
      <c r="BI431" s="947"/>
      <c r="BJ431" s="947"/>
    </row>
    <row r="432" spans="1:62" ht="18" customHeight="1">
      <c r="A432" s="972"/>
      <c r="B432" s="972"/>
      <c r="C432" s="972"/>
      <c r="D432" s="972"/>
      <c r="E432" s="972"/>
      <c r="F432" s="972"/>
      <c r="G432" s="972"/>
      <c r="H432" s="972"/>
      <c r="I432" s="964" t="s">
        <v>1135</v>
      </c>
      <c r="J432" s="965"/>
      <c r="K432" s="965"/>
      <c r="L432" s="965"/>
      <c r="M432" s="965"/>
      <c r="N432" s="966"/>
      <c r="O432" s="956">
        <v>31.370117792932405</v>
      </c>
      <c r="P432" s="956"/>
      <c r="Q432" s="956"/>
      <c r="R432" s="956"/>
      <c r="S432" s="956">
        <v>1.5837104072398063</v>
      </c>
      <c r="T432" s="956"/>
      <c r="U432" s="956"/>
      <c r="V432" s="956"/>
      <c r="W432" s="956">
        <v>61.575178997613364</v>
      </c>
      <c r="X432" s="956"/>
      <c r="Y432" s="956"/>
      <c r="Z432" s="956"/>
      <c r="AA432" s="956">
        <v>60</v>
      </c>
      <c r="AB432" s="956"/>
      <c r="AC432" s="956"/>
      <c r="AD432" s="956"/>
      <c r="AE432" s="956">
        <v>55.882352941176464</v>
      </c>
      <c r="AF432" s="956"/>
      <c r="AG432" s="956"/>
      <c r="AH432" s="956"/>
      <c r="AI432" s="956">
        <v>45.714285714285694</v>
      </c>
      <c r="AJ432" s="956"/>
      <c r="AK432" s="956"/>
      <c r="AL432" s="956"/>
      <c r="AM432" s="956">
        <v>346.6666666666667</v>
      </c>
      <c r="AN432" s="956"/>
      <c r="AO432" s="956"/>
      <c r="AP432" s="956"/>
      <c r="AQ432" s="956">
        <v>46.428571428571416</v>
      </c>
      <c r="AR432" s="956"/>
      <c r="AS432" s="956"/>
      <c r="AT432" s="956"/>
      <c r="AU432" s="956">
        <v>30.85106382978725</v>
      </c>
      <c r="AV432" s="956"/>
      <c r="AW432" s="956"/>
      <c r="AX432" s="956"/>
      <c r="AY432" s="956">
        <v>56.25</v>
      </c>
      <c r="AZ432" s="956"/>
      <c r="BA432" s="956"/>
      <c r="BB432" s="956"/>
      <c r="BC432" s="956">
        <v>500</v>
      </c>
      <c r="BD432" s="956"/>
      <c r="BE432" s="956"/>
      <c r="BF432" s="956"/>
      <c r="BG432" s="956">
        <v>-2.1459227467811104</v>
      </c>
      <c r="BH432" s="956"/>
      <c r="BI432" s="956"/>
      <c r="BJ432" s="956"/>
    </row>
    <row r="433" ht="13.5">
      <c r="A433" s="917" t="s">
        <v>1241</v>
      </c>
    </row>
  </sheetData>
  <sheetProtection/>
  <mergeCells count="904">
    <mergeCell ref="BE397:BJ397"/>
    <mergeCell ref="BE398:BJ398"/>
    <mergeCell ref="A382:BN386"/>
    <mergeCell ref="A234:BG234"/>
    <mergeCell ref="BE391:BJ391"/>
    <mergeCell ref="BE392:BJ392"/>
    <mergeCell ref="BE393:BJ393"/>
    <mergeCell ref="BE394:BJ394"/>
    <mergeCell ref="BE395:BJ395"/>
    <mergeCell ref="BE396:BJ396"/>
    <mergeCell ref="AS398:AX398"/>
    <mergeCell ref="AY398:BD398"/>
    <mergeCell ref="AY389:BD389"/>
    <mergeCell ref="AG388:BD388"/>
    <mergeCell ref="BE388:BJ389"/>
    <mergeCell ref="A387:BJ387"/>
    <mergeCell ref="BE390:BJ390"/>
    <mergeCell ref="O388:T389"/>
    <mergeCell ref="U388:Z389"/>
    <mergeCell ref="AA388:AF389"/>
    <mergeCell ref="I398:N398"/>
    <mergeCell ref="O398:T398"/>
    <mergeCell ref="U398:Z398"/>
    <mergeCell ref="AA398:AF398"/>
    <mergeCell ref="AG398:AL398"/>
    <mergeCell ref="AM398:AR398"/>
    <mergeCell ref="AY396:BD396"/>
    <mergeCell ref="I397:N397"/>
    <mergeCell ref="O397:T397"/>
    <mergeCell ref="U397:Z397"/>
    <mergeCell ref="AA397:AF397"/>
    <mergeCell ref="AG397:AL397"/>
    <mergeCell ref="AM397:AR397"/>
    <mergeCell ref="AS397:AX397"/>
    <mergeCell ref="AY397:BD397"/>
    <mergeCell ref="AS395:AX395"/>
    <mergeCell ref="AY395:BD395"/>
    <mergeCell ref="A396:H398"/>
    <mergeCell ref="I396:N396"/>
    <mergeCell ref="O396:T396"/>
    <mergeCell ref="U396:Z396"/>
    <mergeCell ref="AA396:AF396"/>
    <mergeCell ref="AG396:AL396"/>
    <mergeCell ref="AM396:AR396"/>
    <mergeCell ref="AS396:AX396"/>
    <mergeCell ref="I395:N395"/>
    <mergeCell ref="O395:T395"/>
    <mergeCell ref="U395:Z395"/>
    <mergeCell ref="AA395:AF395"/>
    <mergeCell ref="AG395:AL395"/>
    <mergeCell ref="AM395:AR395"/>
    <mergeCell ref="AY393:BD393"/>
    <mergeCell ref="I394:N394"/>
    <mergeCell ref="O394:T394"/>
    <mergeCell ref="U394:Z394"/>
    <mergeCell ref="AA394:AF394"/>
    <mergeCell ref="AG394:AL394"/>
    <mergeCell ref="AM394:AR394"/>
    <mergeCell ref="AS394:AX394"/>
    <mergeCell ref="AY394:BD394"/>
    <mergeCell ref="AS392:AX392"/>
    <mergeCell ref="AY392:BD392"/>
    <mergeCell ref="A393:H395"/>
    <mergeCell ref="I393:N393"/>
    <mergeCell ref="O393:T393"/>
    <mergeCell ref="U393:Z393"/>
    <mergeCell ref="AA393:AF393"/>
    <mergeCell ref="AG393:AL393"/>
    <mergeCell ref="AM393:AR393"/>
    <mergeCell ref="AS393:AX393"/>
    <mergeCell ref="AG391:AL391"/>
    <mergeCell ref="AM391:AR391"/>
    <mergeCell ref="AS391:AX391"/>
    <mergeCell ref="AY391:BD391"/>
    <mergeCell ref="I392:N392"/>
    <mergeCell ref="O392:T392"/>
    <mergeCell ref="U392:Z392"/>
    <mergeCell ref="AA392:AF392"/>
    <mergeCell ref="AG392:AL392"/>
    <mergeCell ref="AM392:AR392"/>
    <mergeCell ref="A390:H392"/>
    <mergeCell ref="I390:N390"/>
    <mergeCell ref="O390:T390"/>
    <mergeCell ref="U390:Z390"/>
    <mergeCell ref="AA390:AF390"/>
    <mergeCell ref="AG390:AL390"/>
    <mergeCell ref="I391:N391"/>
    <mergeCell ref="O391:T391"/>
    <mergeCell ref="U391:Z391"/>
    <mergeCell ref="AA391:AF391"/>
    <mergeCell ref="A388:N389"/>
    <mergeCell ref="AY363:BD363"/>
    <mergeCell ref="U352:BD352"/>
    <mergeCell ref="AM354:AR354"/>
    <mergeCell ref="AS354:AX354"/>
    <mergeCell ref="AA353:AX353"/>
    <mergeCell ref="AY354:BD354"/>
    <mergeCell ref="AS389:AX389"/>
    <mergeCell ref="AG389:AL389"/>
    <mergeCell ref="AM389:AR389"/>
    <mergeCell ref="AY361:BD361"/>
    <mergeCell ref="AY362:BD362"/>
    <mergeCell ref="AS360:AX360"/>
    <mergeCell ref="AM390:AR390"/>
    <mergeCell ref="AS390:AX390"/>
    <mergeCell ref="AY390:BD390"/>
    <mergeCell ref="AS362:AX362"/>
    <mergeCell ref="AS363:AX363"/>
    <mergeCell ref="AM361:AR361"/>
    <mergeCell ref="AS361:AX361"/>
    <mergeCell ref="AY355:BD355"/>
    <mergeCell ref="AY356:BD356"/>
    <mergeCell ref="AY357:BD357"/>
    <mergeCell ref="AY358:BD358"/>
    <mergeCell ref="AY359:BD359"/>
    <mergeCell ref="AY360:BD360"/>
    <mergeCell ref="I363:N363"/>
    <mergeCell ref="O363:T363"/>
    <mergeCell ref="U363:Z363"/>
    <mergeCell ref="AA363:AF363"/>
    <mergeCell ref="AG363:AL363"/>
    <mergeCell ref="AM363:AR363"/>
    <mergeCell ref="A361:H363"/>
    <mergeCell ref="I361:N361"/>
    <mergeCell ref="O361:T361"/>
    <mergeCell ref="U361:Z361"/>
    <mergeCell ref="AA361:AF361"/>
    <mergeCell ref="AG361:AL361"/>
    <mergeCell ref="O362:T362"/>
    <mergeCell ref="U362:Z362"/>
    <mergeCell ref="AA362:AF362"/>
    <mergeCell ref="AG362:AL362"/>
    <mergeCell ref="I362:N362"/>
    <mergeCell ref="I360:N360"/>
    <mergeCell ref="O360:T360"/>
    <mergeCell ref="U360:Z360"/>
    <mergeCell ref="AA360:AF360"/>
    <mergeCell ref="AG360:AL360"/>
    <mergeCell ref="AM360:AR360"/>
    <mergeCell ref="AM362:AR362"/>
    <mergeCell ref="AS358:AX358"/>
    <mergeCell ref="I359:N359"/>
    <mergeCell ref="O359:T359"/>
    <mergeCell ref="U359:Z359"/>
    <mergeCell ref="AA359:AF359"/>
    <mergeCell ref="AG359:AL359"/>
    <mergeCell ref="AM359:AR359"/>
    <mergeCell ref="AS359:AX359"/>
    <mergeCell ref="AS356:AX356"/>
    <mergeCell ref="AG355:AL355"/>
    <mergeCell ref="AS357:AX357"/>
    <mergeCell ref="A358:H360"/>
    <mergeCell ref="I358:N358"/>
    <mergeCell ref="O358:T358"/>
    <mergeCell ref="U358:Z358"/>
    <mergeCell ref="AA358:AF358"/>
    <mergeCell ref="AG358:AL358"/>
    <mergeCell ref="AM358:AR358"/>
    <mergeCell ref="AM355:AR355"/>
    <mergeCell ref="AG357:AL357"/>
    <mergeCell ref="AM357:AR357"/>
    <mergeCell ref="AS355:AX355"/>
    <mergeCell ref="I356:N356"/>
    <mergeCell ref="O356:T356"/>
    <mergeCell ref="U356:Z356"/>
    <mergeCell ref="AA356:AF356"/>
    <mergeCell ref="AG356:AL356"/>
    <mergeCell ref="AM356:AR356"/>
    <mergeCell ref="A355:H357"/>
    <mergeCell ref="I355:N355"/>
    <mergeCell ref="O355:T355"/>
    <mergeCell ref="U355:Z355"/>
    <mergeCell ref="AA355:AF355"/>
    <mergeCell ref="I357:N357"/>
    <mergeCell ref="O357:T357"/>
    <mergeCell ref="U357:Z357"/>
    <mergeCell ref="AA357:AF357"/>
    <mergeCell ref="I339:O339"/>
    <mergeCell ref="P337:V337"/>
    <mergeCell ref="A326:BN330"/>
    <mergeCell ref="A345:BN350"/>
    <mergeCell ref="A351:BE351"/>
    <mergeCell ref="AK339:AQ339"/>
    <mergeCell ref="AR339:AX339"/>
    <mergeCell ref="AY339:BE339"/>
    <mergeCell ref="P333:BE333"/>
    <mergeCell ref="I333:O336"/>
    <mergeCell ref="A352:N354"/>
    <mergeCell ref="O352:T354"/>
    <mergeCell ref="U353:Z354"/>
    <mergeCell ref="AA354:AF354"/>
    <mergeCell ref="AG354:AL354"/>
    <mergeCell ref="AY353:BD353"/>
    <mergeCell ref="P334:V336"/>
    <mergeCell ref="W334:AC336"/>
    <mergeCell ref="AD334:AJ336"/>
    <mergeCell ref="AR337:AX337"/>
    <mergeCell ref="AY337:BE337"/>
    <mergeCell ref="AR334:AX336"/>
    <mergeCell ref="AY334:BE336"/>
    <mergeCell ref="U312:Z313"/>
    <mergeCell ref="A311:N313"/>
    <mergeCell ref="AM312:AR313"/>
    <mergeCell ref="AS312:AX313"/>
    <mergeCell ref="U311:AX311"/>
    <mergeCell ref="AA312:AL312"/>
    <mergeCell ref="AA313:AF313"/>
    <mergeCell ref="AG313:AL313"/>
    <mergeCell ref="A299:BN307"/>
    <mergeCell ref="A310:AX310"/>
    <mergeCell ref="A333:H336"/>
    <mergeCell ref="A337:H337"/>
    <mergeCell ref="U322:Z322"/>
    <mergeCell ref="AA322:AF322"/>
    <mergeCell ref="AG322:AL322"/>
    <mergeCell ref="O311:T313"/>
    <mergeCell ref="A320:H322"/>
    <mergeCell ref="I320:N320"/>
    <mergeCell ref="I321:N321"/>
    <mergeCell ref="I322:N322"/>
    <mergeCell ref="AK337:AQ337"/>
    <mergeCell ref="I338:O338"/>
    <mergeCell ref="A332:BE332"/>
    <mergeCell ref="I337:O337"/>
    <mergeCell ref="W337:AC337"/>
    <mergeCell ref="AD337:AJ337"/>
    <mergeCell ref="W338:AC338"/>
    <mergeCell ref="AK338:AQ338"/>
    <mergeCell ref="A339:H339"/>
    <mergeCell ref="AR338:AX338"/>
    <mergeCell ref="P339:V339"/>
    <mergeCell ref="W339:AC339"/>
    <mergeCell ref="AD339:AJ339"/>
    <mergeCell ref="AS322:AX322"/>
    <mergeCell ref="A338:H338"/>
    <mergeCell ref="P338:V338"/>
    <mergeCell ref="AM322:AR322"/>
    <mergeCell ref="AD338:AJ338"/>
    <mergeCell ref="AA320:AF320"/>
    <mergeCell ref="AG320:AL320"/>
    <mergeCell ref="AM320:AR320"/>
    <mergeCell ref="AS320:AX320"/>
    <mergeCell ref="AK334:AQ336"/>
    <mergeCell ref="AS321:AX321"/>
    <mergeCell ref="AY338:BE338"/>
    <mergeCell ref="U321:Z321"/>
    <mergeCell ref="AA321:AF321"/>
    <mergeCell ref="AG321:AL321"/>
    <mergeCell ref="AM321:AR321"/>
    <mergeCell ref="AA318:AF318"/>
    <mergeCell ref="AG318:AL318"/>
    <mergeCell ref="AM318:AR318"/>
    <mergeCell ref="AS318:AX318"/>
    <mergeCell ref="U319:Z319"/>
    <mergeCell ref="AM319:AR319"/>
    <mergeCell ref="AS319:AX319"/>
    <mergeCell ref="AM316:AR316"/>
    <mergeCell ref="AS316:AX316"/>
    <mergeCell ref="AG316:AL316"/>
    <mergeCell ref="AG317:AL317"/>
    <mergeCell ref="AM317:AR317"/>
    <mergeCell ref="AS317:AX317"/>
    <mergeCell ref="AM314:AR314"/>
    <mergeCell ref="AS314:AX314"/>
    <mergeCell ref="AA315:AF315"/>
    <mergeCell ref="AG315:AL315"/>
    <mergeCell ref="AM315:AR315"/>
    <mergeCell ref="AS315:AX315"/>
    <mergeCell ref="O321:T321"/>
    <mergeCell ref="O322:T322"/>
    <mergeCell ref="U314:Z314"/>
    <mergeCell ref="AA314:AF314"/>
    <mergeCell ref="AG314:AL314"/>
    <mergeCell ref="U316:Z316"/>
    <mergeCell ref="AA316:AF316"/>
    <mergeCell ref="U318:Z318"/>
    <mergeCell ref="O314:T314"/>
    <mergeCell ref="AG319:AL319"/>
    <mergeCell ref="AA319:AF319"/>
    <mergeCell ref="O316:T316"/>
    <mergeCell ref="O317:T317"/>
    <mergeCell ref="O318:T318"/>
    <mergeCell ref="U317:Z317"/>
    <mergeCell ref="U315:Z315"/>
    <mergeCell ref="AA317:AF317"/>
    <mergeCell ref="O320:T320"/>
    <mergeCell ref="U320:Z320"/>
    <mergeCell ref="O319:T319"/>
    <mergeCell ref="A314:H316"/>
    <mergeCell ref="I314:N314"/>
    <mergeCell ref="I315:N315"/>
    <mergeCell ref="I316:N316"/>
    <mergeCell ref="A317:H319"/>
    <mergeCell ref="I317:N317"/>
    <mergeCell ref="I318:N318"/>
    <mergeCell ref="I319:N319"/>
    <mergeCell ref="O315:T315"/>
    <mergeCell ref="A15:BN15"/>
    <mergeCell ref="A117:BN122"/>
    <mergeCell ref="A125:BN125"/>
    <mergeCell ref="G129:K129"/>
    <mergeCell ref="G130:K130"/>
    <mergeCell ref="G131:K131"/>
    <mergeCell ref="L128:P128"/>
    <mergeCell ref="V128:Z128"/>
    <mergeCell ref="AA126:AT126"/>
    <mergeCell ref="AU126:BN126"/>
    <mergeCell ref="A132:F132"/>
    <mergeCell ref="A133:F133"/>
    <mergeCell ref="A129:F129"/>
    <mergeCell ref="L133:P133"/>
    <mergeCell ref="Q133:U133"/>
    <mergeCell ref="A126:F128"/>
    <mergeCell ref="A130:F130"/>
    <mergeCell ref="A131:F131"/>
    <mergeCell ref="Q128:U128"/>
    <mergeCell ref="L127:Z127"/>
    <mergeCell ref="V133:Z133"/>
    <mergeCell ref="G133:K133"/>
    <mergeCell ref="L129:P129"/>
    <mergeCell ref="Q129:U129"/>
    <mergeCell ref="V129:Z129"/>
    <mergeCell ref="L130:P130"/>
    <mergeCell ref="Q130:U130"/>
    <mergeCell ref="V130:Z130"/>
    <mergeCell ref="G132:K132"/>
    <mergeCell ref="L132:P132"/>
    <mergeCell ref="Q132:U132"/>
    <mergeCell ref="V132:Z132"/>
    <mergeCell ref="L131:P131"/>
    <mergeCell ref="Q131:U131"/>
    <mergeCell ref="V131:Z131"/>
    <mergeCell ref="G126:Z126"/>
    <mergeCell ref="G127:K128"/>
    <mergeCell ref="AA127:AE128"/>
    <mergeCell ref="AF127:AT127"/>
    <mergeCell ref="AU127:AY128"/>
    <mergeCell ref="AZ127:BN127"/>
    <mergeCell ref="AF128:AJ128"/>
    <mergeCell ref="AK128:AO128"/>
    <mergeCell ref="AP128:AT128"/>
    <mergeCell ref="AZ128:BD128"/>
    <mergeCell ref="BE128:BI128"/>
    <mergeCell ref="BJ128:BN128"/>
    <mergeCell ref="AA129:AE129"/>
    <mergeCell ref="AF129:AJ129"/>
    <mergeCell ref="AK129:AO129"/>
    <mergeCell ref="AP129:AT129"/>
    <mergeCell ref="AU129:AY129"/>
    <mergeCell ref="AZ129:BD129"/>
    <mergeCell ref="BE129:BI129"/>
    <mergeCell ref="BJ129:BN129"/>
    <mergeCell ref="AA130:AE130"/>
    <mergeCell ref="AF130:AJ130"/>
    <mergeCell ref="AK130:AO130"/>
    <mergeCell ref="AP130:AT130"/>
    <mergeCell ref="AU130:AY130"/>
    <mergeCell ref="AZ130:BD130"/>
    <mergeCell ref="BE130:BI130"/>
    <mergeCell ref="BJ130:BN130"/>
    <mergeCell ref="AA131:AE131"/>
    <mergeCell ref="AF131:AJ131"/>
    <mergeCell ref="AK131:AO131"/>
    <mergeCell ref="AP131:AT131"/>
    <mergeCell ref="AU131:AY131"/>
    <mergeCell ref="AZ131:BD131"/>
    <mergeCell ref="BE131:BI131"/>
    <mergeCell ref="BJ131:BN131"/>
    <mergeCell ref="AA132:AE132"/>
    <mergeCell ref="AF132:AJ132"/>
    <mergeCell ref="AK132:AO132"/>
    <mergeCell ref="AP132:AT132"/>
    <mergeCell ref="AU132:AY132"/>
    <mergeCell ref="AZ132:BD132"/>
    <mergeCell ref="BE132:BI132"/>
    <mergeCell ref="BJ132:BN132"/>
    <mergeCell ref="A1:BN2"/>
    <mergeCell ref="A5:BN12"/>
    <mergeCell ref="BE133:BI133"/>
    <mergeCell ref="BJ133:BN133"/>
    <mergeCell ref="AA133:AE133"/>
    <mergeCell ref="AF133:AJ133"/>
    <mergeCell ref="AK133:AO133"/>
    <mergeCell ref="AP133:AT133"/>
    <mergeCell ref="AU133:AY133"/>
    <mergeCell ref="AZ133:BD133"/>
    <mergeCell ref="I294:N294"/>
    <mergeCell ref="A168:BN173"/>
    <mergeCell ref="M253:R253"/>
    <mergeCell ref="S253:X253"/>
    <mergeCell ref="Y253:AD253"/>
    <mergeCell ref="AE253:AJ253"/>
    <mergeCell ref="G249:AJ249"/>
    <mergeCell ref="G269:L269"/>
    <mergeCell ref="Y251:AD251"/>
    <mergeCell ref="AE251:AJ251"/>
    <mergeCell ref="AS287:AX287"/>
    <mergeCell ref="AY287:BD287"/>
    <mergeCell ref="O287:T287"/>
    <mergeCell ref="U287:Z287"/>
    <mergeCell ref="AA287:AF287"/>
    <mergeCell ref="AG287:AL287"/>
    <mergeCell ref="AM287:AR287"/>
    <mergeCell ref="S255:X255"/>
    <mergeCell ref="O238:S238"/>
    <mergeCell ref="T238:X238"/>
    <mergeCell ref="Y238:AC238"/>
    <mergeCell ref="G261:L261"/>
    <mergeCell ref="Y239:AC239"/>
    <mergeCell ref="Y242:AC242"/>
    <mergeCell ref="Y245:AC245"/>
    <mergeCell ref="Y255:AD255"/>
    <mergeCell ref="M251:R251"/>
    <mergeCell ref="G262:L262"/>
    <mergeCell ref="G263:L263"/>
    <mergeCell ref="G251:L251"/>
    <mergeCell ref="G257:L257"/>
    <mergeCell ref="O239:S239"/>
    <mergeCell ref="T239:X239"/>
    <mergeCell ref="O242:S242"/>
    <mergeCell ref="T242:X242"/>
    <mergeCell ref="O245:S245"/>
    <mergeCell ref="T245:X245"/>
    <mergeCell ref="AD238:AH238"/>
    <mergeCell ref="G258:L258"/>
    <mergeCell ref="G259:L259"/>
    <mergeCell ref="G253:L253"/>
    <mergeCell ref="G255:L255"/>
    <mergeCell ref="G256:L256"/>
    <mergeCell ref="E241:I241"/>
    <mergeCell ref="A255:F255"/>
    <mergeCell ref="A256:F256"/>
    <mergeCell ref="A249:F251"/>
    <mergeCell ref="A229:BN231"/>
    <mergeCell ref="G260:L260"/>
    <mergeCell ref="AS238:AW238"/>
    <mergeCell ref="AX238:BB238"/>
    <mergeCell ref="BC238:BG238"/>
    <mergeCell ref="A265:F265"/>
    <mergeCell ref="A259:F259"/>
    <mergeCell ref="A260:F260"/>
    <mergeCell ref="A261:F261"/>
    <mergeCell ref="A262:F262"/>
    <mergeCell ref="A266:F266"/>
    <mergeCell ref="A267:F267"/>
    <mergeCell ref="A268:F268"/>
    <mergeCell ref="A269:F269"/>
    <mergeCell ref="G264:L264"/>
    <mergeCell ref="G265:L265"/>
    <mergeCell ref="G266:L266"/>
    <mergeCell ref="G267:L267"/>
    <mergeCell ref="G268:L268"/>
    <mergeCell ref="A263:F263"/>
    <mergeCell ref="A264:F264"/>
    <mergeCell ref="A237:D239"/>
    <mergeCell ref="E237:I237"/>
    <mergeCell ref="E238:I238"/>
    <mergeCell ref="E239:I239"/>
    <mergeCell ref="A257:F257"/>
    <mergeCell ref="A258:F258"/>
    <mergeCell ref="A243:D245"/>
    <mergeCell ref="E240:I240"/>
    <mergeCell ref="A253:F253"/>
    <mergeCell ref="A248:BN248"/>
    <mergeCell ref="J245:N245"/>
    <mergeCell ref="E242:I242"/>
    <mergeCell ref="E243:I243"/>
    <mergeCell ref="E244:I244"/>
    <mergeCell ref="E245:I245"/>
    <mergeCell ref="J243:N243"/>
    <mergeCell ref="J244:N244"/>
    <mergeCell ref="O243:S243"/>
    <mergeCell ref="A235:I236"/>
    <mergeCell ref="J237:N237"/>
    <mergeCell ref="J238:N238"/>
    <mergeCell ref="J239:N239"/>
    <mergeCell ref="A240:D242"/>
    <mergeCell ref="J235:N236"/>
    <mergeCell ref="J240:N240"/>
    <mergeCell ref="J241:N241"/>
    <mergeCell ref="J242:N242"/>
    <mergeCell ref="O237:S237"/>
    <mergeCell ref="T237:X237"/>
    <mergeCell ref="Y237:AC237"/>
    <mergeCell ref="AD237:AH237"/>
    <mergeCell ref="O236:S236"/>
    <mergeCell ref="T236:X236"/>
    <mergeCell ref="Y236:AC236"/>
    <mergeCell ref="AD236:AH236"/>
    <mergeCell ref="AD239:AH239"/>
    <mergeCell ref="O240:S240"/>
    <mergeCell ref="T240:X240"/>
    <mergeCell ref="Y240:AC240"/>
    <mergeCell ref="AD240:AH240"/>
    <mergeCell ref="O241:S241"/>
    <mergeCell ref="T241:X241"/>
    <mergeCell ref="Y241:AC241"/>
    <mergeCell ref="AD241:AH241"/>
    <mergeCell ref="AD242:AH242"/>
    <mergeCell ref="T243:X243"/>
    <mergeCell ref="Y243:AC243"/>
    <mergeCell ref="AD243:AH243"/>
    <mergeCell ref="O244:S244"/>
    <mergeCell ref="T244:X244"/>
    <mergeCell ref="Y244:AC244"/>
    <mergeCell ref="AD244:AH244"/>
    <mergeCell ref="AD245:AH245"/>
    <mergeCell ref="AI235:AM236"/>
    <mergeCell ref="AN236:AR236"/>
    <mergeCell ref="AI238:AM238"/>
    <mergeCell ref="AN238:AR238"/>
    <mergeCell ref="AI239:AM239"/>
    <mergeCell ref="AN239:AR239"/>
    <mergeCell ref="AI241:AM241"/>
    <mergeCell ref="AN241:AR241"/>
    <mergeCell ref="AI245:AM245"/>
    <mergeCell ref="AS236:AW236"/>
    <mergeCell ref="AX236:BB236"/>
    <mergeCell ref="BC236:BG236"/>
    <mergeCell ref="AI237:AM237"/>
    <mergeCell ref="AN237:AR237"/>
    <mergeCell ref="AS237:AW237"/>
    <mergeCell ref="AX237:BB237"/>
    <mergeCell ref="BC237:BG237"/>
    <mergeCell ref="AS239:AW239"/>
    <mergeCell ref="AX239:BB239"/>
    <mergeCell ref="BC239:BG239"/>
    <mergeCell ref="AI240:AM240"/>
    <mergeCell ref="AN240:AR240"/>
    <mergeCell ref="AS240:AW240"/>
    <mergeCell ref="AX240:BB240"/>
    <mergeCell ref="BC240:BG240"/>
    <mergeCell ref="AS241:AW241"/>
    <mergeCell ref="AX241:BB241"/>
    <mergeCell ref="BC241:BG241"/>
    <mergeCell ref="AI242:AM242"/>
    <mergeCell ref="AN242:AR242"/>
    <mergeCell ref="AS242:AW242"/>
    <mergeCell ref="AX242:BB242"/>
    <mergeCell ref="BC242:BG242"/>
    <mergeCell ref="BC243:BG243"/>
    <mergeCell ref="AI244:AM244"/>
    <mergeCell ref="AN244:AR244"/>
    <mergeCell ref="AS244:AW244"/>
    <mergeCell ref="AX244:BB244"/>
    <mergeCell ref="BC244:BG244"/>
    <mergeCell ref="AN245:AR245"/>
    <mergeCell ref="AS245:AW245"/>
    <mergeCell ref="AX245:BB245"/>
    <mergeCell ref="BC245:BG245"/>
    <mergeCell ref="O235:AH235"/>
    <mergeCell ref="AN235:BG235"/>
    <mergeCell ref="AI243:AM243"/>
    <mergeCell ref="AN243:AR243"/>
    <mergeCell ref="AS243:AW243"/>
    <mergeCell ref="AX243:BB243"/>
    <mergeCell ref="AE255:AJ255"/>
    <mergeCell ref="M256:R256"/>
    <mergeCell ref="S256:X256"/>
    <mergeCell ref="Y256:AD256"/>
    <mergeCell ref="AE256:AJ256"/>
    <mergeCell ref="M257:R257"/>
    <mergeCell ref="S257:X257"/>
    <mergeCell ref="Y257:AD257"/>
    <mergeCell ref="AE257:AJ257"/>
    <mergeCell ref="M255:R255"/>
    <mergeCell ref="M258:R258"/>
    <mergeCell ref="S258:X258"/>
    <mergeCell ref="Y258:AD258"/>
    <mergeCell ref="AE258:AJ258"/>
    <mergeCell ref="M259:R259"/>
    <mergeCell ref="S259:X259"/>
    <mergeCell ref="Y259:AD259"/>
    <mergeCell ref="AE259:AJ259"/>
    <mergeCell ref="M260:R260"/>
    <mergeCell ref="S260:X260"/>
    <mergeCell ref="Y260:AD260"/>
    <mergeCell ref="AE260:AJ260"/>
    <mergeCell ref="AE264:AJ264"/>
    <mergeCell ref="M261:R261"/>
    <mergeCell ref="S261:X261"/>
    <mergeCell ref="Y261:AD261"/>
    <mergeCell ref="AE261:AJ261"/>
    <mergeCell ref="M262:R262"/>
    <mergeCell ref="S262:X262"/>
    <mergeCell ref="Y262:AD262"/>
    <mergeCell ref="AE262:AJ262"/>
    <mergeCell ref="S266:X266"/>
    <mergeCell ref="Y266:AD266"/>
    <mergeCell ref="AE266:AJ266"/>
    <mergeCell ref="M263:R263"/>
    <mergeCell ref="S263:X263"/>
    <mergeCell ref="Y263:AD263"/>
    <mergeCell ref="AE263:AJ263"/>
    <mergeCell ref="M264:R264"/>
    <mergeCell ref="S264:X264"/>
    <mergeCell ref="Y264:AD264"/>
    <mergeCell ref="AE267:AJ267"/>
    <mergeCell ref="M268:R268"/>
    <mergeCell ref="S268:X268"/>
    <mergeCell ref="Y268:AD268"/>
    <mergeCell ref="AE268:AJ268"/>
    <mergeCell ref="M265:R265"/>
    <mergeCell ref="S265:X265"/>
    <mergeCell ref="Y265:AD265"/>
    <mergeCell ref="AE265:AJ265"/>
    <mergeCell ref="M266:R266"/>
    <mergeCell ref="M269:R269"/>
    <mergeCell ref="S269:X269"/>
    <mergeCell ref="Y269:AD269"/>
    <mergeCell ref="AE269:AJ269"/>
    <mergeCell ref="S250:X251"/>
    <mergeCell ref="G250:R250"/>
    <mergeCell ref="Y250:AJ250"/>
    <mergeCell ref="M267:R267"/>
    <mergeCell ref="S267:X267"/>
    <mergeCell ref="Y267:AD267"/>
    <mergeCell ref="AK249:BN249"/>
    <mergeCell ref="AK250:AV250"/>
    <mergeCell ref="AW250:BB251"/>
    <mergeCell ref="BC250:BN250"/>
    <mergeCell ref="AK251:AP251"/>
    <mergeCell ref="AQ251:AV251"/>
    <mergeCell ref="BC251:BH251"/>
    <mergeCell ref="BI251:BN251"/>
    <mergeCell ref="AK253:AP253"/>
    <mergeCell ref="AQ253:AV253"/>
    <mergeCell ref="AW253:BB253"/>
    <mergeCell ref="BC253:BH253"/>
    <mergeCell ref="BI253:BN253"/>
    <mergeCell ref="AK255:AP255"/>
    <mergeCell ref="AQ255:AV255"/>
    <mergeCell ref="AW255:BB255"/>
    <mergeCell ref="BC255:BH255"/>
    <mergeCell ref="BI255:BN255"/>
    <mergeCell ref="AK256:AP256"/>
    <mergeCell ref="AQ256:AV256"/>
    <mergeCell ref="AW256:BB256"/>
    <mergeCell ref="BC256:BH256"/>
    <mergeCell ref="BI256:BN256"/>
    <mergeCell ref="AK257:AP257"/>
    <mergeCell ref="AQ257:AV257"/>
    <mergeCell ref="AW257:BB257"/>
    <mergeCell ref="BC257:BH257"/>
    <mergeCell ref="BI257:BN257"/>
    <mergeCell ref="AK258:AP258"/>
    <mergeCell ref="AQ258:AV258"/>
    <mergeCell ref="AW258:BB258"/>
    <mergeCell ref="BC258:BH258"/>
    <mergeCell ref="BI258:BN258"/>
    <mergeCell ref="AK259:AP259"/>
    <mergeCell ref="AQ259:AV259"/>
    <mergeCell ref="AW259:BB259"/>
    <mergeCell ref="BC259:BH259"/>
    <mergeCell ref="BI259:BN259"/>
    <mergeCell ref="AK260:AP260"/>
    <mergeCell ref="AQ260:AV260"/>
    <mergeCell ref="AW260:BB260"/>
    <mergeCell ref="BC260:BH260"/>
    <mergeCell ref="BI260:BN260"/>
    <mergeCell ref="AK261:AP261"/>
    <mergeCell ref="AQ261:AV261"/>
    <mergeCell ref="AW261:BB261"/>
    <mergeCell ref="BC261:BH261"/>
    <mergeCell ref="BI261:BN261"/>
    <mergeCell ref="AK262:AP262"/>
    <mergeCell ref="AQ262:AV262"/>
    <mergeCell ref="AW262:BB262"/>
    <mergeCell ref="BC262:BH262"/>
    <mergeCell ref="BI262:BN262"/>
    <mergeCell ref="AK263:AP263"/>
    <mergeCell ref="AQ263:AV263"/>
    <mergeCell ref="AW263:BB263"/>
    <mergeCell ref="BC263:BH263"/>
    <mergeCell ref="BI263:BN263"/>
    <mergeCell ref="AK264:AP264"/>
    <mergeCell ref="AQ264:AV264"/>
    <mergeCell ref="AW264:BB264"/>
    <mergeCell ref="BC264:BH264"/>
    <mergeCell ref="BI264:BN264"/>
    <mergeCell ref="AK265:AP265"/>
    <mergeCell ref="AQ265:AV265"/>
    <mergeCell ref="AW265:BB265"/>
    <mergeCell ref="BC265:BH265"/>
    <mergeCell ref="BI265:BN265"/>
    <mergeCell ref="AK266:AP266"/>
    <mergeCell ref="AQ266:AV266"/>
    <mergeCell ref="AW266:BB266"/>
    <mergeCell ref="BC266:BH266"/>
    <mergeCell ref="BI266:BN266"/>
    <mergeCell ref="AK267:AP267"/>
    <mergeCell ref="AQ267:AV267"/>
    <mergeCell ref="AW267:BB267"/>
    <mergeCell ref="BC267:BH267"/>
    <mergeCell ref="BI267:BN267"/>
    <mergeCell ref="AK268:AP268"/>
    <mergeCell ref="AQ268:AV268"/>
    <mergeCell ref="AW268:BB268"/>
    <mergeCell ref="BC268:BH268"/>
    <mergeCell ref="BI268:BN268"/>
    <mergeCell ref="AK269:AP269"/>
    <mergeCell ref="AQ269:AV269"/>
    <mergeCell ref="AW269:BB269"/>
    <mergeCell ref="BC269:BH269"/>
    <mergeCell ref="BI269:BN269"/>
    <mergeCell ref="A290:H292"/>
    <mergeCell ref="A287:H289"/>
    <mergeCell ref="A293:H295"/>
    <mergeCell ref="I287:N287"/>
    <mergeCell ref="I288:N288"/>
    <mergeCell ref="I289:N289"/>
    <mergeCell ref="I290:N290"/>
    <mergeCell ref="I291:N291"/>
    <mergeCell ref="I292:N292"/>
    <mergeCell ref="I293:N293"/>
    <mergeCell ref="I295:N295"/>
    <mergeCell ref="A285:N286"/>
    <mergeCell ref="BE287:BJ287"/>
    <mergeCell ref="O288:T288"/>
    <mergeCell ref="U288:Z288"/>
    <mergeCell ref="AA288:AF288"/>
    <mergeCell ref="AG288:AL288"/>
    <mergeCell ref="AM288:AR288"/>
    <mergeCell ref="AS288:AX288"/>
    <mergeCell ref="AY288:BD288"/>
    <mergeCell ref="BE288:BJ288"/>
    <mergeCell ref="O289:T289"/>
    <mergeCell ref="U289:Z289"/>
    <mergeCell ref="AA289:AF289"/>
    <mergeCell ref="AG289:AL289"/>
    <mergeCell ref="AM289:AR289"/>
    <mergeCell ref="AS289:AX289"/>
    <mergeCell ref="AY289:BD289"/>
    <mergeCell ref="BE289:BJ289"/>
    <mergeCell ref="O290:T290"/>
    <mergeCell ref="U290:Z290"/>
    <mergeCell ref="AA290:AF290"/>
    <mergeCell ref="AG290:AL290"/>
    <mergeCell ref="AM290:AR290"/>
    <mergeCell ref="AS290:AX290"/>
    <mergeCell ref="AY290:BD290"/>
    <mergeCell ref="BE290:BJ290"/>
    <mergeCell ref="O291:T291"/>
    <mergeCell ref="U291:Z291"/>
    <mergeCell ref="AA291:AF291"/>
    <mergeCell ref="AG291:AL291"/>
    <mergeCell ref="AM291:AR291"/>
    <mergeCell ref="AS291:AX291"/>
    <mergeCell ref="AY291:BD291"/>
    <mergeCell ref="BE291:BJ291"/>
    <mergeCell ref="O292:T292"/>
    <mergeCell ref="U292:Z292"/>
    <mergeCell ref="AA292:AF292"/>
    <mergeCell ref="AG292:AL292"/>
    <mergeCell ref="AM292:AR292"/>
    <mergeCell ref="AS292:AX292"/>
    <mergeCell ref="AY292:BD292"/>
    <mergeCell ref="BE292:BJ292"/>
    <mergeCell ref="O293:T293"/>
    <mergeCell ref="U293:Z293"/>
    <mergeCell ref="AA293:AF293"/>
    <mergeCell ref="AG293:AL293"/>
    <mergeCell ref="AM293:AR293"/>
    <mergeCell ref="AS293:AX293"/>
    <mergeCell ref="AY293:BD293"/>
    <mergeCell ref="BE293:BJ293"/>
    <mergeCell ref="O294:T294"/>
    <mergeCell ref="U294:Z294"/>
    <mergeCell ref="AA294:AF294"/>
    <mergeCell ref="AG294:AL294"/>
    <mergeCell ref="AM294:AR294"/>
    <mergeCell ref="AS294:AX294"/>
    <mergeCell ref="AA295:AF295"/>
    <mergeCell ref="AG295:AL295"/>
    <mergeCell ref="AM295:AR295"/>
    <mergeCell ref="AS295:AX295"/>
    <mergeCell ref="AY295:BD295"/>
    <mergeCell ref="BE295:BJ295"/>
    <mergeCell ref="A276:BN281"/>
    <mergeCell ref="O285:T286"/>
    <mergeCell ref="U286:Z286"/>
    <mergeCell ref="AA286:AF286"/>
    <mergeCell ref="AG286:AL286"/>
    <mergeCell ref="AM286:AR286"/>
    <mergeCell ref="AS286:AX286"/>
    <mergeCell ref="A420:BN422"/>
    <mergeCell ref="A424:BJ424"/>
    <mergeCell ref="AY286:BD286"/>
    <mergeCell ref="BE286:BJ286"/>
    <mergeCell ref="U285:BJ285"/>
    <mergeCell ref="A284:BJ284"/>
    <mergeCell ref="AY294:BD294"/>
    <mergeCell ref="BE294:BJ294"/>
    <mergeCell ref="O295:T295"/>
    <mergeCell ref="U295:Z295"/>
    <mergeCell ref="AY429:BB429"/>
    <mergeCell ref="BC429:BF429"/>
    <mergeCell ref="BG429:BJ429"/>
    <mergeCell ref="AQ431:AT431"/>
    <mergeCell ref="AU431:AX431"/>
    <mergeCell ref="AY431:BB431"/>
    <mergeCell ref="BG430:BJ430"/>
    <mergeCell ref="BC430:BF430"/>
    <mergeCell ref="AY430:BB430"/>
    <mergeCell ref="I432:N432"/>
    <mergeCell ref="I431:N431"/>
    <mergeCell ref="I427:N427"/>
    <mergeCell ref="A425:N426"/>
    <mergeCell ref="A431:H432"/>
    <mergeCell ref="A429:H430"/>
    <mergeCell ref="A427:H428"/>
    <mergeCell ref="I430:N430"/>
    <mergeCell ref="AU425:AX426"/>
    <mergeCell ref="AQ425:AT426"/>
    <mergeCell ref="AU428:AX428"/>
    <mergeCell ref="BC428:BF428"/>
    <mergeCell ref="BG428:BJ428"/>
    <mergeCell ref="I429:N429"/>
    <mergeCell ref="I428:N428"/>
    <mergeCell ref="AM429:AP429"/>
    <mergeCell ref="AY428:BB428"/>
    <mergeCell ref="AQ429:AT429"/>
    <mergeCell ref="BG427:BJ427"/>
    <mergeCell ref="W425:Z426"/>
    <mergeCell ref="S425:V426"/>
    <mergeCell ref="W428:Z428"/>
    <mergeCell ref="AA428:AD428"/>
    <mergeCell ref="AE428:AH428"/>
    <mergeCell ref="AI428:AL428"/>
    <mergeCell ref="AM428:AP428"/>
    <mergeCell ref="AQ428:AT428"/>
    <mergeCell ref="AY425:BB426"/>
    <mergeCell ref="AE432:AH432"/>
    <mergeCell ref="AA432:AD432"/>
    <mergeCell ref="AE427:AH427"/>
    <mergeCell ref="AI427:AL427"/>
    <mergeCell ref="AM427:AP427"/>
    <mergeCell ref="AQ427:AT427"/>
    <mergeCell ref="AI432:AL432"/>
    <mergeCell ref="AM432:AP432"/>
    <mergeCell ref="O431:R431"/>
    <mergeCell ref="O432:R432"/>
    <mergeCell ref="S427:V427"/>
    <mergeCell ref="W427:Z427"/>
    <mergeCell ref="AA427:AD427"/>
    <mergeCell ref="S428:V428"/>
    <mergeCell ref="S431:V431"/>
    <mergeCell ref="W431:Z431"/>
    <mergeCell ref="O427:R427"/>
    <mergeCell ref="O428:R428"/>
    <mergeCell ref="AQ432:AT432"/>
    <mergeCell ref="O429:R429"/>
    <mergeCell ref="O430:R430"/>
    <mergeCell ref="S430:V430"/>
    <mergeCell ref="W430:Z430"/>
    <mergeCell ref="O425:R426"/>
    <mergeCell ref="AA425:AD426"/>
    <mergeCell ref="AE425:AH426"/>
    <mergeCell ref="AI425:AL426"/>
    <mergeCell ref="AY432:BB432"/>
    <mergeCell ref="BC432:BF432"/>
    <mergeCell ref="BG432:BJ432"/>
    <mergeCell ref="BC431:BF431"/>
    <mergeCell ref="BG431:BJ431"/>
    <mergeCell ref="S432:V432"/>
    <mergeCell ref="W432:Z432"/>
    <mergeCell ref="AU432:AX432"/>
    <mergeCell ref="BC425:BF426"/>
    <mergeCell ref="BG425:BJ426"/>
    <mergeCell ref="AI429:AL429"/>
    <mergeCell ref="AM425:AP426"/>
    <mergeCell ref="AU427:AX427"/>
    <mergeCell ref="AY427:BB427"/>
    <mergeCell ref="BC427:BF427"/>
    <mergeCell ref="AM431:AP431"/>
    <mergeCell ref="AI431:AL431"/>
    <mergeCell ref="AE431:AH431"/>
    <mergeCell ref="AA431:AD431"/>
    <mergeCell ref="AI430:AL430"/>
    <mergeCell ref="AA429:AD429"/>
    <mergeCell ref="S429:V429"/>
    <mergeCell ref="W429:Z429"/>
    <mergeCell ref="AE430:AH430"/>
    <mergeCell ref="AA430:AD430"/>
    <mergeCell ref="AE429:AH429"/>
    <mergeCell ref="AU430:AX430"/>
    <mergeCell ref="AQ430:AT430"/>
    <mergeCell ref="AM430:AP430"/>
    <mergeCell ref="AU429:AX429"/>
  </mergeCells>
  <printOptions/>
  <pageMargins left="0.3937007874015748" right="0.3937007874015748" top="0.7874015748031497" bottom="0.7874015748031497" header="0.31496062992125984" footer="0.31496062992125984"/>
  <pageSetup fitToHeight="0" fitToWidth="0" horizontalDpi="600" verticalDpi="600" orientation="portrait" paperSize="9" scale="96" r:id="rId2"/>
  <rowBreaks count="1" manualBreakCount="1">
    <brk id="114" max="255" man="1"/>
  </rowBreaks>
  <drawing r:id="rId1"/>
</worksheet>
</file>

<file path=xl/worksheets/sheet40.xml><?xml version="1.0" encoding="utf-8"?>
<worksheet xmlns="http://schemas.openxmlformats.org/spreadsheetml/2006/main" xmlns:r="http://schemas.openxmlformats.org/officeDocument/2006/relationships">
  <dimension ref="A1:M43"/>
  <sheetViews>
    <sheetView zoomScalePageLayoutView="0" workbookViewId="0" topLeftCell="A1">
      <selection activeCell="J8" sqref="J8"/>
    </sheetView>
  </sheetViews>
  <sheetFormatPr defaultColWidth="9.00390625" defaultRowHeight="12.75"/>
  <cols>
    <col min="1" max="1" width="10.25390625" style="555" bestFit="1" customWidth="1"/>
    <col min="2" max="5" width="11.875" style="868" customWidth="1"/>
    <col min="6" max="6" width="11.875" style="868" bestFit="1" customWidth="1"/>
    <col min="7" max="7" width="9.875" style="869" customWidth="1"/>
    <col min="8" max="8" width="11.875" style="868" customWidth="1"/>
    <col min="9" max="9" width="7.375" style="870" bestFit="1" customWidth="1"/>
    <col min="10" max="16384" width="9.125" style="555" customWidth="1"/>
  </cols>
  <sheetData>
    <row r="1" spans="1:9" ht="12" customHeight="1">
      <c r="A1" s="1558" t="s">
        <v>501</v>
      </c>
      <c r="B1" s="1558"/>
      <c r="C1" s="1558"/>
      <c r="D1" s="1558"/>
      <c r="E1" s="1558"/>
      <c r="F1" s="1558"/>
      <c r="G1" s="1558"/>
      <c r="H1" s="1558"/>
      <c r="I1" s="1558"/>
    </row>
    <row r="2" ht="12" customHeight="1"/>
    <row r="3" spans="1:9" s="55" customFormat="1" ht="12" customHeight="1">
      <c r="A3" s="489"/>
      <c r="B3" s="490" t="s">
        <v>456</v>
      </c>
      <c r="C3" s="491"/>
      <c r="D3" s="491"/>
      <c r="E3" s="491"/>
      <c r="F3" s="491"/>
      <c r="G3" s="492"/>
      <c r="H3" s="493"/>
      <c r="I3" s="1559" t="s">
        <v>457</v>
      </c>
    </row>
    <row r="4" spans="1:9" s="55" customFormat="1" ht="12" customHeight="1">
      <c r="A4" s="494" t="s">
        <v>458</v>
      </c>
      <c r="B4" s="495" t="s">
        <v>845</v>
      </c>
      <c r="C4" s="496"/>
      <c r="D4" s="496"/>
      <c r="E4" s="497" t="s">
        <v>844</v>
      </c>
      <c r="F4" s="1562" t="s">
        <v>459</v>
      </c>
      <c r="G4" s="498" t="s">
        <v>460</v>
      </c>
      <c r="H4" s="499" t="s">
        <v>222</v>
      </c>
      <c r="I4" s="1560"/>
    </row>
    <row r="5" spans="1:9" s="55" customFormat="1" ht="12" customHeight="1">
      <c r="A5" s="500"/>
      <c r="B5" s="501" t="s">
        <v>21</v>
      </c>
      <c r="C5" s="502" t="s">
        <v>22</v>
      </c>
      <c r="D5" s="502" t="s">
        <v>23</v>
      </c>
      <c r="E5" s="503" t="s">
        <v>461</v>
      </c>
      <c r="F5" s="1563"/>
      <c r="G5" s="504" t="s">
        <v>462</v>
      </c>
      <c r="H5" s="505"/>
      <c r="I5" s="1561"/>
    </row>
    <row r="6" spans="1:9" s="55" customFormat="1" ht="12" customHeight="1">
      <c r="A6" s="494"/>
      <c r="B6" s="506"/>
      <c r="C6" s="507"/>
      <c r="D6" s="507"/>
      <c r="E6" s="507"/>
      <c r="F6" s="507"/>
      <c r="G6" s="508"/>
      <c r="H6" s="509"/>
      <c r="I6" s="510"/>
    </row>
    <row r="7" spans="1:9" s="72" customFormat="1" ht="12" customHeight="1">
      <c r="A7" s="511" t="s">
        <v>463</v>
      </c>
      <c r="B7" s="871">
        <f aca="true" t="shared" si="0" ref="B7:B19">C7+D7</f>
        <v>1169788</v>
      </c>
      <c r="C7" s="512">
        <f>C8+C21+C24+C27+C31+C35+C38</f>
        <v>564972</v>
      </c>
      <c r="D7" s="512">
        <f>D8+D21+D24+D27+D31+D35+D38</f>
        <v>604816</v>
      </c>
      <c r="E7" s="512">
        <v>1174026</v>
      </c>
      <c r="F7" s="872">
        <f>B7-E7</f>
        <v>-4238</v>
      </c>
      <c r="G7" s="873">
        <f>(B7-E7)/E7*100</f>
        <v>-0.36098008050929026</v>
      </c>
      <c r="H7" s="516">
        <f>H8+H21+H24+H27+H31+H35+H38</f>
        <v>441170</v>
      </c>
      <c r="I7" s="874">
        <f>B7/H7</f>
        <v>2.651558356189224</v>
      </c>
    </row>
    <row r="8" spans="1:9" s="72" customFormat="1" ht="12" customHeight="1">
      <c r="A8" s="511" t="s">
        <v>464</v>
      </c>
      <c r="B8" s="871">
        <f t="shared" si="0"/>
        <v>963561</v>
      </c>
      <c r="C8" s="512">
        <f>SUM(C10:C19)</f>
        <v>463983</v>
      </c>
      <c r="D8" s="512">
        <f>SUM(D10:D19)</f>
        <v>499578</v>
      </c>
      <c r="E8" s="512">
        <f>SUM(E10:E19)</f>
        <v>967438</v>
      </c>
      <c r="F8" s="872">
        <f>B8-E8</f>
        <v>-3877</v>
      </c>
      <c r="G8" s="873">
        <f>(B8-E8)/E8*100</f>
        <v>-0.40074919529726966</v>
      </c>
      <c r="H8" s="516">
        <f>SUM(H10:H19)</f>
        <v>364900</v>
      </c>
      <c r="I8" s="874">
        <f>B8/H8</f>
        <v>2.6406166072896684</v>
      </c>
    </row>
    <row r="9" spans="1:9" s="72" customFormat="1" ht="12" customHeight="1">
      <c r="A9" s="511"/>
      <c r="B9" s="871"/>
      <c r="C9" s="512"/>
      <c r="D9" s="512"/>
      <c r="E9" s="512"/>
      <c r="F9" s="872"/>
      <c r="G9" s="873"/>
      <c r="H9" s="516"/>
      <c r="I9" s="874"/>
    </row>
    <row r="10" spans="1:9" s="312" customFormat="1" ht="12" customHeight="1">
      <c r="A10" s="513" t="s">
        <v>465</v>
      </c>
      <c r="B10" s="875">
        <f t="shared" si="0"/>
        <v>462361</v>
      </c>
      <c r="C10" s="514">
        <v>224087</v>
      </c>
      <c r="D10" s="514">
        <v>238274</v>
      </c>
      <c r="E10" s="514">
        <v>454607</v>
      </c>
      <c r="F10" s="876">
        <f>B10-E10</f>
        <v>7754</v>
      </c>
      <c r="G10" s="877">
        <f>(B10-E10)/E10*100</f>
        <v>1.705649055117937</v>
      </c>
      <c r="H10" s="515">
        <v>191256</v>
      </c>
      <c r="I10" s="878">
        <f>B10/H10</f>
        <v>2.4174980131342285</v>
      </c>
    </row>
    <row r="11" spans="1:9" s="55" customFormat="1" ht="12" customHeight="1">
      <c r="A11" s="494" t="s">
        <v>466</v>
      </c>
      <c r="B11" s="879">
        <f t="shared" si="0"/>
        <v>57900</v>
      </c>
      <c r="C11" s="507">
        <v>27297</v>
      </c>
      <c r="D11" s="507">
        <v>30603</v>
      </c>
      <c r="E11" s="507">
        <v>61871</v>
      </c>
      <c r="F11" s="880">
        <f aca="true" t="shared" si="1" ref="F11:F17">B11-E11</f>
        <v>-3971</v>
      </c>
      <c r="G11" s="881">
        <f aca="true" t="shared" si="2" ref="G11:G17">(B11-E11)/E11*100</f>
        <v>-6.418192691244687</v>
      </c>
      <c r="H11" s="509">
        <v>20944</v>
      </c>
      <c r="I11" s="882">
        <f aca="true" t="shared" si="3" ref="I11:I17">B11/H11</f>
        <v>2.764514896867838</v>
      </c>
    </row>
    <row r="12" spans="1:9" s="55" customFormat="1" ht="12" customHeight="1">
      <c r="A12" s="494" t="s">
        <v>467</v>
      </c>
      <c r="B12" s="879">
        <f t="shared" si="0"/>
        <v>108433</v>
      </c>
      <c r="C12" s="507">
        <v>52465</v>
      </c>
      <c r="D12" s="507">
        <v>55968</v>
      </c>
      <c r="E12" s="507">
        <v>109084</v>
      </c>
      <c r="F12" s="880">
        <f t="shared" si="1"/>
        <v>-651</v>
      </c>
      <c r="G12" s="881">
        <f t="shared" si="2"/>
        <v>-0.5967877965604489</v>
      </c>
      <c r="H12" s="509">
        <v>37470</v>
      </c>
      <c r="I12" s="882">
        <f t="shared" si="3"/>
        <v>2.893861756071524</v>
      </c>
    </row>
    <row r="13" spans="1:9" s="55" customFormat="1" ht="12" customHeight="1">
      <c r="A13" s="494" t="s">
        <v>468</v>
      </c>
      <c r="B13" s="879">
        <f t="shared" si="0"/>
        <v>29858</v>
      </c>
      <c r="C13" s="507">
        <v>14146</v>
      </c>
      <c r="D13" s="507">
        <v>15712</v>
      </c>
      <c r="E13" s="507">
        <v>32823</v>
      </c>
      <c r="F13" s="880">
        <f t="shared" si="1"/>
        <v>-2965</v>
      </c>
      <c r="G13" s="881">
        <f t="shared" si="2"/>
        <v>-9.033299820247997</v>
      </c>
      <c r="H13" s="509">
        <v>11366</v>
      </c>
      <c r="I13" s="882">
        <f t="shared" si="3"/>
        <v>2.6269575928206934</v>
      </c>
    </row>
    <row r="14" spans="1:9" s="55" customFormat="1" ht="12" customHeight="1">
      <c r="A14" s="494" t="s">
        <v>469</v>
      </c>
      <c r="B14" s="879">
        <f t="shared" si="0"/>
        <v>16300</v>
      </c>
      <c r="C14" s="507">
        <v>7419</v>
      </c>
      <c r="D14" s="507">
        <v>8881</v>
      </c>
      <c r="E14" s="507">
        <v>18050</v>
      </c>
      <c r="F14" s="880">
        <f t="shared" si="1"/>
        <v>-1750</v>
      </c>
      <c r="G14" s="881">
        <f t="shared" si="2"/>
        <v>-9.695290858725762</v>
      </c>
      <c r="H14" s="509">
        <v>6228</v>
      </c>
      <c r="I14" s="882">
        <f t="shared" si="3"/>
        <v>2.617212588310854</v>
      </c>
    </row>
    <row r="15" spans="1:9" s="55" customFormat="1" ht="12" customHeight="1">
      <c r="A15" s="494" t="s">
        <v>470</v>
      </c>
      <c r="B15" s="879">
        <f t="shared" si="0"/>
        <v>71887</v>
      </c>
      <c r="C15" s="507">
        <v>33498</v>
      </c>
      <c r="D15" s="507">
        <v>38389</v>
      </c>
      <c r="E15" s="507">
        <v>74982</v>
      </c>
      <c r="F15" s="880">
        <f t="shared" si="1"/>
        <v>-3095</v>
      </c>
      <c r="G15" s="881">
        <f t="shared" si="2"/>
        <v>-4.127657304419728</v>
      </c>
      <c r="H15" s="509">
        <v>25966</v>
      </c>
      <c r="I15" s="882">
        <f t="shared" si="3"/>
        <v>2.768504968035123</v>
      </c>
    </row>
    <row r="16" spans="1:9" s="55" customFormat="1" ht="12" customHeight="1">
      <c r="A16" s="494" t="s">
        <v>471</v>
      </c>
      <c r="B16" s="879">
        <f t="shared" si="0"/>
        <v>23032</v>
      </c>
      <c r="C16" s="507">
        <v>10871</v>
      </c>
      <c r="D16" s="507">
        <v>12161</v>
      </c>
      <c r="E16" s="507">
        <v>24517</v>
      </c>
      <c r="F16" s="880">
        <f t="shared" si="1"/>
        <v>-1485</v>
      </c>
      <c r="G16" s="881">
        <f t="shared" si="2"/>
        <v>-6.057021658441082</v>
      </c>
      <c r="H16" s="509">
        <v>8085</v>
      </c>
      <c r="I16" s="882">
        <f t="shared" si="3"/>
        <v>2.8487322201607914</v>
      </c>
    </row>
    <row r="17" spans="1:9" s="55" customFormat="1" ht="12" customHeight="1">
      <c r="A17" s="494" t="s">
        <v>493</v>
      </c>
      <c r="B17" s="879">
        <f t="shared" si="0"/>
        <v>34651</v>
      </c>
      <c r="C17" s="507">
        <v>16580</v>
      </c>
      <c r="D17" s="507">
        <v>18071</v>
      </c>
      <c r="E17" s="507">
        <v>34847</v>
      </c>
      <c r="F17" s="880">
        <f t="shared" si="1"/>
        <v>-196</v>
      </c>
      <c r="G17" s="881">
        <f t="shared" si="2"/>
        <v>-0.5624587482423165</v>
      </c>
      <c r="H17" s="509">
        <v>11084</v>
      </c>
      <c r="I17" s="882">
        <f t="shared" si="3"/>
        <v>3.1262179718513172</v>
      </c>
    </row>
    <row r="18" spans="1:9" s="55" customFormat="1" ht="12" customHeight="1">
      <c r="A18" s="494" t="s">
        <v>494</v>
      </c>
      <c r="B18" s="879">
        <f t="shared" si="0"/>
        <v>110459</v>
      </c>
      <c r="C18" s="507">
        <v>53563</v>
      </c>
      <c r="D18" s="507">
        <v>56896</v>
      </c>
      <c r="E18" s="507">
        <v>109450</v>
      </c>
      <c r="F18" s="880">
        <f>B18-E18</f>
        <v>1009</v>
      </c>
      <c r="G18" s="881">
        <f>(B18-E18)/E18*100</f>
        <v>0.9218821379625399</v>
      </c>
      <c r="H18" s="509">
        <v>36556</v>
      </c>
      <c r="I18" s="882">
        <f>B18/H18</f>
        <v>3.0216380347959295</v>
      </c>
    </row>
    <row r="19" spans="1:9" s="72" customFormat="1" ht="12" customHeight="1">
      <c r="A19" s="494" t="s">
        <v>495</v>
      </c>
      <c r="B19" s="879">
        <f t="shared" si="0"/>
        <v>48680</v>
      </c>
      <c r="C19" s="507">
        <v>24057</v>
      </c>
      <c r="D19" s="507">
        <v>24623</v>
      </c>
      <c r="E19" s="507">
        <v>47207</v>
      </c>
      <c r="F19" s="880">
        <f>B19-E19</f>
        <v>1473</v>
      </c>
      <c r="G19" s="881">
        <f>(B19-E19)/E19*100</f>
        <v>3.120299955515072</v>
      </c>
      <c r="H19" s="509">
        <v>15945</v>
      </c>
      <c r="I19" s="882">
        <f>B19/H19</f>
        <v>3.0529946691752903</v>
      </c>
    </row>
    <row r="20" spans="1:13" s="55" customFormat="1" ht="12" customHeight="1">
      <c r="A20" s="494"/>
      <c r="B20" s="879"/>
      <c r="C20" s="507"/>
      <c r="D20" s="507"/>
      <c r="E20" s="507"/>
      <c r="F20" s="880"/>
      <c r="G20" s="881"/>
      <c r="H20" s="509"/>
      <c r="I20" s="882"/>
      <c r="M20" s="841"/>
    </row>
    <row r="21" spans="1:9" s="72" customFormat="1" ht="12" customHeight="1">
      <c r="A21" s="511" t="s">
        <v>472</v>
      </c>
      <c r="B21" s="871">
        <f>C21+D21</f>
        <v>6147</v>
      </c>
      <c r="C21" s="512">
        <v>2992</v>
      </c>
      <c r="D21" s="512">
        <v>3155</v>
      </c>
      <c r="E21" s="512">
        <v>5677</v>
      </c>
      <c r="F21" s="872">
        <f>B21-E21</f>
        <v>470</v>
      </c>
      <c r="G21" s="873">
        <f>(B21-E21)/E21*100</f>
        <v>8.279020609476836</v>
      </c>
      <c r="H21" s="516">
        <v>1720</v>
      </c>
      <c r="I21" s="874">
        <f>B21/H21</f>
        <v>3.5738372093023254</v>
      </c>
    </row>
    <row r="22" spans="1:9" s="55" customFormat="1" ht="12" customHeight="1">
      <c r="A22" s="494" t="s">
        <v>473</v>
      </c>
      <c r="B22" s="879">
        <f>C22+D22</f>
        <v>6147</v>
      </c>
      <c r="C22" s="507">
        <v>2992</v>
      </c>
      <c r="D22" s="507">
        <v>3155</v>
      </c>
      <c r="E22" s="507">
        <v>5677</v>
      </c>
      <c r="F22" s="880">
        <f>B22-E22</f>
        <v>470</v>
      </c>
      <c r="G22" s="881">
        <f>(B22-E22)/E22*100</f>
        <v>8.279020609476836</v>
      </c>
      <c r="H22" s="509">
        <v>1720</v>
      </c>
      <c r="I22" s="882">
        <f>B22/H22</f>
        <v>3.5738372093023254</v>
      </c>
    </row>
    <row r="23" spans="1:9" s="55" customFormat="1" ht="12" customHeight="1">
      <c r="A23" s="494"/>
      <c r="B23" s="879"/>
      <c r="C23" s="507"/>
      <c r="D23" s="507"/>
      <c r="E23" s="507"/>
      <c r="F23" s="880"/>
      <c r="G23" s="881"/>
      <c r="H23" s="509"/>
      <c r="I23" s="882"/>
    </row>
    <row r="24" spans="1:9" s="72" customFormat="1" ht="12" customHeight="1">
      <c r="A24" s="511" t="s">
        <v>474</v>
      </c>
      <c r="B24" s="871">
        <f>C24+D24</f>
        <v>51885</v>
      </c>
      <c r="C24" s="512">
        <v>27288</v>
      </c>
      <c r="D24" s="512">
        <v>24597</v>
      </c>
      <c r="E24" s="512">
        <v>47977</v>
      </c>
      <c r="F24" s="872">
        <f>B24-E24</f>
        <v>3908</v>
      </c>
      <c r="G24" s="873">
        <f>(B24-E24)/E24*100</f>
        <v>8.145569752172916</v>
      </c>
      <c r="H24" s="516">
        <v>23024</v>
      </c>
      <c r="I24" s="874">
        <f>B24/H24</f>
        <v>2.2535180681028493</v>
      </c>
    </row>
    <row r="25" spans="1:9" s="55" customFormat="1" ht="12" customHeight="1">
      <c r="A25" s="494" t="s">
        <v>475</v>
      </c>
      <c r="B25" s="879">
        <f>C25+D25</f>
        <v>51885</v>
      </c>
      <c r="C25" s="507">
        <v>27288</v>
      </c>
      <c r="D25" s="507">
        <v>24597</v>
      </c>
      <c r="E25" s="507">
        <v>47977</v>
      </c>
      <c r="F25" s="880">
        <f>B25-E25</f>
        <v>3908</v>
      </c>
      <c r="G25" s="881">
        <f>(B25-E25)/E25*100</f>
        <v>8.145569752172916</v>
      </c>
      <c r="H25" s="509">
        <v>23024</v>
      </c>
      <c r="I25" s="882">
        <f>B25/H25</f>
        <v>2.2535180681028493</v>
      </c>
    </row>
    <row r="26" spans="1:9" s="55" customFormat="1" ht="12" customHeight="1">
      <c r="A26" s="494"/>
      <c r="B26" s="879"/>
      <c r="C26" s="507"/>
      <c r="D26" s="507"/>
      <c r="E26" s="507"/>
      <c r="F26" s="880"/>
      <c r="G26" s="881"/>
      <c r="H26" s="509"/>
      <c r="I26" s="882"/>
    </row>
    <row r="27" spans="1:9" s="72" customFormat="1" ht="12" customHeight="1">
      <c r="A27" s="511" t="s">
        <v>476</v>
      </c>
      <c r="B27" s="871">
        <f>C27+D27</f>
        <v>63867</v>
      </c>
      <c r="C27" s="512">
        <v>30941</v>
      </c>
      <c r="D27" s="512">
        <v>32926</v>
      </c>
      <c r="E27" s="512">
        <v>62608</v>
      </c>
      <c r="F27" s="872">
        <f>B27-E27</f>
        <v>1259</v>
      </c>
      <c r="G27" s="873">
        <f>(B27-E27)/E27*100</f>
        <v>2.0109251213902377</v>
      </c>
      <c r="H27" s="516">
        <v>21960</v>
      </c>
      <c r="I27" s="874">
        <f>B27/H27</f>
        <v>2.908333333333333</v>
      </c>
    </row>
    <row r="28" spans="1:9" s="55" customFormat="1" ht="12" customHeight="1">
      <c r="A28" s="494" t="s">
        <v>477</v>
      </c>
      <c r="B28" s="879">
        <f>C28+D28</f>
        <v>36940</v>
      </c>
      <c r="C28" s="507">
        <v>17978</v>
      </c>
      <c r="D28" s="507">
        <v>18962</v>
      </c>
      <c r="E28" s="507">
        <v>35712</v>
      </c>
      <c r="F28" s="880">
        <f>B28-E28</f>
        <v>1228</v>
      </c>
      <c r="G28" s="881">
        <f>(B28-E28)/E28*100</f>
        <v>3.438620071684588</v>
      </c>
      <c r="H28" s="509">
        <v>11942</v>
      </c>
      <c r="I28" s="882">
        <f>B28/H28</f>
        <v>3.093284207000502</v>
      </c>
    </row>
    <row r="29" spans="1:9" s="55" customFormat="1" ht="12" customHeight="1">
      <c r="A29" s="494" t="s">
        <v>478</v>
      </c>
      <c r="B29" s="879">
        <f>C29+D29</f>
        <v>26927</v>
      </c>
      <c r="C29" s="507">
        <v>12963</v>
      </c>
      <c r="D29" s="507">
        <v>13964</v>
      </c>
      <c r="E29" s="507">
        <v>26896</v>
      </c>
      <c r="F29" s="880">
        <f>B29-E29</f>
        <v>31</v>
      </c>
      <c r="G29" s="881">
        <f>(B29-E29)/E29*100</f>
        <v>0.1152587745389649</v>
      </c>
      <c r="H29" s="509">
        <v>10018</v>
      </c>
      <c r="I29" s="882">
        <f>B29/H29</f>
        <v>2.6878618486723895</v>
      </c>
    </row>
    <row r="30" spans="1:9" s="55" customFormat="1" ht="12" customHeight="1">
      <c r="A30" s="494"/>
      <c r="B30" s="879"/>
      <c r="C30" s="507"/>
      <c r="D30" s="507"/>
      <c r="E30" s="507"/>
      <c r="F30" s="880"/>
      <c r="G30" s="881"/>
      <c r="H30" s="509"/>
      <c r="I30" s="882"/>
    </row>
    <row r="31" spans="1:9" s="72" customFormat="1" ht="12" customHeight="1">
      <c r="A31" s="511" t="s">
        <v>479</v>
      </c>
      <c r="B31" s="871">
        <f>C31+D31</f>
        <v>36493</v>
      </c>
      <c r="C31" s="512">
        <v>17173</v>
      </c>
      <c r="D31" s="512">
        <v>19320</v>
      </c>
      <c r="E31" s="512">
        <v>39026</v>
      </c>
      <c r="F31" s="872">
        <f>B31-E31</f>
        <v>-2533</v>
      </c>
      <c r="G31" s="873">
        <f>(B31-E31)/E31*100</f>
        <v>-6.490544765028443</v>
      </c>
      <c r="H31" s="516">
        <v>12410</v>
      </c>
      <c r="I31" s="874">
        <f>B31/H31</f>
        <v>2.9406124093473007</v>
      </c>
    </row>
    <row r="32" spans="1:9" s="55" customFormat="1" ht="12" customHeight="1">
      <c r="A32" s="494" t="s">
        <v>480</v>
      </c>
      <c r="B32" s="879">
        <f>C32+D32</f>
        <v>22216</v>
      </c>
      <c r="C32" s="507">
        <v>10469</v>
      </c>
      <c r="D32" s="507">
        <v>11747</v>
      </c>
      <c r="E32" s="507">
        <v>23790</v>
      </c>
      <c r="F32" s="880">
        <f>B32-E32</f>
        <v>-1574</v>
      </c>
      <c r="G32" s="881">
        <f>(B32-E32)/E32*100</f>
        <v>-6.616225304749896</v>
      </c>
      <c r="H32" s="509">
        <v>7849</v>
      </c>
      <c r="I32" s="882">
        <f>B32/H32</f>
        <v>2.8304242578672443</v>
      </c>
    </row>
    <row r="33" spans="1:9" s="55" customFormat="1" ht="11.25">
      <c r="A33" s="494" t="s">
        <v>499</v>
      </c>
      <c r="B33" s="879">
        <f>C33+D33</f>
        <v>14277</v>
      </c>
      <c r="C33" s="507">
        <v>6704</v>
      </c>
      <c r="D33" s="507">
        <v>7573</v>
      </c>
      <c r="E33" s="507">
        <v>15236</v>
      </c>
      <c r="F33" s="880">
        <f>B33-E33</f>
        <v>-959</v>
      </c>
      <c r="G33" s="881">
        <f>(B33-E33)/E33*100</f>
        <v>-6.294302966657915</v>
      </c>
      <c r="H33" s="509">
        <v>4561</v>
      </c>
      <c r="I33" s="882">
        <f>B33/H33</f>
        <v>3.1302345976759485</v>
      </c>
    </row>
    <row r="34" spans="1:9" s="55" customFormat="1" ht="12" customHeight="1">
      <c r="A34" s="494"/>
      <c r="B34" s="879"/>
      <c r="C34" s="507"/>
      <c r="D34" s="507"/>
      <c r="E34" s="507"/>
      <c r="F34" s="880"/>
      <c r="G34" s="881"/>
      <c r="H34" s="509"/>
      <c r="I34" s="882"/>
    </row>
    <row r="35" spans="1:9" s="72" customFormat="1" ht="12" customHeight="1">
      <c r="A35" s="511" t="s">
        <v>481</v>
      </c>
      <c r="B35" s="871">
        <f>C35+D35</f>
        <v>18535</v>
      </c>
      <c r="C35" s="512">
        <v>8853</v>
      </c>
      <c r="D35" s="512">
        <v>9682</v>
      </c>
      <c r="E35" s="512">
        <v>18959</v>
      </c>
      <c r="F35" s="872">
        <f>B35-E35</f>
        <v>-424</v>
      </c>
      <c r="G35" s="873">
        <f>(B35-E35)/E35*100</f>
        <v>-2.236404873674772</v>
      </c>
      <c r="H35" s="516">
        <v>6133</v>
      </c>
      <c r="I35" s="874">
        <f>B35/H35</f>
        <v>3.0221751182129464</v>
      </c>
    </row>
    <row r="36" spans="1:9" s="55" customFormat="1" ht="12" customHeight="1">
      <c r="A36" s="494" t="s">
        <v>496</v>
      </c>
      <c r="B36" s="879">
        <f>C36+D36</f>
        <v>18535</v>
      </c>
      <c r="C36" s="507">
        <v>8853</v>
      </c>
      <c r="D36" s="507">
        <v>9682</v>
      </c>
      <c r="E36" s="507">
        <v>18959</v>
      </c>
      <c r="F36" s="880">
        <f>B36-E36</f>
        <v>-424</v>
      </c>
      <c r="G36" s="881">
        <f>(B36-E36)/E36*100</f>
        <v>-2.236404873674772</v>
      </c>
      <c r="H36" s="509">
        <v>6133</v>
      </c>
      <c r="I36" s="882">
        <f>B36/H36</f>
        <v>3.0221751182129464</v>
      </c>
    </row>
    <row r="37" spans="1:9" s="55" customFormat="1" ht="12" customHeight="1">
      <c r="A37" s="494"/>
      <c r="B37" s="879"/>
      <c r="C37" s="507"/>
      <c r="D37" s="507"/>
      <c r="E37" s="507"/>
      <c r="F37" s="880"/>
      <c r="G37" s="881"/>
      <c r="H37" s="509"/>
      <c r="I37" s="882"/>
    </row>
    <row r="38" spans="1:9" s="72" customFormat="1" ht="12" customHeight="1">
      <c r="A38" s="511" t="s">
        <v>497</v>
      </c>
      <c r="B38" s="871">
        <f>C38+D38</f>
        <v>29300</v>
      </c>
      <c r="C38" s="512">
        <v>13742</v>
      </c>
      <c r="D38" s="512">
        <v>15558</v>
      </c>
      <c r="E38" s="512">
        <v>32341</v>
      </c>
      <c r="F38" s="872">
        <f>B38-E38</f>
        <v>-3041</v>
      </c>
      <c r="G38" s="873">
        <f>(B38-E38)/E38*100</f>
        <v>-9.402925079620296</v>
      </c>
      <c r="H38" s="516">
        <v>11023</v>
      </c>
      <c r="I38" s="874">
        <f>B38/H38</f>
        <v>2.6580785630046266</v>
      </c>
    </row>
    <row r="39" spans="1:9" s="55" customFormat="1" ht="12" customHeight="1">
      <c r="A39" s="494" t="s">
        <v>482</v>
      </c>
      <c r="B39" s="879">
        <f>C39+D39</f>
        <v>9735</v>
      </c>
      <c r="C39" s="507">
        <v>4643</v>
      </c>
      <c r="D39" s="507">
        <v>5092</v>
      </c>
      <c r="E39" s="507">
        <v>10549</v>
      </c>
      <c r="F39" s="880">
        <f>B39-E39</f>
        <v>-814</v>
      </c>
      <c r="G39" s="881">
        <f>(B39-E39)/E39*100</f>
        <v>-7.716371220020855</v>
      </c>
      <c r="H39" s="509">
        <v>3659</v>
      </c>
      <c r="I39" s="882">
        <f>B39/H39</f>
        <v>2.660562995353922</v>
      </c>
    </row>
    <row r="40" spans="1:9" s="55" customFormat="1" ht="12.75" customHeight="1">
      <c r="A40" s="494" t="s">
        <v>498</v>
      </c>
      <c r="B40" s="879">
        <f>C40+D40</f>
        <v>19565</v>
      </c>
      <c r="C40" s="507">
        <v>9099</v>
      </c>
      <c r="D40" s="507">
        <v>10466</v>
      </c>
      <c r="E40" s="507">
        <v>21792</v>
      </c>
      <c r="F40" s="880">
        <f>B40-E40</f>
        <v>-2227</v>
      </c>
      <c r="G40" s="881">
        <f>(B40-E40)/E40*100</f>
        <v>-10.219346549192364</v>
      </c>
      <c r="H40" s="509">
        <v>7364</v>
      </c>
      <c r="I40" s="882">
        <f>B40/H40</f>
        <v>2.656844106463878</v>
      </c>
    </row>
    <row r="41" spans="1:9" s="55" customFormat="1" ht="12.75" customHeight="1">
      <c r="A41" s="500"/>
      <c r="B41" s="883"/>
      <c r="C41" s="517"/>
      <c r="D41" s="517"/>
      <c r="E41" s="517"/>
      <c r="F41" s="884"/>
      <c r="G41" s="885"/>
      <c r="H41" s="518"/>
      <c r="I41" s="886"/>
    </row>
    <row r="42" ht="12">
      <c r="A42" s="139" t="s">
        <v>846</v>
      </c>
    </row>
    <row r="43" ht="12">
      <c r="A43" s="139" t="s">
        <v>847</v>
      </c>
    </row>
  </sheetData>
  <sheetProtection/>
  <mergeCells count="3">
    <mergeCell ref="A1:I1"/>
    <mergeCell ref="I3:I5"/>
    <mergeCell ref="F4:F5"/>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8"/>
  <sheetViews>
    <sheetView zoomScalePageLayoutView="0" workbookViewId="0" topLeftCell="A1">
      <pane xSplit="3" ySplit="6" topLeftCell="D13" activePane="bottomRight" state="frozen"/>
      <selection pane="topLeft" activeCell="A6" sqref="A1:Y11"/>
      <selection pane="topRight" activeCell="A6" sqref="A1:Y11"/>
      <selection pane="bottomLeft" activeCell="A6" sqref="A1:Y11"/>
      <selection pane="bottomRight" activeCell="D28" sqref="D28"/>
    </sheetView>
  </sheetViews>
  <sheetFormatPr defaultColWidth="9.00390625" defaultRowHeight="18" customHeight="1"/>
  <cols>
    <col min="1" max="1" width="8.00390625" style="3" customWidth="1"/>
    <col min="2" max="2" width="3.75390625" style="15" bestFit="1" customWidth="1"/>
    <col min="3" max="3" width="4.625" style="3" bestFit="1" customWidth="1"/>
    <col min="4" max="5" width="10.75390625" style="21" customWidth="1"/>
    <col min="6" max="6" width="10.75390625" style="31" customWidth="1"/>
    <col min="7" max="8" width="10.75390625" style="21" customWidth="1"/>
    <col min="9" max="9" width="11.75390625" style="31" customWidth="1"/>
    <col min="10" max="10" width="10.75390625" style="31" customWidth="1"/>
    <col min="11" max="12" width="10.75390625" style="21" customWidth="1"/>
    <col min="13" max="13" width="10.75390625" style="31" customWidth="1"/>
    <col min="14" max="14" width="12.75390625" style="46" customWidth="1"/>
    <col min="15" max="16384" width="9.125" style="3" customWidth="1"/>
  </cols>
  <sheetData>
    <row r="1" spans="2:14" s="1" customFormat="1" ht="18" customHeight="1">
      <c r="B1" s="12"/>
      <c r="C1" s="4"/>
      <c r="D1" s="18"/>
      <c r="E1" s="17" t="s">
        <v>659</v>
      </c>
      <c r="F1" s="25"/>
      <c r="G1" s="18"/>
      <c r="H1" s="18"/>
      <c r="I1" s="25"/>
      <c r="J1" s="25"/>
      <c r="K1" s="18"/>
      <c r="L1" s="18"/>
      <c r="M1" s="25"/>
      <c r="N1" s="41"/>
    </row>
    <row r="2" spans="2:14" s="1" customFormat="1" ht="18" customHeight="1">
      <c r="B2" s="13"/>
      <c r="D2" s="18"/>
      <c r="E2" s="18"/>
      <c r="F2" s="25"/>
      <c r="G2" s="18"/>
      <c r="H2" s="18"/>
      <c r="I2" s="25"/>
      <c r="J2" s="25"/>
      <c r="K2" s="18"/>
      <c r="L2" s="18"/>
      <c r="M2" s="25"/>
      <c r="N2" s="41"/>
    </row>
    <row r="3" spans="1:14" s="1" customFormat="1" ht="18" customHeight="1">
      <c r="A3" s="1157" t="s">
        <v>0</v>
      </c>
      <c r="B3" s="1157"/>
      <c r="C3" s="1158"/>
      <c r="D3" s="1163" t="s">
        <v>2</v>
      </c>
      <c r="E3" s="1164"/>
      <c r="F3" s="1164"/>
      <c r="G3" s="1164"/>
      <c r="H3" s="1164"/>
      <c r="I3" s="1164"/>
      <c r="J3" s="1165"/>
      <c r="K3" s="1163" t="s">
        <v>3</v>
      </c>
      <c r="L3" s="1164"/>
      <c r="M3" s="1164"/>
      <c r="N3" s="1164"/>
    </row>
    <row r="4" spans="1:14" s="1" customFormat="1" ht="18" customHeight="1">
      <c r="A4" s="1159"/>
      <c r="B4" s="1159"/>
      <c r="C4" s="1160"/>
      <c r="D4" s="1166" t="s">
        <v>1</v>
      </c>
      <c r="E4" s="1169" t="s">
        <v>676</v>
      </c>
      <c r="F4" s="26"/>
      <c r="G4" s="1169" t="s">
        <v>4</v>
      </c>
      <c r="H4" s="1169" t="s">
        <v>5</v>
      </c>
      <c r="I4" s="26"/>
      <c r="J4" s="34"/>
      <c r="K4" s="1154" t="s">
        <v>1</v>
      </c>
      <c r="L4" s="24"/>
      <c r="M4" s="26"/>
      <c r="N4" s="42" t="s">
        <v>8</v>
      </c>
    </row>
    <row r="5" spans="1:14" s="1" customFormat="1" ht="18" customHeight="1">
      <c r="A5" s="1159"/>
      <c r="B5" s="1159"/>
      <c r="C5" s="1160"/>
      <c r="D5" s="1167"/>
      <c r="E5" s="1170"/>
      <c r="F5" s="27" t="s">
        <v>675</v>
      </c>
      <c r="G5" s="1170"/>
      <c r="H5" s="1170"/>
      <c r="I5" s="32" t="s">
        <v>6</v>
      </c>
      <c r="J5" s="35" t="s">
        <v>7</v>
      </c>
      <c r="K5" s="1155"/>
      <c r="L5" s="22" t="s">
        <v>676</v>
      </c>
      <c r="M5" s="27" t="s">
        <v>675</v>
      </c>
      <c r="N5" s="43" t="s">
        <v>9</v>
      </c>
    </row>
    <row r="6" spans="1:14" s="914" customFormat="1" ht="18" customHeight="1">
      <c r="A6" s="1161"/>
      <c r="B6" s="1161"/>
      <c r="C6" s="1162"/>
      <c r="D6" s="1168"/>
      <c r="E6" s="1171"/>
      <c r="F6" s="910" t="s">
        <v>1128</v>
      </c>
      <c r="G6" s="1171"/>
      <c r="H6" s="1171"/>
      <c r="I6" s="910" t="s">
        <v>1129</v>
      </c>
      <c r="J6" s="911" t="s">
        <v>1127</v>
      </c>
      <c r="K6" s="1156"/>
      <c r="L6" s="912"/>
      <c r="M6" s="910" t="s">
        <v>1128</v>
      </c>
      <c r="N6" s="913"/>
    </row>
    <row r="7" spans="1:14" s="1" customFormat="1" ht="18" customHeight="1">
      <c r="A7" s="2"/>
      <c r="B7" s="2"/>
      <c r="C7" s="8"/>
      <c r="D7" s="19"/>
      <c r="E7" s="19"/>
      <c r="F7" s="28"/>
      <c r="G7" s="19"/>
      <c r="H7" s="19"/>
      <c r="I7" s="33"/>
      <c r="J7" s="36"/>
      <c r="K7" s="19"/>
      <c r="L7" s="19"/>
      <c r="M7" s="40"/>
      <c r="N7" s="44"/>
    </row>
    <row r="8" spans="1:14" s="1" customFormat="1" ht="18" customHeight="1">
      <c r="A8" s="2" t="s">
        <v>10</v>
      </c>
      <c r="B8" s="11">
        <v>9</v>
      </c>
      <c r="C8" s="5" t="s">
        <v>11</v>
      </c>
      <c r="D8" s="18">
        <f>SUM(G8:H8)</f>
        <v>206011</v>
      </c>
      <c r="E8" s="23" t="s">
        <v>16</v>
      </c>
      <c r="F8" s="29" t="s">
        <v>15</v>
      </c>
      <c r="G8" s="18">
        <v>102724</v>
      </c>
      <c r="H8" s="18">
        <v>103287</v>
      </c>
      <c r="I8" s="25">
        <f>G8/H8*100</f>
        <v>99.45491688208584</v>
      </c>
      <c r="J8" s="37">
        <f>D8/467.77</f>
        <v>440.4108856916861</v>
      </c>
      <c r="K8" s="18">
        <v>42722</v>
      </c>
      <c r="L8" s="23" t="s">
        <v>15</v>
      </c>
      <c r="M8" s="29" t="s">
        <v>15</v>
      </c>
      <c r="N8" s="41">
        <f>D8/K8</f>
        <v>4.822129113805533</v>
      </c>
    </row>
    <row r="9" spans="1:14" s="1" customFormat="1" ht="18" customHeight="1">
      <c r="A9" s="10"/>
      <c r="B9" s="11">
        <v>14</v>
      </c>
      <c r="C9" s="9"/>
      <c r="D9" s="18">
        <f aca="true" t="shared" si="0" ref="D9:D23">SUM(G9:H9)</f>
        <v>214945</v>
      </c>
      <c r="E9" s="18">
        <f>D9-D8</f>
        <v>8934</v>
      </c>
      <c r="F9" s="25">
        <f>E9/D8*100</f>
        <v>4.336661634572911</v>
      </c>
      <c r="G9" s="18">
        <v>106405</v>
      </c>
      <c r="H9" s="18">
        <v>108540</v>
      </c>
      <c r="I9" s="25">
        <f aca="true" t="shared" si="1" ref="I9:I23">G9/H9*100</f>
        <v>98.0329832319882</v>
      </c>
      <c r="J9" s="37">
        <f aca="true" t="shared" si="2" ref="J9:J22">D9/467.77</f>
        <v>459.51001560596023</v>
      </c>
      <c r="K9" s="18">
        <v>45081</v>
      </c>
      <c r="L9" s="18">
        <f>K9-K8</f>
        <v>2359</v>
      </c>
      <c r="M9" s="25">
        <f>L9/K8*100</f>
        <v>5.5217452366462245</v>
      </c>
      <c r="N9" s="41">
        <f aca="true" t="shared" si="3" ref="N9:N23">D9/K9</f>
        <v>4.767973203788736</v>
      </c>
    </row>
    <row r="10" spans="1:14" s="1" customFormat="1" ht="18" customHeight="1">
      <c r="A10" s="2" t="s">
        <v>12</v>
      </c>
      <c r="B10" s="11">
        <v>5</v>
      </c>
      <c r="C10" s="5" t="s">
        <v>14</v>
      </c>
      <c r="D10" s="18">
        <f t="shared" si="0"/>
        <v>224043</v>
      </c>
      <c r="E10" s="18">
        <f aca="true" t="shared" si="4" ref="E10:E23">D10-D9</f>
        <v>9098</v>
      </c>
      <c r="F10" s="25">
        <f aca="true" t="shared" si="5" ref="F10:F23">E10/D9*100</f>
        <v>4.232710693433204</v>
      </c>
      <c r="G10" s="18">
        <v>110874</v>
      </c>
      <c r="H10" s="18">
        <v>113169</v>
      </c>
      <c r="I10" s="25">
        <f t="shared" si="1"/>
        <v>97.97205948625506</v>
      </c>
      <c r="J10" s="37">
        <f t="shared" si="2"/>
        <v>478.9597451739103</v>
      </c>
      <c r="K10" s="18">
        <v>46383</v>
      </c>
      <c r="L10" s="18">
        <f aca="true" t="shared" si="6" ref="L10:L23">K10-K9</f>
        <v>1302</v>
      </c>
      <c r="M10" s="25">
        <f aca="true" t="shared" si="7" ref="M10:M23">L10/K9*100</f>
        <v>2.8881346908897316</v>
      </c>
      <c r="N10" s="41">
        <f t="shared" si="3"/>
        <v>4.830282646659336</v>
      </c>
    </row>
    <row r="11" spans="1:14" s="1" customFormat="1" ht="18" customHeight="1">
      <c r="A11" s="16"/>
      <c r="B11" s="11">
        <v>10</v>
      </c>
      <c r="C11" s="9"/>
      <c r="D11" s="18">
        <f t="shared" si="0"/>
        <v>231194</v>
      </c>
      <c r="E11" s="18">
        <f t="shared" si="4"/>
        <v>7151</v>
      </c>
      <c r="F11" s="25">
        <f t="shared" si="5"/>
        <v>3.1917980030619124</v>
      </c>
      <c r="G11" s="18">
        <v>112626</v>
      </c>
      <c r="H11" s="18">
        <v>118568</v>
      </c>
      <c r="I11" s="25">
        <f t="shared" si="1"/>
        <v>94.98852978881317</v>
      </c>
      <c r="J11" s="37">
        <f t="shared" si="2"/>
        <v>494.2471727558416</v>
      </c>
      <c r="K11" s="18">
        <v>48228</v>
      </c>
      <c r="L11" s="18">
        <f t="shared" si="6"/>
        <v>1845</v>
      </c>
      <c r="M11" s="25">
        <f t="shared" si="7"/>
        <v>3.9777504689218035</v>
      </c>
      <c r="N11" s="41">
        <f t="shared" si="3"/>
        <v>4.793771253213901</v>
      </c>
    </row>
    <row r="12" spans="1:14" s="1" customFormat="1" ht="18" customHeight="1">
      <c r="A12" s="16"/>
      <c r="B12" s="11">
        <v>15</v>
      </c>
      <c r="C12" s="9"/>
      <c r="D12" s="18">
        <f t="shared" si="0"/>
        <v>230988</v>
      </c>
      <c r="E12" s="18">
        <f t="shared" si="4"/>
        <v>-206</v>
      </c>
      <c r="F12" s="25">
        <f t="shared" si="5"/>
        <v>-0.0891026583734872</v>
      </c>
      <c r="G12" s="18">
        <v>110981</v>
      </c>
      <c r="H12" s="18">
        <v>120007</v>
      </c>
      <c r="I12" s="25">
        <f t="shared" si="1"/>
        <v>92.47877207162915</v>
      </c>
      <c r="J12" s="37">
        <f t="shared" si="2"/>
        <v>493.80678538598033</v>
      </c>
      <c r="K12" s="18">
        <v>49978</v>
      </c>
      <c r="L12" s="18">
        <f t="shared" si="6"/>
        <v>1750</v>
      </c>
      <c r="M12" s="25">
        <f t="shared" si="7"/>
        <v>3.628597495230986</v>
      </c>
      <c r="N12" s="41">
        <f t="shared" si="3"/>
        <v>4.621793589179239</v>
      </c>
    </row>
    <row r="13" spans="1:14" s="1" customFormat="1" ht="18" customHeight="1">
      <c r="A13" s="16"/>
      <c r="B13" s="11">
        <v>22</v>
      </c>
      <c r="C13" s="9"/>
      <c r="D13" s="18">
        <f t="shared" si="0"/>
        <v>266599</v>
      </c>
      <c r="E13" s="18">
        <f t="shared" si="4"/>
        <v>35611</v>
      </c>
      <c r="F13" s="25">
        <f t="shared" si="5"/>
        <v>15.416818189689508</v>
      </c>
      <c r="G13" s="18">
        <v>127317</v>
      </c>
      <c r="H13" s="18">
        <v>139282</v>
      </c>
      <c r="I13" s="25">
        <f t="shared" si="1"/>
        <v>91.40951451013053</v>
      </c>
      <c r="J13" s="37">
        <f t="shared" si="2"/>
        <v>569.9360796972871</v>
      </c>
      <c r="K13" s="18">
        <v>62158</v>
      </c>
      <c r="L13" s="18">
        <f t="shared" si="6"/>
        <v>12180</v>
      </c>
      <c r="M13" s="25">
        <f t="shared" si="7"/>
        <v>24.370723118172</v>
      </c>
      <c r="N13" s="41">
        <f t="shared" si="3"/>
        <v>4.289053701856559</v>
      </c>
    </row>
    <row r="14" spans="1:14" s="1" customFormat="1" ht="18" customHeight="1">
      <c r="A14" s="16"/>
      <c r="B14" s="11">
        <v>25</v>
      </c>
      <c r="C14" s="9"/>
      <c r="D14" s="18">
        <f t="shared" si="0"/>
        <v>284023</v>
      </c>
      <c r="E14" s="18">
        <f t="shared" si="4"/>
        <v>17424</v>
      </c>
      <c r="F14" s="25">
        <f t="shared" si="5"/>
        <v>6.53565842332492</v>
      </c>
      <c r="G14" s="18">
        <v>136102</v>
      </c>
      <c r="H14" s="18">
        <v>147921</v>
      </c>
      <c r="I14" s="25">
        <f t="shared" si="1"/>
        <v>92.00992421630465</v>
      </c>
      <c r="J14" s="37">
        <f t="shared" si="2"/>
        <v>607.1851550975907</v>
      </c>
      <c r="K14" s="18">
        <v>62476</v>
      </c>
      <c r="L14" s="18">
        <f t="shared" si="6"/>
        <v>318</v>
      </c>
      <c r="M14" s="25">
        <f t="shared" si="7"/>
        <v>0.5115994723124939</v>
      </c>
      <c r="N14" s="41">
        <f t="shared" si="3"/>
        <v>4.546113707663743</v>
      </c>
    </row>
    <row r="15" spans="1:14" s="1" customFormat="1" ht="18" customHeight="1">
      <c r="A15" s="16"/>
      <c r="B15" s="11">
        <v>30</v>
      </c>
      <c r="C15" s="9"/>
      <c r="D15" s="18">
        <f t="shared" si="0"/>
        <v>299909</v>
      </c>
      <c r="E15" s="18">
        <f t="shared" si="4"/>
        <v>15886</v>
      </c>
      <c r="F15" s="25">
        <f t="shared" si="5"/>
        <v>5.593209000679522</v>
      </c>
      <c r="G15" s="18">
        <v>144193</v>
      </c>
      <c r="H15" s="18">
        <v>155716</v>
      </c>
      <c r="I15" s="25">
        <f t="shared" si="1"/>
        <v>92.59998972488376</v>
      </c>
      <c r="J15" s="37">
        <f t="shared" si="2"/>
        <v>641.1462898432991</v>
      </c>
      <c r="K15" s="18">
        <v>65283</v>
      </c>
      <c r="L15" s="18">
        <f t="shared" si="6"/>
        <v>2807</v>
      </c>
      <c r="M15" s="25">
        <f t="shared" si="7"/>
        <v>4.492925283308791</v>
      </c>
      <c r="N15" s="41">
        <f t="shared" si="3"/>
        <v>4.593983119648301</v>
      </c>
    </row>
    <row r="16" spans="1:14" s="1" customFormat="1" ht="18" customHeight="1">
      <c r="A16" s="16"/>
      <c r="B16" s="11">
        <v>35</v>
      </c>
      <c r="C16" s="9"/>
      <c r="D16" s="18">
        <f t="shared" si="0"/>
        <v>313112</v>
      </c>
      <c r="E16" s="18">
        <f t="shared" si="4"/>
        <v>13203</v>
      </c>
      <c r="F16" s="25">
        <f t="shared" si="5"/>
        <v>4.402335375063769</v>
      </c>
      <c r="G16" s="18">
        <v>150412</v>
      </c>
      <c r="H16" s="18">
        <v>162700</v>
      </c>
      <c r="I16" s="25">
        <f t="shared" si="1"/>
        <v>92.44744929317763</v>
      </c>
      <c r="J16" s="37">
        <f t="shared" si="2"/>
        <v>669.3716997669795</v>
      </c>
      <c r="K16" s="18">
        <v>73629</v>
      </c>
      <c r="L16" s="18">
        <f t="shared" si="6"/>
        <v>8346</v>
      </c>
      <c r="M16" s="25">
        <f t="shared" si="7"/>
        <v>12.78433895501126</v>
      </c>
      <c r="N16" s="41">
        <f t="shared" si="3"/>
        <v>4.252563527957734</v>
      </c>
    </row>
    <row r="17" spans="1:14" s="1" customFormat="1" ht="18" customHeight="1">
      <c r="A17" s="16"/>
      <c r="B17" s="11">
        <v>40</v>
      </c>
      <c r="C17" s="9"/>
      <c r="D17" s="18">
        <f t="shared" si="0"/>
        <v>335828</v>
      </c>
      <c r="E17" s="18">
        <f t="shared" si="4"/>
        <v>22716</v>
      </c>
      <c r="F17" s="25">
        <f t="shared" si="5"/>
        <v>7.254911980377629</v>
      </c>
      <c r="G17" s="18">
        <v>161988</v>
      </c>
      <c r="H17" s="18">
        <v>173840</v>
      </c>
      <c r="I17" s="25">
        <f t="shared" si="1"/>
        <v>93.18223653934653</v>
      </c>
      <c r="J17" s="37">
        <f t="shared" si="2"/>
        <v>717.9340274066315</v>
      </c>
      <c r="K17" s="18">
        <v>85094</v>
      </c>
      <c r="L17" s="18">
        <f t="shared" si="6"/>
        <v>11465</v>
      </c>
      <c r="M17" s="25">
        <f t="shared" si="7"/>
        <v>15.571310217441498</v>
      </c>
      <c r="N17" s="41">
        <f t="shared" si="3"/>
        <v>3.946553223494018</v>
      </c>
    </row>
    <row r="18" spans="1:14" s="1" customFormat="1" ht="18" customHeight="1">
      <c r="A18" s="16"/>
      <c r="B18" s="11">
        <v>45</v>
      </c>
      <c r="C18" s="9"/>
      <c r="D18" s="18">
        <f t="shared" si="0"/>
        <v>361379</v>
      </c>
      <c r="E18" s="18">
        <f t="shared" si="4"/>
        <v>25551</v>
      </c>
      <c r="F18" s="25">
        <f t="shared" si="5"/>
        <v>7.608359040937623</v>
      </c>
      <c r="G18" s="18">
        <v>174918</v>
      </c>
      <c r="H18" s="18">
        <v>186461</v>
      </c>
      <c r="I18" s="25">
        <f t="shared" si="1"/>
        <v>93.80942931765892</v>
      </c>
      <c r="J18" s="37">
        <f t="shared" si="2"/>
        <v>772.5570258887915</v>
      </c>
      <c r="K18" s="18">
        <v>99828</v>
      </c>
      <c r="L18" s="18">
        <f t="shared" si="6"/>
        <v>14734</v>
      </c>
      <c r="M18" s="25">
        <f t="shared" si="7"/>
        <v>17.31496932803723</v>
      </c>
      <c r="N18" s="41">
        <f t="shared" si="3"/>
        <v>3.6200164282566014</v>
      </c>
    </row>
    <row r="19" spans="1:14" s="1" customFormat="1" ht="18" customHeight="1">
      <c r="A19" s="16"/>
      <c r="B19" s="11">
        <v>50</v>
      </c>
      <c r="C19" s="9"/>
      <c r="D19" s="18">
        <f t="shared" si="0"/>
        <v>395268</v>
      </c>
      <c r="E19" s="18">
        <f t="shared" si="4"/>
        <v>33889</v>
      </c>
      <c r="F19" s="25">
        <f t="shared" si="5"/>
        <v>9.3776893510691</v>
      </c>
      <c r="G19" s="18">
        <v>193271</v>
      </c>
      <c r="H19" s="18">
        <v>201997</v>
      </c>
      <c r="I19" s="25">
        <f t="shared" si="1"/>
        <v>95.68013386337421</v>
      </c>
      <c r="J19" s="37">
        <f t="shared" si="2"/>
        <v>845.0050238365009</v>
      </c>
      <c r="K19" s="18">
        <v>118686</v>
      </c>
      <c r="L19" s="18">
        <f t="shared" si="6"/>
        <v>18858</v>
      </c>
      <c r="M19" s="25">
        <f t="shared" si="7"/>
        <v>18.890491645630483</v>
      </c>
      <c r="N19" s="41">
        <f t="shared" si="3"/>
        <v>3.3303675243920936</v>
      </c>
    </row>
    <row r="20" spans="1:14" s="1" customFormat="1" ht="18" customHeight="1">
      <c r="A20" s="16"/>
      <c r="B20" s="11">
        <v>55</v>
      </c>
      <c r="C20" s="9"/>
      <c r="D20" s="18">
        <f t="shared" si="0"/>
        <v>417684</v>
      </c>
      <c r="E20" s="18">
        <f t="shared" si="4"/>
        <v>22416</v>
      </c>
      <c r="F20" s="25">
        <f t="shared" si="5"/>
        <v>5.6710889826649264</v>
      </c>
      <c r="G20" s="18">
        <v>204257</v>
      </c>
      <c r="H20" s="18">
        <v>213427</v>
      </c>
      <c r="I20" s="25">
        <f t="shared" si="1"/>
        <v>95.70344895444343</v>
      </c>
      <c r="J20" s="37">
        <f t="shared" si="2"/>
        <v>892.9260106462579</v>
      </c>
      <c r="K20" s="18">
        <v>134267</v>
      </c>
      <c r="L20" s="18">
        <f t="shared" si="6"/>
        <v>15581</v>
      </c>
      <c r="M20" s="25">
        <f t="shared" si="7"/>
        <v>13.127917361778138</v>
      </c>
      <c r="N20" s="41">
        <f t="shared" si="3"/>
        <v>3.110846298792704</v>
      </c>
    </row>
    <row r="21" spans="1:14" s="1" customFormat="1" ht="18" customHeight="1">
      <c r="A21" s="16"/>
      <c r="B21" s="11">
        <v>60</v>
      </c>
      <c r="C21" s="9"/>
      <c r="D21" s="18">
        <f t="shared" si="0"/>
        <v>430481</v>
      </c>
      <c r="E21" s="18">
        <f t="shared" si="4"/>
        <v>12797</v>
      </c>
      <c r="F21" s="25">
        <f t="shared" si="5"/>
        <v>3.06379942731826</v>
      </c>
      <c r="G21" s="18">
        <v>209860</v>
      </c>
      <c r="H21" s="18">
        <v>220621</v>
      </c>
      <c r="I21" s="25">
        <f t="shared" si="1"/>
        <v>95.12240448552042</v>
      </c>
      <c r="J21" s="37">
        <f t="shared" si="2"/>
        <v>920.2834726468136</v>
      </c>
      <c r="K21" s="18">
        <v>141097</v>
      </c>
      <c r="L21" s="18">
        <f t="shared" si="6"/>
        <v>6830</v>
      </c>
      <c r="M21" s="25">
        <f t="shared" si="7"/>
        <v>5.086879128899879</v>
      </c>
      <c r="N21" s="41">
        <f t="shared" si="3"/>
        <v>3.050957851690681</v>
      </c>
    </row>
    <row r="22" spans="1:14" s="1" customFormat="1" ht="18" customHeight="1">
      <c r="A22" s="2" t="s">
        <v>13</v>
      </c>
      <c r="B22" s="11">
        <v>2</v>
      </c>
      <c r="C22" s="5" t="s">
        <v>14</v>
      </c>
      <c r="D22" s="18">
        <f t="shared" si="0"/>
        <v>442868</v>
      </c>
      <c r="E22" s="18">
        <f t="shared" si="4"/>
        <v>12387</v>
      </c>
      <c r="F22" s="25">
        <f t="shared" si="5"/>
        <v>2.8774789131227627</v>
      </c>
      <c r="G22" s="18">
        <v>215509</v>
      </c>
      <c r="H22" s="18">
        <v>227359</v>
      </c>
      <c r="I22" s="25">
        <f t="shared" si="1"/>
        <v>94.78797848336772</v>
      </c>
      <c r="J22" s="37">
        <f t="shared" si="2"/>
        <v>946.7644355131796</v>
      </c>
      <c r="K22" s="18">
        <v>154257</v>
      </c>
      <c r="L22" s="18">
        <f t="shared" si="6"/>
        <v>13160</v>
      </c>
      <c r="M22" s="25">
        <f t="shared" si="7"/>
        <v>9.326916943662871</v>
      </c>
      <c r="N22" s="41">
        <f t="shared" si="3"/>
        <v>2.870975061099334</v>
      </c>
    </row>
    <row r="23" spans="1:14" ht="18" customHeight="1">
      <c r="A23" s="16"/>
      <c r="B23" s="11">
        <v>7</v>
      </c>
      <c r="C23" s="9"/>
      <c r="D23" s="519">
        <f t="shared" si="0"/>
        <v>453975</v>
      </c>
      <c r="E23" s="519">
        <f t="shared" si="4"/>
        <v>11107</v>
      </c>
      <c r="F23" s="520">
        <f t="shared" si="5"/>
        <v>2.5079707723294526</v>
      </c>
      <c r="G23" s="21">
        <v>221220</v>
      </c>
      <c r="H23" s="21">
        <v>232755</v>
      </c>
      <c r="I23" s="520">
        <f t="shared" si="1"/>
        <v>95.04414513114648</v>
      </c>
      <c r="J23" s="38">
        <v>970.5</v>
      </c>
      <c r="K23" s="21">
        <v>169151</v>
      </c>
      <c r="L23" s="519">
        <f t="shared" si="6"/>
        <v>14894</v>
      </c>
      <c r="M23" s="520">
        <f t="shared" si="7"/>
        <v>9.655315480010632</v>
      </c>
      <c r="N23" s="521">
        <f t="shared" si="3"/>
        <v>2.683844612210392</v>
      </c>
    </row>
    <row r="24" spans="1:14" ht="18" customHeight="1">
      <c r="A24" s="16"/>
      <c r="B24" s="11">
        <v>12</v>
      </c>
      <c r="C24" s="9"/>
      <c r="D24" s="519">
        <f>SUM(G24:H24)</f>
        <v>456438</v>
      </c>
      <c r="E24" s="519">
        <f>D24-D23</f>
        <v>2463</v>
      </c>
      <c r="F24" s="520">
        <f>E24/D23*100</f>
        <v>0.5425408888154634</v>
      </c>
      <c r="G24" s="21">
        <v>222760</v>
      </c>
      <c r="H24" s="21">
        <v>233678</v>
      </c>
      <c r="I24" s="520">
        <f>G24/H24*100</f>
        <v>95.32775871070447</v>
      </c>
      <c r="J24" s="38">
        <v>975.8</v>
      </c>
      <c r="K24" s="21">
        <v>177686</v>
      </c>
      <c r="L24" s="519">
        <f>K24-K23</f>
        <v>8535</v>
      </c>
      <c r="M24" s="520">
        <f>L24/K23*100</f>
        <v>5.045787491649473</v>
      </c>
      <c r="N24" s="521">
        <f>D24/K24</f>
        <v>2.568789887779566</v>
      </c>
    </row>
    <row r="25" spans="1:14" ht="18" customHeight="1">
      <c r="A25" s="16"/>
      <c r="B25" s="11">
        <v>17</v>
      </c>
      <c r="C25" s="9"/>
      <c r="D25" s="519">
        <f>SUM(G25:H25)</f>
        <v>454607</v>
      </c>
      <c r="E25" s="519">
        <f>D25-D24</f>
        <v>-1831</v>
      </c>
      <c r="F25" s="520">
        <f>E25/D24*100</f>
        <v>-0.40114977280594516</v>
      </c>
      <c r="G25" s="556">
        <v>220679</v>
      </c>
      <c r="H25" s="556">
        <v>233928</v>
      </c>
      <c r="I25" s="520">
        <f>G25/H25*100</f>
        <v>94.33629150849833</v>
      </c>
      <c r="J25" s="557">
        <v>971.9</v>
      </c>
      <c r="K25" s="556">
        <v>181491</v>
      </c>
      <c r="L25" s="519">
        <f>K25-K24</f>
        <v>3805</v>
      </c>
      <c r="M25" s="520">
        <f>L25/K24*100</f>
        <v>2.1414180070461373</v>
      </c>
      <c r="N25" s="521">
        <f>D25/K25</f>
        <v>2.5048459703235975</v>
      </c>
    </row>
    <row r="26" spans="1:14" ht="18" customHeight="1">
      <c r="A26" s="16"/>
      <c r="B26" s="11">
        <v>22</v>
      </c>
      <c r="C26" s="9"/>
      <c r="D26" s="519">
        <f>SUM(G26:H26)</f>
        <v>462361</v>
      </c>
      <c r="E26" s="519">
        <f>D26-D25</f>
        <v>7754</v>
      </c>
      <c r="F26" s="520">
        <f>E26/D25*100</f>
        <v>1.705649055117937</v>
      </c>
      <c r="G26" s="21">
        <v>224087</v>
      </c>
      <c r="H26" s="21">
        <v>238274</v>
      </c>
      <c r="I26" s="520">
        <f>G26/H26*100</f>
        <v>94.04593031551912</v>
      </c>
      <c r="J26" s="38">
        <v>988.4</v>
      </c>
      <c r="K26" s="21">
        <v>191256</v>
      </c>
      <c r="L26" s="519">
        <f>K26-K25</f>
        <v>9765</v>
      </c>
      <c r="M26" s="520">
        <f>L26/K25*100</f>
        <v>5.380432087541531</v>
      </c>
      <c r="N26" s="521">
        <f>D26/K26</f>
        <v>2.4174980131342285</v>
      </c>
    </row>
    <row r="27" spans="1:14" ht="18" customHeight="1">
      <c r="A27" s="7"/>
      <c r="B27" s="14"/>
      <c r="C27" s="6"/>
      <c r="D27" s="20"/>
      <c r="E27" s="20"/>
      <c r="F27" s="30"/>
      <c r="G27" s="20"/>
      <c r="H27" s="20"/>
      <c r="I27" s="30"/>
      <c r="J27" s="39"/>
      <c r="K27" s="20"/>
      <c r="L27" s="20"/>
      <c r="M27" s="30"/>
      <c r="N27" s="45"/>
    </row>
    <row r="28" ht="18" customHeight="1">
      <c r="A28" s="555" t="s">
        <v>732</v>
      </c>
    </row>
  </sheetData>
  <sheetProtection/>
  <mergeCells count="8">
    <mergeCell ref="K4:K6"/>
    <mergeCell ref="A3:C6"/>
    <mergeCell ref="D3:J3"/>
    <mergeCell ref="K3:N3"/>
    <mergeCell ref="D4:D6"/>
    <mergeCell ref="E4:E6"/>
    <mergeCell ref="G4:G6"/>
    <mergeCell ref="H4:H6"/>
  </mergeCells>
  <printOptions/>
  <pageMargins left="0.7874015748031497" right="0.7874015748031497" top="0.7874015748031497" bottom="0.7874015748031497" header="0.5118110236220472" footer="0.5118110236220472"/>
  <pageSetup horizontalDpi="400" verticalDpi="400" orientation="landscape" paperSize="9" r:id="rId1"/>
</worksheet>
</file>

<file path=xl/worksheets/sheet6.xml><?xml version="1.0" encoding="utf-8"?>
<worksheet xmlns="http://schemas.openxmlformats.org/spreadsheetml/2006/main" xmlns:r="http://schemas.openxmlformats.org/officeDocument/2006/relationships">
  <dimension ref="A1:X17"/>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L16" sqref="L16"/>
    </sheetView>
  </sheetViews>
  <sheetFormatPr defaultColWidth="9.00390625" defaultRowHeight="24" customHeight="1"/>
  <cols>
    <col min="1" max="1" width="3.75390625" style="555" customWidth="1"/>
    <col min="2" max="2" width="16.625" style="555" customWidth="1"/>
    <col min="3" max="14" width="10.25390625" style="555" customWidth="1"/>
    <col min="15" max="17" width="9.75390625" style="555" bestFit="1" customWidth="1"/>
    <col min="18" max="16384" width="9.125" style="555" customWidth="1"/>
  </cols>
  <sheetData>
    <row r="1" ht="24" customHeight="1">
      <c r="C1" s="17" t="s">
        <v>17</v>
      </c>
    </row>
    <row r="3" spans="1:14" ht="24" customHeight="1">
      <c r="A3" s="983" t="s">
        <v>18</v>
      </c>
      <c r="B3" s="1173"/>
      <c r="C3" s="1175" t="s">
        <v>20</v>
      </c>
      <c r="D3" s="1172"/>
      <c r="E3" s="1176"/>
      <c r="F3" s="1175" t="s">
        <v>733</v>
      </c>
      <c r="G3" s="1172"/>
      <c r="H3" s="1176"/>
      <c r="I3" s="1172" t="s">
        <v>734</v>
      </c>
      <c r="J3" s="1172"/>
      <c r="K3" s="1172"/>
      <c r="L3" s="1175" t="s">
        <v>735</v>
      </c>
      <c r="M3" s="1172"/>
      <c r="N3" s="1172"/>
    </row>
    <row r="4" spans="1:14" ht="24" customHeight="1">
      <c r="A4" s="972"/>
      <c r="B4" s="1174"/>
      <c r="C4" s="562" t="s">
        <v>21</v>
      </c>
      <c r="D4" s="563" t="s">
        <v>22</v>
      </c>
      <c r="E4" s="564" t="s">
        <v>23</v>
      </c>
      <c r="F4" s="562" t="s">
        <v>21</v>
      </c>
      <c r="G4" s="563" t="s">
        <v>22</v>
      </c>
      <c r="H4" s="564" t="s">
        <v>23</v>
      </c>
      <c r="I4" s="563" t="s">
        <v>21</v>
      </c>
      <c r="J4" s="563" t="s">
        <v>22</v>
      </c>
      <c r="K4" s="565" t="s">
        <v>23</v>
      </c>
      <c r="L4" s="562" t="s">
        <v>21</v>
      </c>
      <c r="M4" s="563" t="s">
        <v>22</v>
      </c>
      <c r="N4" s="565" t="s">
        <v>23</v>
      </c>
    </row>
    <row r="5" spans="1:14" ht="24" customHeight="1">
      <c r="A5" s="566"/>
      <c r="B5" s="567"/>
      <c r="C5" s="568"/>
      <c r="D5" s="566"/>
      <c r="E5" s="567"/>
      <c r="F5" s="568"/>
      <c r="G5" s="566"/>
      <c r="H5" s="567"/>
      <c r="I5" s="566"/>
      <c r="J5" s="566"/>
      <c r="K5" s="566"/>
      <c r="L5" s="568"/>
      <c r="M5" s="566"/>
      <c r="N5" s="566"/>
    </row>
    <row r="6" spans="1:14" s="51" customFormat="1" ht="24" customHeight="1">
      <c r="A6" s="49" t="s">
        <v>24</v>
      </c>
      <c r="B6" s="50"/>
      <c r="C6" s="569">
        <v>453975</v>
      </c>
      <c r="D6" s="570">
        <v>221220</v>
      </c>
      <c r="E6" s="571">
        <v>232755</v>
      </c>
      <c r="F6" s="569">
        <v>456438</v>
      </c>
      <c r="G6" s="570">
        <v>222760</v>
      </c>
      <c r="H6" s="571">
        <v>233678</v>
      </c>
      <c r="I6" s="572">
        <v>454607</v>
      </c>
      <c r="J6" s="572">
        <v>220679</v>
      </c>
      <c r="K6" s="572">
        <v>233928</v>
      </c>
      <c r="L6" s="569">
        <v>462361</v>
      </c>
      <c r="M6" s="570">
        <v>224087</v>
      </c>
      <c r="N6" s="570">
        <v>238274</v>
      </c>
    </row>
    <row r="7" spans="1:14" ht="24" customHeight="1">
      <c r="A7" s="566"/>
      <c r="B7" s="567" t="s">
        <v>25</v>
      </c>
      <c r="C7" s="573">
        <v>71129</v>
      </c>
      <c r="D7" s="574">
        <v>36267</v>
      </c>
      <c r="E7" s="575">
        <v>34862</v>
      </c>
      <c r="F7" s="573">
        <v>66472</v>
      </c>
      <c r="G7" s="574">
        <v>33867</v>
      </c>
      <c r="H7" s="575">
        <v>32605</v>
      </c>
      <c r="I7" s="558">
        <v>63216</v>
      </c>
      <c r="J7" s="558">
        <v>32240</v>
      </c>
      <c r="K7" s="558">
        <v>30976</v>
      </c>
      <c r="L7" s="573">
        <v>62258</v>
      </c>
      <c r="M7" s="559">
        <v>31694</v>
      </c>
      <c r="N7" s="559">
        <v>30564</v>
      </c>
    </row>
    <row r="8" spans="1:14" ht="24" customHeight="1">
      <c r="A8" s="566"/>
      <c r="B8" s="567" t="s">
        <v>26</v>
      </c>
      <c r="C8" s="573">
        <v>320421</v>
      </c>
      <c r="D8" s="574">
        <v>159726</v>
      </c>
      <c r="E8" s="575">
        <v>160695</v>
      </c>
      <c r="F8" s="573">
        <v>314133</v>
      </c>
      <c r="G8" s="574">
        <v>157370</v>
      </c>
      <c r="H8" s="575">
        <v>156763</v>
      </c>
      <c r="I8" s="558">
        <v>307428</v>
      </c>
      <c r="J8" s="558">
        <v>153888</v>
      </c>
      <c r="K8" s="558">
        <v>153540</v>
      </c>
      <c r="L8" s="573">
        <v>297230</v>
      </c>
      <c r="M8" s="559">
        <v>148325</v>
      </c>
      <c r="N8" s="559">
        <v>148905</v>
      </c>
    </row>
    <row r="9" spans="1:14" ht="24" customHeight="1">
      <c r="A9" s="566"/>
      <c r="B9" s="567" t="s">
        <v>27</v>
      </c>
      <c r="C9" s="573">
        <v>62366</v>
      </c>
      <c r="D9" s="574">
        <v>25192</v>
      </c>
      <c r="E9" s="575">
        <v>37174</v>
      </c>
      <c r="F9" s="573">
        <v>73029</v>
      </c>
      <c r="G9" s="574">
        <v>29565</v>
      </c>
      <c r="H9" s="575">
        <v>43464</v>
      </c>
      <c r="I9" s="558">
        <v>83479</v>
      </c>
      <c r="J9" s="558">
        <v>34219</v>
      </c>
      <c r="K9" s="558">
        <v>49260</v>
      </c>
      <c r="L9" s="573">
        <v>96462</v>
      </c>
      <c r="M9" s="559">
        <v>39924</v>
      </c>
      <c r="N9" s="559">
        <v>56538</v>
      </c>
    </row>
    <row r="10" spans="1:17" ht="24" customHeight="1">
      <c r="A10" s="566"/>
      <c r="B10" s="567" t="s">
        <v>28</v>
      </c>
      <c r="C10" s="573">
        <v>59</v>
      </c>
      <c r="D10" s="574">
        <v>35</v>
      </c>
      <c r="E10" s="575">
        <v>24</v>
      </c>
      <c r="F10" s="573">
        <v>2804</v>
      </c>
      <c r="G10" s="574">
        <v>1958</v>
      </c>
      <c r="H10" s="575">
        <v>846</v>
      </c>
      <c r="I10" s="559">
        <v>484</v>
      </c>
      <c r="J10" s="559">
        <v>332</v>
      </c>
      <c r="K10" s="559">
        <v>152</v>
      </c>
      <c r="L10" s="573">
        <v>6411</v>
      </c>
      <c r="M10" s="559">
        <v>4144</v>
      </c>
      <c r="N10" s="559">
        <v>2267</v>
      </c>
      <c r="Q10" s="576"/>
    </row>
    <row r="11" spans="1:14" ht="24" customHeight="1">
      <c r="A11" s="577"/>
      <c r="B11" s="578"/>
      <c r="C11" s="579"/>
      <c r="D11" s="580"/>
      <c r="E11" s="581"/>
      <c r="F11" s="579"/>
      <c r="G11" s="580"/>
      <c r="H11" s="581"/>
      <c r="I11" s="582"/>
      <c r="J11" s="580"/>
      <c r="K11" s="580"/>
      <c r="L11" s="579"/>
      <c r="M11" s="580"/>
      <c r="N11" s="580"/>
    </row>
    <row r="12" spans="1:14" ht="24" customHeight="1">
      <c r="A12" s="566"/>
      <c r="B12" s="567"/>
      <c r="C12" s="573"/>
      <c r="D12" s="574"/>
      <c r="E12" s="575"/>
      <c r="F12" s="573"/>
      <c r="G12" s="574"/>
      <c r="H12" s="575"/>
      <c r="I12" s="559"/>
      <c r="J12" s="574"/>
      <c r="K12" s="574"/>
      <c r="L12" s="573"/>
      <c r="M12" s="574"/>
      <c r="N12" s="574"/>
    </row>
    <row r="13" spans="1:24" ht="24" customHeight="1">
      <c r="A13" s="566" t="s">
        <v>29</v>
      </c>
      <c r="B13" s="567"/>
      <c r="C13" s="583"/>
      <c r="D13" s="566"/>
      <c r="E13" s="567"/>
      <c r="F13" s="568"/>
      <c r="G13" s="566"/>
      <c r="H13" s="567"/>
      <c r="L13" s="568"/>
      <c r="M13" s="566"/>
      <c r="N13" s="566"/>
      <c r="O13" s="576"/>
      <c r="P13" s="576"/>
      <c r="Q13" s="576"/>
      <c r="R13" s="576"/>
      <c r="S13" s="576"/>
      <c r="T13" s="576"/>
      <c r="U13" s="576"/>
      <c r="V13" s="576"/>
      <c r="W13" s="576"/>
      <c r="X13" s="576"/>
    </row>
    <row r="14" spans="1:14" ht="24" customHeight="1">
      <c r="A14" s="566"/>
      <c r="B14" s="567" t="s">
        <v>25</v>
      </c>
      <c r="C14" s="584">
        <v>15.67007992668247</v>
      </c>
      <c r="D14" s="585">
        <v>16.39668151095237</v>
      </c>
      <c r="E14" s="586">
        <v>14.979525718533415</v>
      </c>
      <c r="F14" s="584">
        <v>14.653222642041822</v>
      </c>
      <c r="G14" s="585">
        <v>15.338176284635102</v>
      </c>
      <c r="H14" s="586">
        <v>14.003659290819131</v>
      </c>
      <c r="I14" s="587">
        <v>13.920457673361621</v>
      </c>
      <c r="J14" s="587">
        <v>14.631467639677417</v>
      </c>
      <c r="K14" s="587">
        <v>13.250290876736706</v>
      </c>
      <c r="L14" s="584">
        <v>13.654567386774866</v>
      </c>
      <c r="M14" s="585">
        <v>14.410097161537308</v>
      </c>
      <c r="N14" s="585">
        <v>12.95046333371468</v>
      </c>
    </row>
    <row r="15" spans="1:14" ht="24" customHeight="1">
      <c r="A15" s="566"/>
      <c r="B15" s="567" t="s">
        <v>26</v>
      </c>
      <c r="C15" s="584">
        <v>70.59037354929106</v>
      </c>
      <c r="D15" s="585">
        <v>72.2137577141307</v>
      </c>
      <c r="E15" s="586">
        <v>69.04752697320082</v>
      </c>
      <c r="F15" s="584">
        <v>69.24811632285058</v>
      </c>
      <c r="G15" s="585">
        <v>71.271999347832</v>
      </c>
      <c r="H15" s="586">
        <v>67.32880360087961</v>
      </c>
      <c r="I15" s="587">
        <v>67.6970776639809</v>
      </c>
      <c r="J15" s="587">
        <v>69.83893586025678</v>
      </c>
      <c r="K15" s="587">
        <v>65.67825610841147</v>
      </c>
      <c r="L15" s="584">
        <v>65.1891654786709</v>
      </c>
      <c r="M15" s="585">
        <v>67.4379270992939</v>
      </c>
      <c r="N15" s="585">
        <v>63.09346756663997</v>
      </c>
    </row>
    <row r="16" spans="1:14" ht="24" customHeight="1">
      <c r="A16" s="566"/>
      <c r="B16" s="567" t="s">
        <v>27</v>
      </c>
      <c r="C16" s="584">
        <v>13.739546524026473</v>
      </c>
      <c r="D16" s="585">
        <v>11.389560774916925</v>
      </c>
      <c r="E16" s="586">
        <v>15.972947308265766</v>
      </c>
      <c r="F16" s="584">
        <v>16.098661035107597</v>
      </c>
      <c r="G16" s="585">
        <v>13.389824367532901</v>
      </c>
      <c r="H16" s="586">
        <v>18.667537108301264</v>
      </c>
      <c r="I16" s="587">
        <v>18.382464662657476</v>
      </c>
      <c r="J16" s="587">
        <v>15.529596500065807</v>
      </c>
      <c r="K16" s="587">
        <v>21.071453014851823</v>
      </c>
      <c r="L16" s="584">
        <v>21.156267134554227</v>
      </c>
      <c r="M16" s="585">
        <v>18.151975739168787</v>
      </c>
      <c r="N16" s="585">
        <v>23.95606909964535</v>
      </c>
    </row>
    <row r="17" spans="1:14" ht="24" customHeight="1">
      <c r="A17" s="588"/>
      <c r="B17" s="589"/>
      <c r="C17" s="590"/>
      <c r="D17" s="588"/>
      <c r="E17" s="589"/>
      <c r="F17" s="590"/>
      <c r="G17" s="588"/>
      <c r="H17" s="589"/>
      <c r="I17" s="588"/>
      <c r="J17" s="588"/>
      <c r="K17" s="588"/>
      <c r="L17" s="590"/>
      <c r="M17" s="588"/>
      <c r="N17" s="588"/>
    </row>
  </sheetData>
  <sheetProtection/>
  <mergeCells count="5">
    <mergeCell ref="I3:K3"/>
    <mergeCell ref="A3:B4"/>
    <mergeCell ref="C3:E3"/>
    <mergeCell ref="F3:H3"/>
    <mergeCell ref="L3:N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11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P16" sqref="P16"/>
    </sheetView>
  </sheetViews>
  <sheetFormatPr defaultColWidth="9.00390625" defaultRowHeight="15" customHeight="1"/>
  <cols>
    <col min="1" max="1" width="12.125" style="54" customWidth="1"/>
    <col min="2" max="2" width="1.25" style="55" customWidth="1"/>
    <col min="3" max="10" width="10.875" style="56" customWidth="1"/>
    <col min="11" max="11" width="10.875" style="57" customWidth="1"/>
    <col min="12" max="13" width="10.875" style="56" customWidth="1"/>
    <col min="14" max="14" width="10.875" style="57" customWidth="1"/>
    <col min="15" max="16" width="10.875" style="56" customWidth="1"/>
    <col min="17" max="17" width="10.875" style="57" customWidth="1"/>
    <col min="18" max="16384" width="9.125" style="55" customWidth="1"/>
  </cols>
  <sheetData>
    <row r="1" ht="15" customHeight="1">
      <c r="C1" s="17" t="s">
        <v>30</v>
      </c>
    </row>
    <row r="2" spans="8:17" ht="11.25" customHeight="1">
      <c r="H2" s="57"/>
      <c r="O2" s="55"/>
      <c r="P2" s="55"/>
      <c r="Q2" s="55"/>
    </row>
    <row r="3" spans="1:17" ht="15" customHeight="1">
      <c r="A3" s="1126" t="s">
        <v>31</v>
      </c>
      <c r="B3" s="58"/>
      <c r="C3" s="1179" t="s">
        <v>20</v>
      </c>
      <c r="D3" s="1177"/>
      <c r="E3" s="1180"/>
      <c r="F3" s="1179" t="s">
        <v>32</v>
      </c>
      <c r="G3" s="1177"/>
      <c r="H3" s="1180"/>
      <c r="I3" s="1177" t="s">
        <v>483</v>
      </c>
      <c r="J3" s="1177"/>
      <c r="K3" s="1177"/>
      <c r="L3" s="1179" t="s">
        <v>736</v>
      </c>
      <c r="M3" s="1177"/>
      <c r="N3" s="1177"/>
      <c r="O3" s="55"/>
      <c r="P3" s="55"/>
      <c r="Q3" s="55"/>
    </row>
    <row r="4" spans="1:19" s="54" customFormat="1" ht="15" customHeight="1">
      <c r="A4" s="1178"/>
      <c r="B4" s="60"/>
      <c r="C4" s="61" t="s">
        <v>33</v>
      </c>
      <c r="D4" s="62" t="s">
        <v>22</v>
      </c>
      <c r="E4" s="63" t="s">
        <v>23</v>
      </c>
      <c r="F4" s="61" t="s">
        <v>33</v>
      </c>
      <c r="G4" s="62" t="s">
        <v>22</v>
      </c>
      <c r="H4" s="63" t="s">
        <v>23</v>
      </c>
      <c r="I4" s="62" t="s">
        <v>33</v>
      </c>
      <c r="J4" s="62" t="s">
        <v>22</v>
      </c>
      <c r="K4" s="64" t="s">
        <v>23</v>
      </c>
      <c r="L4" s="61" t="s">
        <v>33</v>
      </c>
      <c r="M4" s="62" t="s">
        <v>22</v>
      </c>
      <c r="N4" s="64" t="s">
        <v>23</v>
      </c>
      <c r="O4" s="55"/>
      <c r="P4" s="55"/>
      <c r="Q4" s="55"/>
      <c r="R4" s="55"/>
      <c r="S4" s="55"/>
    </row>
    <row r="5" spans="1:19" s="54" customFormat="1" ht="13.5" customHeight="1">
      <c r="A5" s="65"/>
      <c r="B5" s="66"/>
      <c r="C5" s="67"/>
      <c r="D5" s="68"/>
      <c r="E5" s="69"/>
      <c r="F5" s="67"/>
      <c r="G5" s="68"/>
      <c r="H5" s="69"/>
      <c r="I5" s="68"/>
      <c r="J5" s="68"/>
      <c r="K5" s="68"/>
      <c r="L5" s="67"/>
      <c r="M5" s="68"/>
      <c r="N5" s="68"/>
      <c r="O5" s="55"/>
      <c r="P5" s="55"/>
      <c r="Q5" s="55"/>
      <c r="R5" s="55"/>
      <c r="S5" s="55"/>
    </row>
    <row r="6" spans="1:14" s="72" customFormat="1" ht="13.5" customHeight="1">
      <c r="A6" s="70" t="s">
        <v>34</v>
      </c>
      <c r="B6" s="71"/>
      <c r="C6" s="73">
        <f aca="true" t="shared" si="0" ref="C6:H6">SUM(C8:C109)</f>
        <v>453975</v>
      </c>
      <c r="D6" s="74">
        <f t="shared" si="0"/>
        <v>221220</v>
      </c>
      <c r="E6" s="75">
        <f t="shared" si="0"/>
        <v>232755</v>
      </c>
      <c r="F6" s="73">
        <f t="shared" si="0"/>
        <v>456438</v>
      </c>
      <c r="G6" s="74">
        <f t="shared" si="0"/>
        <v>222760</v>
      </c>
      <c r="H6" s="75">
        <f t="shared" si="0"/>
        <v>233678</v>
      </c>
      <c r="I6" s="106">
        <f aca="true" t="shared" si="1" ref="I6:N6">SUM(I8:I109)</f>
        <v>454607</v>
      </c>
      <c r="J6" s="106">
        <f t="shared" si="1"/>
        <v>220679</v>
      </c>
      <c r="K6" s="106">
        <f t="shared" si="1"/>
        <v>233928</v>
      </c>
      <c r="L6" s="73">
        <f t="shared" si="1"/>
        <v>462361</v>
      </c>
      <c r="M6" s="74">
        <f t="shared" si="1"/>
        <v>224087</v>
      </c>
      <c r="N6" s="74">
        <f t="shared" si="1"/>
        <v>238274</v>
      </c>
    </row>
    <row r="7" spans="1:14" s="72" customFormat="1" ht="13.5" customHeight="1">
      <c r="A7" s="70"/>
      <c r="B7" s="71"/>
      <c r="C7" s="73"/>
      <c r="D7" s="74"/>
      <c r="E7" s="75"/>
      <c r="F7" s="73"/>
      <c r="G7" s="74"/>
      <c r="H7" s="75"/>
      <c r="I7" s="106"/>
      <c r="J7" s="106"/>
      <c r="K7" s="106"/>
      <c r="L7" s="73"/>
      <c r="M7" s="74"/>
      <c r="N7" s="74"/>
    </row>
    <row r="8" spans="1:17" ht="13.5" customHeight="1">
      <c r="A8" s="76" t="s">
        <v>35</v>
      </c>
      <c r="B8" s="77"/>
      <c r="C8" s="78">
        <f aca="true" t="shared" si="2" ref="C8:C71">SUM(D8:E8)</f>
        <v>4596</v>
      </c>
      <c r="D8" s="57">
        <v>2355</v>
      </c>
      <c r="E8" s="79">
        <v>2241</v>
      </c>
      <c r="F8" s="591">
        <f aca="true" t="shared" si="3" ref="F8:F71">SUM(G8:H8)</f>
        <v>4759</v>
      </c>
      <c r="G8" s="57">
        <v>2465</v>
      </c>
      <c r="H8" s="79">
        <v>2294</v>
      </c>
      <c r="I8" s="592">
        <f aca="true" t="shared" si="4" ref="I8:I71">SUM(J8:K8)</f>
        <v>4077</v>
      </c>
      <c r="J8" s="56">
        <v>2051</v>
      </c>
      <c r="K8" s="57">
        <v>2026</v>
      </c>
      <c r="L8" s="591">
        <f aca="true" t="shared" si="5" ref="L8:L71">SUM(M8:N8)</f>
        <v>4027</v>
      </c>
      <c r="M8" s="57">
        <v>2034</v>
      </c>
      <c r="N8" s="595">
        <v>1993</v>
      </c>
      <c r="O8" s="55"/>
      <c r="P8" s="55"/>
      <c r="Q8" s="55"/>
    </row>
    <row r="9" spans="1:17" ht="13.5" customHeight="1">
      <c r="A9" s="76" t="s">
        <v>36</v>
      </c>
      <c r="B9" s="77"/>
      <c r="C9" s="78">
        <f t="shared" si="2"/>
        <v>4658</v>
      </c>
      <c r="D9" s="57">
        <v>2362</v>
      </c>
      <c r="E9" s="79">
        <v>2296</v>
      </c>
      <c r="F9" s="591">
        <f t="shared" si="3"/>
        <v>4431</v>
      </c>
      <c r="G9" s="57">
        <v>2318</v>
      </c>
      <c r="H9" s="79">
        <v>2113</v>
      </c>
      <c r="I9" s="592">
        <f t="shared" si="4"/>
        <v>4045</v>
      </c>
      <c r="J9" s="56">
        <v>2021</v>
      </c>
      <c r="K9" s="57">
        <v>2024</v>
      </c>
      <c r="L9" s="591">
        <f t="shared" si="5"/>
        <v>4053</v>
      </c>
      <c r="M9" s="57">
        <v>2030</v>
      </c>
      <c r="N9" s="595">
        <v>2023</v>
      </c>
      <c r="O9" s="55"/>
      <c r="P9" s="55"/>
      <c r="Q9" s="55"/>
    </row>
    <row r="10" spans="1:17" ht="13.5" customHeight="1">
      <c r="A10" s="76" t="s">
        <v>37</v>
      </c>
      <c r="B10" s="77"/>
      <c r="C10" s="78">
        <f t="shared" si="2"/>
        <v>4254</v>
      </c>
      <c r="D10" s="57">
        <v>2169</v>
      </c>
      <c r="E10" s="79">
        <v>2085</v>
      </c>
      <c r="F10" s="591">
        <f t="shared" si="3"/>
        <v>4578</v>
      </c>
      <c r="G10" s="57">
        <v>2343</v>
      </c>
      <c r="H10" s="79">
        <v>2235</v>
      </c>
      <c r="I10" s="592">
        <f t="shared" si="4"/>
        <v>4296</v>
      </c>
      <c r="J10" s="56">
        <v>2211</v>
      </c>
      <c r="K10" s="57">
        <v>2085</v>
      </c>
      <c r="L10" s="591">
        <f t="shared" si="5"/>
        <v>4135</v>
      </c>
      <c r="M10" s="57">
        <v>2049</v>
      </c>
      <c r="N10" s="595">
        <v>2086</v>
      </c>
      <c r="O10" s="55"/>
      <c r="P10" s="55"/>
      <c r="Q10" s="55"/>
    </row>
    <row r="11" spans="1:17" ht="13.5" customHeight="1">
      <c r="A11" s="76" t="s">
        <v>38</v>
      </c>
      <c r="B11" s="77"/>
      <c r="C11" s="78">
        <f t="shared" si="2"/>
        <v>4359</v>
      </c>
      <c r="D11" s="57">
        <v>2242</v>
      </c>
      <c r="E11" s="79">
        <v>2117</v>
      </c>
      <c r="F11" s="591">
        <f t="shared" si="3"/>
        <v>4446</v>
      </c>
      <c r="G11" s="57">
        <v>2218</v>
      </c>
      <c r="H11" s="79">
        <v>2228</v>
      </c>
      <c r="I11" s="592">
        <f t="shared" si="4"/>
        <v>4191</v>
      </c>
      <c r="J11" s="56">
        <v>2131</v>
      </c>
      <c r="K11" s="57">
        <v>2060</v>
      </c>
      <c r="L11" s="591">
        <f t="shared" si="5"/>
        <v>4127</v>
      </c>
      <c r="M11" s="593">
        <v>2140</v>
      </c>
      <c r="N11" s="595">
        <v>1987</v>
      </c>
      <c r="O11" s="55"/>
      <c r="P11" s="55"/>
      <c r="Q11" s="55"/>
    </row>
    <row r="12" spans="1:17" ht="13.5" customHeight="1">
      <c r="A12" s="76" t="s">
        <v>39</v>
      </c>
      <c r="B12" s="77"/>
      <c r="C12" s="78">
        <f t="shared" si="2"/>
        <v>4271</v>
      </c>
      <c r="D12" s="57">
        <v>2116</v>
      </c>
      <c r="E12" s="79">
        <v>2155</v>
      </c>
      <c r="F12" s="591">
        <f t="shared" si="3"/>
        <v>4348</v>
      </c>
      <c r="G12" s="57">
        <v>2193</v>
      </c>
      <c r="H12" s="79">
        <v>2155</v>
      </c>
      <c r="I12" s="592">
        <f t="shared" si="4"/>
        <v>4314</v>
      </c>
      <c r="J12" s="56">
        <v>2265</v>
      </c>
      <c r="K12" s="57">
        <v>2049</v>
      </c>
      <c r="L12" s="591">
        <f t="shared" si="5"/>
        <v>3904</v>
      </c>
      <c r="M12" s="593">
        <v>1989</v>
      </c>
      <c r="N12" s="595">
        <v>1915</v>
      </c>
      <c r="O12" s="55"/>
      <c r="P12" s="55"/>
      <c r="Q12" s="55"/>
    </row>
    <row r="13" spans="1:17" ht="13.5" customHeight="1">
      <c r="A13" s="76" t="s">
        <v>40</v>
      </c>
      <c r="B13" s="77"/>
      <c r="C13" s="78">
        <f t="shared" si="2"/>
        <v>4434</v>
      </c>
      <c r="D13" s="57">
        <v>2274</v>
      </c>
      <c r="E13" s="79">
        <v>2160</v>
      </c>
      <c r="F13" s="591">
        <f t="shared" si="3"/>
        <v>4346</v>
      </c>
      <c r="G13" s="57">
        <v>2243</v>
      </c>
      <c r="H13" s="79">
        <v>2103</v>
      </c>
      <c r="I13" s="592">
        <f t="shared" si="4"/>
        <v>4401</v>
      </c>
      <c r="J13" s="56">
        <v>2278</v>
      </c>
      <c r="K13" s="57">
        <v>2123</v>
      </c>
      <c r="L13" s="591">
        <f t="shared" si="5"/>
        <v>3964</v>
      </c>
      <c r="M13" s="593">
        <v>1986</v>
      </c>
      <c r="N13" s="595">
        <v>1978</v>
      </c>
      <c r="O13" s="55"/>
      <c r="P13" s="55"/>
      <c r="Q13" s="55"/>
    </row>
    <row r="14" spans="1:17" ht="13.5" customHeight="1">
      <c r="A14" s="76" t="s">
        <v>41</v>
      </c>
      <c r="B14" s="77"/>
      <c r="C14" s="78">
        <f t="shared" si="2"/>
        <v>4679</v>
      </c>
      <c r="D14" s="57">
        <v>2353</v>
      </c>
      <c r="E14" s="79">
        <v>2326</v>
      </c>
      <c r="F14" s="591">
        <f t="shared" si="3"/>
        <v>4468</v>
      </c>
      <c r="G14" s="57">
        <v>2278</v>
      </c>
      <c r="H14" s="79">
        <v>2190</v>
      </c>
      <c r="I14" s="592">
        <f t="shared" si="4"/>
        <v>4238</v>
      </c>
      <c r="J14" s="56">
        <v>2205</v>
      </c>
      <c r="K14" s="57">
        <v>2033</v>
      </c>
      <c r="L14" s="591">
        <f t="shared" si="5"/>
        <v>4005</v>
      </c>
      <c r="M14" s="593">
        <v>2054</v>
      </c>
      <c r="N14" s="595">
        <v>1951</v>
      </c>
      <c r="O14" s="55"/>
      <c r="P14" s="55"/>
      <c r="Q14" s="55"/>
    </row>
    <row r="15" spans="1:17" ht="13.5" customHeight="1">
      <c r="A15" s="76" t="s">
        <v>42</v>
      </c>
      <c r="B15" s="77"/>
      <c r="C15" s="78">
        <f t="shared" si="2"/>
        <v>4556</v>
      </c>
      <c r="D15" s="57">
        <v>2280</v>
      </c>
      <c r="E15" s="79">
        <v>2276</v>
      </c>
      <c r="F15" s="591">
        <f t="shared" si="3"/>
        <v>4104</v>
      </c>
      <c r="G15" s="57">
        <v>2080</v>
      </c>
      <c r="H15" s="79">
        <v>2024</v>
      </c>
      <c r="I15" s="592">
        <f t="shared" si="4"/>
        <v>4385</v>
      </c>
      <c r="J15" s="56">
        <v>2263</v>
      </c>
      <c r="K15" s="57">
        <v>2122</v>
      </c>
      <c r="L15" s="591">
        <f t="shared" si="5"/>
        <v>4290</v>
      </c>
      <c r="M15" s="593">
        <v>2216</v>
      </c>
      <c r="N15" s="595">
        <v>2074</v>
      </c>
      <c r="O15" s="55"/>
      <c r="Q15" s="55"/>
    </row>
    <row r="16" spans="1:17" ht="13.5" customHeight="1">
      <c r="A16" s="76" t="s">
        <v>43</v>
      </c>
      <c r="B16" s="77"/>
      <c r="C16" s="78">
        <f t="shared" si="2"/>
        <v>4716</v>
      </c>
      <c r="D16" s="57">
        <v>2456</v>
      </c>
      <c r="E16" s="79">
        <v>2260</v>
      </c>
      <c r="F16" s="591">
        <f t="shared" si="3"/>
        <v>4213</v>
      </c>
      <c r="G16" s="57">
        <v>2145</v>
      </c>
      <c r="H16" s="79">
        <v>2068</v>
      </c>
      <c r="I16" s="592">
        <f t="shared" si="4"/>
        <v>4301</v>
      </c>
      <c r="J16" s="56">
        <v>2131</v>
      </c>
      <c r="K16" s="57">
        <v>2170</v>
      </c>
      <c r="L16" s="591">
        <f t="shared" si="5"/>
        <v>4206</v>
      </c>
      <c r="M16" s="593">
        <v>2145</v>
      </c>
      <c r="N16" s="595">
        <v>2061</v>
      </c>
      <c r="O16" s="55"/>
      <c r="P16" s="55"/>
      <c r="Q16" s="55"/>
    </row>
    <row r="17" spans="1:17" ht="13.5" customHeight="1">
      <c r="A17" s="76" t="s">
        <v>44</v>
      </c>
      <c r="B17" s="77"/>
      <c r="C17" s="78">
        <f t="shared" si="2"/>
        <v>4976</v>
      </c>
      <c r="D17" s="57">
        <v>2534</v>
      </c>
      <c r="E17" s="79">
        <v>2442</v>
      </c>
      <c r="F17" s="591">
        <f t="shared" si="3"/>
        <v>4178</v>
      </c>
      <c r="G17" s="57">
        <v>2062</v>
      </c>
      <c r="H17" s="79">
        <v>2116</v>
      </c>
      <c r="I17" s="592">
        <f t="shared" si="4"/>
        <v>4146</v>
      </c>
      <c r="J17" s="56">
        <v>2093</v>
      </c>
      <c r="K17" s="57">
        <v>2053</v>
      </c>
      <c r="L17" s="591">
        <f t="shared" si="5"/>
        <v>4227</v>
      </c>
      <c r="M17" s="593">
        <v>2191</v>
      </c>
      <c r="N17" s="595">
        <v>2036</v>
      </c>
      <c r="O17" s="55"/>
      <c r="P17" s="55"/>
      <c r="Q17" s="55"/>
    </row>
    <row r="18" spans="1:17" ht="13.5" customHeight="1">
      <c r="A18" s="76" t="s">
        <v>45</v>
      </c>
      <c r="B18" s="77"/>
      <c r="C18" s="78">
        <f t="shared" si="2"/>
        <v>4892</v>
      </c>
      <c r="D18" s="57">
        <v>2577</v>
      </c>
      <c r="E18" s="79">
        <v>2315</v>
      </c>
      <c r="F18" s="591">
        <f t="shared" si="3"/>
        <v>4328</v>
      </c>
      <c r="G18" s="57">
        <v>2197</v>
      </c>
      <c r="H18" s="79">
        <v>2131</v>
      </c>
      <c r="I18" s="592">
        <f t="shared" si="4"/>
        <v>4252</v>
      </c>
      <c r="J18" s="56">
        <v>2184</v>
      </c>
      <c r="K18" s="57">
        <v>2068</v>
      </c>
      <c r="L18" s="591">
        <f t="shared" si="5"/>
        <v>4393</v>
      </c>
      <c r="M18" s="593">
        <v>2259</v>
      </c>
      <c r="N18" s="595">
        <v>2134</v>
      </c>
      <c r="O18" s="55"/>
      <c r="P18" s="55"/>
      <c r="Q18" s="55"/>
    </row>
    <row r="19" spans="1:17" ht="13.5" customHeight="1">
      <c r="A19" s="76" t="s">
        <v>46</v>
      </c>
      <c r="B19" s="77"/>
      <c r="C19" s="78">
        <f t="shared" si="2"/>
        <v>5208</v>
      </c>
      <c r="D19" s="57">
        <v>2669</v>
      </c>
      <c r="E19" s="79">
        <v>2539</v>
      </c>
      <c r="F19" s="591">
        <f t="shared" si="3"/>
        <v>4493</v>
      </c>
      <c r="G19" s="57">
        <v>2260</v>
      </c>
      <c r="H19" s="79">
        <v>2233</v>
      </c>
      <c r="I19" s="592">
        <f t="shared" si="4"/>
        <v>4319</v>
      </c>
      <c r="J19" s="56">
        <v>2208</v>
      </c>
      <c r="K19" s="57">
        <v>2111</v>
      </c>
      <c r="L19" s="591">
        <f t="shared" si="5"/>
        <v>4143</v>
      </c>
      <c r="M19" s="593">
        <v>2156</v>
      </c>
      <c r="N19" s="595">
        <v>1987</v>
      </c>
      <c r="O19" s="55"/>
      <c r="P19" s="55"/>
      <c r="Q19" s="55"/>
    </row>
    <row r="20" spans="1:17" ht="13.5" customHeight="1">
      <c r="A20" s="76" t="s">
        <v>47</v>
      </c>
      <c r="B20" s="77"/>
      <c r="C20" s="78">
        <f t="shared" si="2"/>
        <v>5111</v>
      </c>
      <c r="D20" s="57">
        <v>2581</v>
      </c>
      <c r="E20" s="79">
        <v>2530</v>
      </c>
      <c r="F20" s="591">
        <f t="shared" si="3"/>
        <v>4404</v>
      </c>
      <c r="G20" s="57">
        <v>2203</v>
      </c>
      <c r="H20" s="79">
        <v>2201</v>
      </c>
      <c r="I20" s="592">
        <f t="shared" si="4"/>
        <v>4013</v>
      </c>
      <c r="J20" s="56">
        <v>2031</v>
      </c>
      <c r="K20" s="57">
        <v>1982</v>
      </c>
      <c r="L20" s="591">
        <f t="shared" si="5"/>
        <v>4429</v>
      </c>
      <c r="M20" s="593">
        <v>2280</v>
      </c>
      <c r="N20" s="595">
        <v>2149</v>
      </c>
      <c r="O20" s="55"/>
      <c r="P20" s="55"/>
      <c r="Q20" s="55"/>
    </row>
    <row r="21" spans="1:17" ht="13.5" customHeight="1">
      <c r="A21" s="76" t="s">
        <v>48</v>
      </c>
      <c r="B21" s="77"/>
      <c r="C21" s="78">
        <f t="shared" si="2"/>
        <v>5194</v>
      </c>
      <c r="D21" s="57">
        <v>2636</v>
      </c>
      <c r="E21" s="79">
        <v>2558</v>
      </c>
      <c r="F21" s="591">
        <f t="shared" si="3"/>
        <v>4581</v>
      </c>
      <c r="G21" s="57">
        <v>2417</v>
      </c>
      <c r="H21" s="79">
        <v>2164</v>
      </c>
      <c r="I21" s="592">
        <f t="shared" si="4"/>
        <v>4158</v>
      </c>
      <c r="J21" s="56">
        <v>2133</v>
      </c>
      <c r="K21" s="57">
        <v>2025</v>
      </c>
      <c r="L21" s="591">
        <f t="shared" si="5"/>
        <v>4234</v>
      </c>
      <c r="M21" s="593">
        <v>2085</v>
      </c>
      <c r="N21" s="595">
        <v>2149</v>
      </c>
      <c r="O21" s="55"/>
      <c r="P21" s="55"/>
      <c r="Q21" s="55"/>
    </row>
    <row r="22" spans="1:17" ht="13.5" customHeight="1">
      <c r="A22" s="76" t="s">
        <v>49</v>
      </c>
      <c r="B22" s="77"/>
      <c r="C22" s="78">
        <f t="shared" si="2"/>
        <v>5225</v>
      </c>
      <c r="D22" s="57">
        <v>2663</v>
      </c>
      <c r="E22" s="79">
        <v>2562</v>
      </c>
      <c r="F22" s="591">
        <f t="shared" si="3"/>
        <v>4795</v>
      </c>
      <c r="G22" s="57">
        <v>2445</v>
      </c>
      <c r="H22" s="79">
        <v>2350</v>
      </c>
      <c r="I22" s="592">
        <f t="shared" si="4"/>
        <v>4080</v>
      </c>
      <c r="J22" s="56">
        <v>2035</v>
      </c>
      <c r="K22" s="57">
        <v>2045</v>
      </c>
      <c r="L22" s="591">
        <f t="shared" si="5"/>
        <v>4121</v>
      </c>
      <c r="M22" s="593">
        <v>2080</v>
      </c>
      <c r="N22" s="595">
        <v>2041</v>
      </c>
      <c r="O22" s="55"/>
      <c r="P22" s="55"/>
      <c r="Q22" s="55"/>
    </row>
    <row r="23" spans="1:17" ht="13.5" customHeight="1">
      <c r="A23" s="76" t="s">
        <v>50</v>
      </c>
      <c r="B23" s="77"/>
      <c r="C23" s="78">
        <f t="shared" si="2"/>
        <v>5461</v>
      </c>
      <c r="D23" s="57">
        <v>2763</v>
      </c>
      <c r="E23" s="79">
        <v>2698</v>
      </c>
      <c r="F23" s="591">
        <f t="shared" si="3"/>
        <v>4791</v>
      </c>
      <c r="G23" s="57">
        <v>2502</v>
      </c>
      <c r="H23" s="79">
        <v>2289</v>
      </c>
      <c r="I23" s="592">
        <f t="shared" si="4"/>
        <v>4226</v>
      </c>
      <c r="J23" s="56">
        <v>2150</v>
      </c>
      <c r="K23" s="57">
        <v>2076</v>
      </c>
      <c r="L23" s="591">
        <f t="shared" si="5"/>
        <v>4301</v>
      </c>
      <c r="M23" s="593">
        <v>2234</v>
      </c>
      <c r="N23" s="595">
        <v>2067</v>
      </c>
      <c r="O23" s="55"/>
      <c r="P23" s="55"/>
      <c r="Q23" s="55"/>
    </row>
    <row r="24" spans="1:17" ht="13.5" customHeight="1">
      <c r="A24" s="76" t="s">
        <v>51</v>
      </c>
      <c r="B24" s="77"/>
      <c r="C24" s="78">
        <f t="shared" si="2"/>
        <v>5773</v>
      </c>
      <c r="D24" s="57">
        <v>2989</v>
      </c>
      <c r="E24" s="79">
        <v>2784</v>
      </c>
      <c r="F24" s="591">
        <f t="shared" si="3"/>
        <v>5157</v>
      </c>
      <c r="G24" s="57">
        <v>2671</v>
      </c>
      <c r="H24" s="79">
        <v>2486</v>
      </c>
      <c r="I24" s="592">
        <f t="shared" si="4"/>
        <v>4585</v>
      </c>
      <c r="J24" s="56">
        <v>2330</v>
      </c>
      <c r="K24" s="57">
        <v>2255</v>
      </c>
      <c r="L24" s="591">
        <f t="shared" si="5"/>
        <v>4492</v>
      </c>
      <c r="M24" s="593">
        <v>2334</v>
      </c>
      <c r="N24" s="595">
        <v>2158</v>
      </c>
      <c r="O24" s="55"/>
      <c r="P24" s="55"/>
      <c r="Q24" s="55"/>
    </row>
    <row r="25" spans="1:17" ht="13.5" customHeight="1">
      <c r="A25" s="76" t="s">
        <v>52</v>
      </c>
      <c r="B25" s="77"/>
      <c r="C25" s="78">
        <f t="shared" si="2"/>
        <v>6098</v>
      </c>
      <c r="D25" s="57">
        <v>3171</v>
      </c>
      <c r="E25" s="79">
        <v>2927</v>
      </c>
      <c r="F25" s="591">
        <f t="shared" si="3"/>
        <v>5155</v>
      </c>
      <c r="G25" s="57">
        <v>2624</v>
      </c>
      <c r="H25" s="79">
        <v>2531</v>
      </c>
      <c r="I25" s="592">
        <f t="shared" si="4"/>
        <v>4454</v>
      </c>
      <c r="J25" s="56">
        <v>2275</v>
      </c>
      <c r="K25" s="57">
        <v>2179</v>
      </c>
      <c r="L25" s="591">
        <f t="shared" si="5"/>
        <v>4148</v>
      </c>
      <c r="M25" s="593">
        <v>2125</v>
      </c>
      <c r="N25" s="595">
        <v>2023</v>
      </c>
      <c r="O25" s="55"/>
      <c r="P25" s="55"/>
      <c r="Q25" s="55"/>
    </row>
    <row r="26" spans="1:17" ht="13.5" customHeight="1">
      <c r="A26" s="76" t="s">
        <v>53</v>
      </c>
      <c r="B26" s="77"/>
      <c r="C26" s="78">
        <f t="shared" si="2"/>
        <v>7437</v>
      </c>
      <c r="D26" s="57">
        <v>3831</v>
      </c>
      <c r="E26" s="79">
        <v>3606</v>
      </c>
      <c r="F26" s="591">
        <f t="shared" si="3"/>
        <v>5958</v>
      </c>
      <c r="G26" s="57">
        <v>3140</v>
      </c>
      <c r="H26" s="79">
        <v>2818</v>
      </c>
      <c r="I26" s="592">
        <f t="shared" si="4"/>
        <v>5419</v>
      </c>
      <c r="J26" s="56">
        <v>2952</v>
      </c>
      <c r="K26" s="57">
        <v>2467</v>
      </c>
      <c r="L26" s="591">
        <f t="shared" si="5"/>
        <v>4864</v>
      </c>
      <c r="M26" s="593">
        <v>2643</v>
      </c>
      <c r="N26" s="595">
        <v>2221</v>
      </c>
      <c r="O26" s="55"/>
      <c r="P26" s="55"/>
      <c r="Q26" s="55"/>
    </row>
    <row r="27" spans="1:17" ht="13.5" customHeight="1">
      <c r="A27" s="76" t="s">
        <v>54</v>
      </c>
      <c r="B27" s="77"/>
      <c r="C27" s="78">
        <f t="shared" si="2"/>
        <v>9453</v>
      </c>
      <c r="D27" s="57">
        <v>4984</v>
      </c>
      <c r="E27" s="79">
        <v>4469</v>
      </c>
      <c r="F27" s="591">
        <f t="shared" si="3"/>
        <v>6977</v>
      </c>
      <c r="G27" s="57">
        <v>3690</v>
      </c>
      <c r="H27" s="79">
        <v>3287</v>
      </c>
      <c r="I27" s="592">
        <f t="shared" si="4"/>
        <v>6503</v>
      </c>
      <c r="J27" s="56">
        <v>3571</v>
      </c>
      <c r="K27" s="57">
        <v>2932</v>
      </c>
      <c r="L27" s="591">
        <f t="shared" si="5"/>
        <v>5434</v>
      </c>
      <c r="M27" s="593">
        <v>2887</v>
      </c>
      <c r="N27" s="595">
        <v>2547</v>
      </c>
      <c r="O27" s="55"/>
      <c r="P27" s="55"/>
      <c r="Q27" s="55"/>
    </row>
    <row r="28" spans="1:17" ht="13.5" customHeight="1">
      <c r="A28" s="76" t="s">
        <v>55</v>
      </c>
      <c r="B28" s="77"/>
      <c r="C28" s="78">
        <f t="shared" si="2"/>
        <v>9822</v>
      </c>
      <c r="D28" s="57">
        <v>5035</v>
      </c>
      <c r="E28" s="79">
        <v>4787</v>
      </c>
      <c r="F28" s="591">
        <f t="shared" si="3"/>
        <v>7594</v>
      </c>
      <c r="G28" s="57">
        <v>4209</v>
      </c>
      <c r="H28" s="79">
        <v>3385</v>
      </c>
      <c r="I28" s="592">
        <f t="shared" si="4"/>
        <v>6678</v>
      </c>
      <c r="J28" s="56">
        <v>3679</v>
      </c>
      <c r="K28" s="57">
        <v>2999</v>
      </c>
      <c r="L28" s="591">
        <f t="shared" si="5"/>
        <v>5508</v>
      </c>
      <c r="M28" s="593">
        <v>2966</v>
      </c>
      <c r="N28" s="595">
        <v>2542</v>
      </c>
      <c r="O28" s="55"/>
      <c r="P28" s="55"/>
      <c r="Q28" s="55"/>
    </row>
    <row r="29" spans="1:17" ht="13.5" customHeight="1">
      <c r="A29" s="76" t="s">
        <v>56</v>
      </c>
      <c r="B29" s="77"/>
      <c r="C29" s="78">
        <f t="shared" si="2"/>
        <v>9959</v>
      </c>
      <c r="D29" s="57">
        <v>5210</v>
      </c>
      <c r="E29" s="79">
        <v>4749</v>
      </c>
      <c r="F29" s="591">
        <f t="shared" si="3"/>
        <v>7913</v>
      </c>
      <c r="G29" s="57">
        <v>4354</v>
      </c>
      <c r="H29" s="79">
        <v>3559</v>
      </c>
      <c r="I29" s="592">
        <f t="shared" si="4"/>
        <v>7010</v>
      </c>
      <c r="J29" s="56">
        <v>3775</v>
      </c>
      <c r="K29" s="57">
        <v>3235</v>
      </c>
      <c r="L29" s="591">
        <f t="shared" si="5"/>
        <v>5750</v>
      </c>
      <c r="M29" s="593">
        <v>3068</v>
      </c>
      <c r="N29" s="595">
        <v>2682</v>
      </c>
      <c r="O29" s="55"/>
      <c r="P29" s="55"/>
      <c r="Q29" s="55"/>
    </row>
    <row r="30" spans="1:17" ht="13.5" customHeight="1">
      <c r="A30" s="76" t="s">
        <v>57</v>
      </c>
      <c r="B30" s="77"/>
      <c r="C30" s="78">
        <f t="shared" si="2"/>
        <v>9363</v>
      </c>
      <c r="D30" s="57">
        <v>4758</v>
      </c>
      <c r="E30" s="79">
        <v>4605</v>
      </c>
      <c r="F30" s="591">
        <f t="shared" si="3"/>
        <v>7844</v>
      </c>
      <c r="G30" s="57">
        <v>4263</v>
      </c>
      <c r="H30" s="79">
        <v>3581</v>
      </c>
      <c r="I30" s="592">
        <f t="shared" si="4"/>
        <v>6639</v>
      </c>
      <c r="J30" s="56">
        <v>3540</v>
      </c>
      <c r="K30" s="57">
        <v>3099</v>
      </c>
      <c r="L30" s="591">
        <f t="shared" si="5"/>
        <v>5743</v>
      </c>
      <c r="M30" s="593">
        <v>3000</v>
      </c>
      <c r="N30" s="595">
        <v>2743</v>
      </c>
      <c r="O30" s="55"/>
      <c r="P30" s="55"/>
      <c r="Q30" s="55"/>
    </row>
    <row r="31" spans="1:17" ht="13.5" customHeight="1">
      <c r="A31" s="76" t="s">
        <v>58</v>
      </c>
      <c r="B31" s="77"/>
      <c r="C31" s="78">
        <f t="shared" si="2"/>
        <v>8861</v>
      </c>
      <c r="D31" s="57">
        <v>4615</v>
      </c>
      <c r="E31" s="79">
        <v>4246</v>
      </c>
      <c r="F31" s="591">
        <f t="shared" si="3"/>
        <v>7529</v>
      </c>
      <c r="G31" s="57">
        <v>3932</v>
      </c>
      <c r="H31" s="79">
        <v>3597</v>
      </c>
      <c r="I31" s="592">
        <f t="shared" si="4"/>
        <v>6203</v>
      </c>
      <c r="J31" s="56">
        <v>3187</v>
      </c>
      <c r="K31" s="57">
        <v>3016</v>
      </c>
      <c r="L31" s="591">
        <f t="shared" si="5"/>
        <v>5521</v>
      </c>
      <c r="M31" s="593">
        <v>2898</v>
      </c>
      <c r="N31" s="595">
        <v>2623</v>
      </c>
      <c r="O31" s="55"/>
      <c r="P31" s="55"/>
      <c r="Q31" s="55"/>
    </row>
    <row r="32" spans="1:17" ht="13.5" customHeight="1">
      <c r="A32" s="76" t="s">
        <v>59</v>
      </c>
      <c r="B32" s="77"/>
      <c r="C32" s="78">
        <f t="shared" si="2"/>
        <v>8262</v>
      </c>
      <c r="D32" s="57">
        <v>4190</v>
      </c>
      <c r="E32" s="79">
        <v>4072</v>
      </c>
      <c r="F32" s="591">
        <f t="shared" si="3"/>
        <v>7550</v>
      </c>
      <c r="G32" s="57">
        <v>3826</v>
      </c>
      <c r="H32" s="79">
        <v>3724</v>
      </c>
      <c r="I32" s="592">
        <f t="shared" si="4"/>
        <v>5857</v>
      </c>
      <c r="J32" s="56">
        <v>3001</v>
      </c>
      <c r="K32" s="57">
        <v>2856</v>
      </c>
      <c r="L32" s="591">
        <f t="shared" si="5"/>
        <v>5357</v>
      </c>
      <c r="M32" s="593">
        <v>2641</v>
      </c>
      <c r="N32" s="595">
        <v>2716</v>
      </c>
      <c r="O32" s="55"/>
      <c r="P32" s="55"/>
      <c r="Q32" s="55"/>
    </row>
    <row r="33" spans="1:17" ht="13.5" customHeight="1">
      <c r="A33" s="76" t="s">
        <v>60</v>
      </c>
      <c r="B33" s="77"/>
      <c r="C33" s="78">
        <f t="shared" si="2"/>
        <v>7415</v>
      </c>
      <c r="D33" s="57">
        <v>3703</v>
      </c>
      <c r="E33" s="79">
        <v>3712</v>
      </c>
      <c r="F33" s="591">
        <f t="shared" si="3"/>
        <v>7635</v>
      </c>
      <c r="G33" s="57">
        <v>3809</v>
      </c>
      <c r="H33" s="79">
        <v>3826</v>
      </c>
      <c r="I33" s="592">
        <f t="shared" si="4"/>
        <v>5675</v>
      </c>
      <c r="J33" s="56">
        <v>2831</v>
      </c>
      <c r="K33" s="57">
        <v>2844</v>
      </c>
      <c r="L33" s="591">
        <f t="shared" si="5"/>
        <v>5196</v>
      </c>
      <c r="M33" s="593">
        <v>2624</v>
      </c>
      <c r="N33" s="595">
        <v>2572</v>
      </c>
      <c r="O33" s="55"/>
      <c r="P33" s="55"/>
      <c r="Q33" s="55"/>
    </row>
    <row r="34" spans="1:17" ht="13.5" customHeight="1">
      <c r="A34" s="76" t="s">
        <v>61</v>
      </c>
      <c r="B34" s="77"/>
      <c r="C34" s="78">
        <f t="shared" si="2"/>
        <v>6969</v>
      </c>
      <c r="D34" s="57">
        <v>3397</v>
      </c>
      <c r="E34" s="79">
        <v>3572</v>
      </c>
      <c r="F34" s="591">
        <f t="shared" si="3"/>
        <v>7915</v>
      </c>
      <c r="G34" s="57">
        <v>3889</v>
      </c>
      <c r="H34" s="79">
        <v>4026</v>
      </c>
      <c r="I34" s="592">
        <f t="shared" si="4"/>
        <v>6012</v>
      </c>
      <c r="J34" s="56">
        <v>2995</v>
      </c>
      <c r="K34" s="57">
        <v>3017</v>
      </c>
      <c r="L34" s="591">
        <f t="shared" si="5"/>
        <v>5383</v>
      </c>
      <c r="M34" s="593">
        <v>2676</v>
      </c>
      <c r="N34" s="595">
        <v>2707</v>
      </c>
      <c r="O34" s="55"/>
      <c r="P34" s="55"/>
      <c r="Q34" s="55"/>
    </row>
    <row r="35" spans="1:17" ht="13.5" customHeight="1">
      <c r="A35" s="76" t="s">
        <v>62</v>
      </c>
      <c r="B35" s="77"/>
      <c r="C35" s="78">
        <f t="shared" si="2"/>
        <v>6759</v>
      </c>
      <c r="D35" s="57">
        <v>3311</v>
      </c>
      <c r="E35" s="79">
        <v>3448</v>
      </c>
      <c r="F35" s="591">
        <f t="shared" si="3"/>
        <v>7987</v>
      </c>
      <c r="G35" s="57">
        <v>3900</v>
      </c>
      <c r="H35" s="79">
        <v>4087</v>
      </c>
      <c r="I35" s="592">
        <f t="shared" si="4"/>
        <v>6320</v>
      </c>
      <c r="J35" s="56">
        <v>3144</v>
      </c>
      <c r="K35" s="57">
        <v>3176</v>
      </c>
      <c r="L35" s="591">
        <f t="shared" si="5"/>
        <v>5360</v>
      </c>
      <c r="M35" s="593">
        <v>2651</v>
      </c>
      <c r="N35" s="595">
        <v>2709</v>
      </c>
      <c r="O35" s="55"/>
      <c r="P35" s="55"/>
      <c r="Q35" s="55"/>
    </row>
    <row r="36" spans="1:17" ht="13.5" customHeight="1">
      <c r="A36" s="76" t="s">
        <v>63</v>
      </c>
      <c r="B36" s="77"/>
      <c r="C36" s="78">
        <f t="shared" si="2"/>
        <v>6818</v>
      </c>
      <c r="D36" s="57">
        <v>3301</v>
      </c>
      <c r="E36" s="79">
        <v>3517</v>
      </c>
      <c r="F36" s="591">
        <f t="shared" si="3"/>
        <v>7923</v>
      </c>
      <c r="G36" s="57">
        <v>4026</v>
      </c>
      <c r="H36" s="79">
        <v>3897</v>
      </c>
      <c r="I36" s="592">
        <f t="shared" si="4"/>
        <v>6587</v>
      </c>
      <c r="J36" s="56">
        <v>3287</v>
      </c>
      <c r="K36" s="57">
        <v>3300</v>
      </c>
      <c r="L36" s="591">
        <f t="shared" si="5"/>
        <v>5492</v>
      </c>
      <c r="M36" s="593">
        <v>2686</v>
      </c>
      <c r="N36" s="595">
        <v>2806</v>
      </c>
      <c r="O36" s="55"/>
      <c r="P36" s="55"/>
      <c r="Q36" s="55"/>
    </row>
    <row r="37" spans="1:17" ht="13.5" customHeight="1">
      <c r="A37" s="76" t="s">
        <v>64</v>
      </c>
      <c r="B37" s="77"/>
      <c r="C37" s="78">
        <f t="shared" si="2"/>
        <v>5178</v>
      </c>
      <c r="D37" s="57">
        <v>2649</v>
      </c>
      <c r="E37" s="79">
        <v>2529</v>
      </c>
      <c r="F37" s="591">
        <f t="shared" si="3"/>
        <v>7632</v>
      </c>
      <c r="G37" s="57">
        <v>3748</v>
      </c>
      <c r="H37" s="79">
        <v>3884</v>
      </c>
      <c r="I37" s="592">
        <f t="shared" si="4"/>
        <v>6953</v>
      </c>
      <c r="J37" s="56">
        <v>3448</v>
      </c>
      <c r="K37" s="57">
        <v>3505</v>
      </c>
      <c r="L37" s="591">
        <f t="shared" si="5"/>
        <v>5524</v>
      </c>
      <c r="M37" s="593">
        <v>2717</v>
      </c>
      <c r="N37" s="595">
        <v>2807</v>
      </c>
      <c r="O37" s="55"/>
      <c r="P37" s="55"/>
      <c r="Q37" s="55"/>
    </row>
    <row r="38" spans="1:17" ht="13.5" customHeight="1">
      <c r="A38" s="76" t="s">
        <v>65</v>
      </c>
      <c r="B38" s="77"/>
      <c r="C38" s="78">
        <f t="shared" si="2"/>
        <v>6448</v>
      </c>
      <c r="D38" s="57">
        <v>3189</v>
      </c>
      <c r="E38" s="79">
        <v>3259</v>
      </c>
      <c r="F38" s="591">
        <f t="shared" si="3"/>
        <v>7043</v>
      </c>
      <c r="G38" s="57">
        <v>3504</v>
      </c>
      <c r="H38" s="79">
        <v>3539</v>
      </c>
      <c r="I38" s="592">
        <f t="shared" si="4"/>
        <v>7187</v>
      </c>
      <c r="J38" s="56">
        <v>3585</v>
      </c>
      <c r="K38" s="57">
        <v>3602</v>
      </c>
      <c r="L38" s="591">
        <f t="shared" si="5"/>
        <v>5614</v>
      </c>
      <c r="M38" s="593">
        <v>2760</v>
      </c>
      <c r="N38" s="595">
        <v>2854</v>
      </c>
      <c r="O38" s="55"/>
      <c r="P38" s="55"/>
      <c r="Q38" s="55"/>
    </row>
    <row r="39" spans="1:17" ht="13.5" customHeight="1">
      <c r="A39" s="76" t="s">
        <v>66</v>
      </c>
      <c r="B39" s="77"/>
      <c r="C39" s="78">
        <f t="shared" si="2"/>
        <v>5988</v>
      </c>
      <c r="D39" s="57">
        <v>2953</v>
      </c>
      <c r="E39" s="79">
        <v>3035</v>
      </c>
      <c r="F39" s="591">
        <f t="shared" si="3"/>
        <v>6693</v>
      </c>
      <c r="G39" s="57">
        <v>3277</v>
      </c>
      <c r="H39" s="79">
        <v>3416</v>
      </c>
      <c r="I39" s="592">
        <f t="shared" si="4"/>
        <v>7529</v>
      </c>
      <c r="J39" s="56">
        <v>3743</v>
      </c>
      <c r="K39" s="57">
        <v>3786</v>
      </c>
      <c r="L39" s="591">
        <f t="shared" si="5"/>
        <v>5967</v>
      </c>
      <c r="M39" s="593">
        <v>2953</v>
      </c>
      <c r="N39" s="595">
        <v>3014</v>
      </c>
      <c r="O39" s="55"/>
      <c r="P39" s="55"/>
      <c r="Q39" s="55"/>
    </row>
    <row r="40" spans="1:17" ht="13.5" customHeight="1">
      <c r="A40" s="76" t="s">
        <v>67</v>
      </c>
      <c r="B40" s="77"/>
      <c r="C40" s="78">
        <f t="shared" si="2"/>
        <v>5936</v>
      </c>
      <c r="D40" s="57">
        <v>2898</v>
      </c>
      <c r="E40" s="79">
        <v>3038</v>
      </c>
      <c r="F40" s="591">
        <f t="shared" si="3"/>
        <v>6509</v>
      </c>
      <c r="G40" s="57">
        <v>3208</v>
      </c>
      <c r="H40" s="79">
        <v>3301</v>
      </c>
      <c r="I40" s="592">
        <f t="shared" si="4"/>
        <v>7641</v>
      </c>
      <c r="J40" s="56">
        <v>3780</v>
      </c>
      <c r="K40" s="57">
        <v>3861</v>
      </c>
      <c r="L40" s="591">
        <f t="shared" si="5"/>
        <v>6147</v>
      </c>
      <c r="M40" s="593">
        <v>3087</v>
      </c>
      <c r="N40" s="595">
        <v>3060</v>
      </c>
      <c r="O40" s="55"/>
      <c r="P40" s="55"/>
      <c r="Q40" s="55"/>
    </row>
    <row r="41" spans="1:17" ht="13.5" customHeight="1">
      <c r="A41" s="76" t="s">
        <v>68</v>
      </c>
      <c r="B41" s="77"/>
      <c r="C41" s="78">
        <f t="shared" si="2"/>
        <v>5566</v>
      </c>
      <c r="D41" s="57">
        <v>2728</v>
      </c>
      <c r="E41" s="79">
        <v>2838</v>
      </c>
      <c r="F41" s="591">
        <f t="shared" si="3"/>
        <v>6491</v>
      </c>
      <c r="G41" s="57">
        <v>3164</v>
      </c>
      <c r="H41" s="79">
        <v>3327</v>
      </c>
      <c r="I41" s="592">
        <f t="shared" si="4"/>
        <v>7567</v>
      </c>
      <c r="J41" s="56">
        <v>3774</v>
      </c>
      <c r="K41" s="57">
        <v>3793</v>
      </c>
      <c r="L41" s="591">
        <f t="shared" si="5"/>
        <v>6546</v>
      </c>
      <c r="M41" s="593">
        <v>3304</v>
      </c>
      <c r="N41" s="595">
        <v>3242</v>
      </c>
      <c r="O41" s="55"/>
      <c r="P41" s="55"/>
      <c r="Q41" s="55"/>
    </row>
    <row r="42" spans="1:17" ht="13.5" customHeight="1">
      <c r="A42" s="76" t="s">
        <v>69</v>
      </c>
      <c r="B42" s="77"/>
      <c r="C42" s="78">
        <f t="shared" si="2"/>
        <v>5671</v>
      </c>
      <c r="D42" s="57">
        <v>2825</v>
      </c>
      <c r="E42" s="79">
        <v>2846</v>
      </c>
      <c r="F42" s="591">
        <f t="shared" si="3"/>
        <v>5069</v>
      </c>
      <c r="G42" s="57">
        <v>2598</v>
      </c>
      <c r="H42" s="79">
        <v>2471</v>
      </c>
      <c r="I42" s="592">
        <f t="shared" si="4"/>
        <v>7244</v>
      </c>
      <c r="J42" s="56">
        <v>3589</v>
      </c>
      <c r="K42" s="57">
        <v>3655</v>
      </c>
      <c r="L42" s="591">
        <f t="shared" si="5"/>
        <v>6835</v>
      </c>
      <c r="M42" s="593">
        <v>3416</v>
      </c>
      <c r="N42" s="595">
        <v>3419</v>
      </c>
      <c r="O42" s="55"/>
      <c r="P42" s="55"/>
      <c r="Q42" s="55"/>
    </row>
    <row r="43" spans="1:17" ht="13.5" customHeight="1">
      <c r="A43" s="76" t="s">
        <v>70</v>
      </c>
      <c r="B43" s="77"/>
      <c r="C43" s="78">
        <f t="shared" si="2"/>
        <v>5860</v>
      </c>
      <c r="D43" s="57">
        <v>2941</v>
      </c>
      <c r="E43" s="79">
        <v>2919</v>
      </c>
      <c r="F43" s="591">
        <f t="shared" si="3"/>
        <v>6233</v>
      </c>
      <c r="G43" s="57">
        <v>3082</v>
      </c>
      <c r="H43" s="79">
        <v>3151</v>
      </c>
      <c r="I43" s="592">
        <f t="shared" si="4"/>
        <v>6930</v>
      </c>
      <c r="J43" s="56">
        <v>3456</v>
      </c>
      <c r="K43" s="57">
        <v>3474</v>
      </c>
      <c r="L43" s="591">
        <f t="shared" si="5"/>
        <v>7158</v>
      </c>
      <c r="M43" s="593">
        <v>3589</v>
      </c>
      <c r="N43" s="595">
        <v>3569</v>
      </c>
      <c r="O43" s="55"/>
      <c r="P43" s="55"/>
      <c r="Q43" s="55"/>
    </row>
    <row r="44" spans="1:17" ht="13.5" customHeight="1">
      <c r="A44" s="76" t="s">
        <v>71</v>
      </c>
      <c r="B44" s="77"/>
      <c r="C44" s="78">
        <f t="shared" si="2"/>
        <v>5738</v>
      </c>
      <c r="D44" s="57">
        <v>2854</v>
      </c>
      <c r="E44" s="79">
        <v>2884</v>
      </c>
      <c r="F44" s="591">
        <f t="shared" si="3"/>
        <v>5768</v>
      </c>
      <c r="G44" s="57">
        <v>2819</v>
      </c>
      <c r="H44" s="79">
        <v>2949</v>
      </c>
      <c r="I44" s="592">
        <f t="shared" si="4"/>
        <v>6332</v>
      </c>
      <c r="J44" s="56">
        <v>3120</v>
      </c>
      <c r="K44" s="57">
        <v>3212</v>
      </c>
      <c r="L44" s="591">
        <f t="shared" si="5"/>
        <v>7567</v>
      </c>
      <c r="M44" s="593">
        <v>3759</v>
      </c>
      <c r="N44" s="595">
        <v>3808</v>
      </c>
      <c r="O44" s="55"/>
      <c r="P44" s="55"/>
      <c r="Q44" s="55"/>
    </row>
    <row r="45" spans="1:17" ht="13.5" customHeight="1">
      <c r="A45" s="76" t="s">
        <v>72</v>
      </c>
      <c r="B45" s="77"/>
      <c r="C45" s="78">
        <f t="shared" si="2"/>
        <v>5730</v>
      </c>
      <c r="D45" s="57">
        <v>2783</v>
      </c>
      <c r="E45" s="79">
        <v>2947</v>
      </c>
      <c r="F45" s="591">
        <f t="shared" si="3"/>
        <v>5696</v>
      </c>
      <c r="G45" s="57">
        <v>2776</v>
      </c>
      <c r="H45" s="79">
        <v>2920</v>
      </c>
      <c r="I45" s="592">
        <f t="shared" si="4"/>
        <v>6270</v>
      </c>
      <c r="J45" s="56">
        <v>3135</v>
      </c>
      <c r="K45" s="57">
        <v>3135</v>
      </c>
      <c r="L45" s="591">
        <f t="shared" si="5"/>
        <v>7606</v>
      </c>
      <c r="M45" s="593">
        <v>3765</v>
      </c>
      <c r="N45" s="595">
        <v>3841</v>
      </c>
      <c r="O45" s="55"/>
      <c r="P45" s="55"/>
      <c r="Q45" s="55"/>
    </row>
    <row r="46" spans="1:17" ht="13.5" customHeight="1">
      <c r="A46" s="76" t="s">
        <v>73</v>
      </c>
      <c r="B46" s="77"/>
      <c r="C46" s="78">
        <f t="shared" si="2"/>
        <v>5355</v>
      </c>
      <c r="D46" s="57">
        <v>2721</v>
      </c>
      <c r="E46" s="79">
        <v>2634</v>
      </c>
      <c r="F46" s="591">
        <f t="shared" si="3"/>
        <v>5410</v>
      </c>
      <c r="G46" s="57">
        <v>2687</v>
      </c>
      <c r="H46" s="79">
        <v>2723</v>
      </c>
      <c r="I46" s="592">
        <f t="shared" si="4"/>
        <v>6337</v>
      </c>
      <c r="J46" s="56">
        <v>3130</v>
      </c>
      <c r="K46" s="57">
        <v>3207</v>
      </c>
      <c r="L46" s="591">
        <f t="shared" si="5"/>
        <v>7519</v>
      </c>
      <c r="M46" s="593">
        <v>3768</v>
      </c>
      <c r="N46" s="595">
        <v>3751</v>
      </c>
      <c r="O46" s="55"/>
      <c r="P46" s="55"/>
      <c r="Q46" s="55"/>
    </row>
    <row r="47" spans="1:17" ht="13.5" customHeight="1">
      <c r="A47" s="76" t="s">
        <v>74</v>
      </c>
      <c r="B47" s="77"/>
      <c r="C47" s="78">
        <f t="shared" si="2"/>
        <v>5583</v>
      </c>
      <c r="D47" s="57">
        <v>2781</v>
      </c>
      <c r="E47" s="79">
        <v>2802</v>
      </c>
      <c r="F47" s="591">
        <f t="shared" si="3"/>
        <v>5455</v>
      </c>
      <c r="G47" s="57">
        <v>2708</v>
      </c>
      <c r="H47" s="79">
        <v>2747</v>
      </c>
      <c r="I47" s="592">
        <f t="shared" si="4"/>
        <v>4953</v>
      </c>
      <c r="J47" s="56">
        <v>2538</v>
      </c>
      <c r="K47" s="57">
        <v>2415</v>
      </c>
      <c r="L47" s="591">
        <f t="shared" si="5"/>
        <v>7244</v>
      </c>
      <c r="M47" s="593">
        <v>3605</v>
      </c>
      <c r="N47" s="595">
        <v>3639</v>
      </c>
      <c r="O47" s="55"/>
      <c r="P47" s="55"/>
      <c r="Q47" s="55"/>
    </row>
    <row r="48" spans="1:17" ht="13.5" customHeight="1">
      <c r="A48" s="76" t="s">
        <v>75</v>
      </c>
      <c r="B48" s="77"/>
      <c r="C48" s="78">
        <f t="shared" si="2"/>
        <v>5956</v>
      </c>
      <c r="D48" s="57">
        <v>2953</v>
      </c>
      <c r="E48" s="79">
        <v>3003</v>
      </c>
      <c r="F48" s="591">
        <f t="shared" si="3"/>
        <v>5697</v>
      </c>
      <c r="G48" s="57">
        <v>2837</v>
      </c>
      <c r="H48" s="79">
        <v>2860</v>
      </c>
      <c r="I48" s="592">
        <f t="shared" si="4"/>
        <v>6109</v>
      </c>
      <c r="J48" s="56">
        <v>2987</v>
      </c>
      <c r="K48" s="57">
        <v>3122</v>
      </c>
      <c r="L48" s="591">
        <f t="shared" si="5"/>
        <v>6852</v>
      </c>
      <c r="M48" s="593">
        <v>3379</v>
      </c>
      <c r="N48" s="595">
        <v>3473</v>
      </c>
      <c r="O48" s="55"/>
      <c r="P48" s="55"/>
      <c r="Q48" s="55"/>
    </row>
    <row r="49" spans="1:17" ht="13.5" customHeight="1">
      <c r="A49" s="76" t="s">
        <v>76</v>
      </c>
      <c r="B49" s="77"/>
      <c r="C49" s="78">
        <f t="shared" si="2"/>
        <v>5852</v>
      </c>
      <c r="D49" s="57">
        <v>2899</v>
      </c>
      <c r="E49" s="79">
        <v>2953</v>
      </c>
      <c r="F49" s="591">
        <f t="shared" si="3"/>
        <v>5579</v>
      </c>
      <c r="G49" s="57">
        <v>2768</v>
      </c>
      <c r="H49" s="79">
        <v>2811</v>
      </c>
      <c r="I49" s="592">
        <f t="shared" si="4"/>
        <v>5700</v>
      </c>
      <c r="J49" s="56">
        <v>2814</v>
      </c>
      <c r="K49" s="57">
        <v>2886</v>
      </c>
      <c r="L49" s="591">
        <f t="shared" si="5"/>
        <v>6485</v>
      </c>
      <c r="M49" s="593">
        <v>3196</v>
      </c>
      <c r="N49" s="595">
        <v>3289</v>
      </c>
      <c r="O49" s="55"/>
      <c r="P49" s="55"/>
      <c r="Q49" s="55"/>
    </row>
    <row r="50" spans="1:17" ht="13.5" customHeight="1">
      <c r="A50" s="76" t="s">
        <v>77</v>
      </c>
      <c r="B50" s="77"/>
      <c r="C50" s="78">
        <f t="shared" si="2"/>
        <v>5954</v>
      </c>
      <c r="D50" s="57">
        <v>2991</v>
      </c>
      <c r="E50" s="79">
        <v>2963</v>
      </c>
      <c r="F50" s="591">
        <f t="shared" si="3"/>
        <v>5599</v>
      </c>
      <c r="G50" s="57">
        <v>2712</v>
      </c>
      <c r="H50" s="79">
        <v>2887</v>
      </c>
      <c r="I50" s="592">
        <f t="shared" si="4"/>
        <v>5667</v>
      </c>
      <c r="J50" s="56">
        <v>2772</v>
      </c>
      <c r="K50" s="57">
        <v>2895</v>
      </c>
      <c r="L50" s="591">
        <f t="shared" si="5"/>
        <v>6295</v>
      </c>
      <c r="M50" s="593">
        <v>3103</v>
      </c>
      <c r="N50" s="595">
        <v>3192</v>
      </c>
      <c r="O50" s="55"/>
      <c r="P50" s="55"/>
      <c r="Q50" s="55"/>
    </row>
    <row r="51" spans="1:17" ht="13.5" customHeight="1">
      <c r="A51" s="76" t="s">
        <v>78</v>
      </c>
      <c r="B51" s="77"/>
      <c r="C51" s="78">
        <f t="shared" si="2"/>
        <v>6375</v>
      </c>
      <c r="D51" s="57">
        <v>3212</v>
      </c>
      <c r="E51" s="79">
        <v>3163</v>
      </c>
      <c r="F51" s="591">
        <f t="shared" si="3"/>
        <v>5206</v>
      </c>
      <c r="G51" s="57">
        <v>2644</v>
      </c>
      <c r="H51" s="79">
        <v>2562</v>
      </c>
      <c r="I51" s="592">
        <f t="shared" si="4"/>
        <v>5348</v>
      </c>
      <c r="J51" s="56">
        <v>2646</v>
      </c>
      <c r="K51" s="57">
        <v>2702</v>
      </c>
      <c r="L51" s="591">
        <f t="shared" si="5"/>
        <v>6250</v>
      </c>
      <c r="M51" s="593">
        <v>3102</v>
      </c>
      <c r="N51" s="595">
        <v>3148</v>
      </c>
      <c r="O51" s="55"/>
      <c r="P51" s="55"/>
      <c r="Q51" s="55"/>
    </row>
    <row r="52" spans="1:17" ht="13.5" customHeight="1">
      <c r="A52" s="76" t="s">
        <v>79</v>
      </c>
      <c r="B52" s="77"/>
      <c r="C52" s="78">
        <f t="shared" si="2"/>
        <v>6584</v>
      </c>
      <c r="D52" s="57">
        <v>3270</v>
      </c>
      <c r="E52" s="79">
        <v>3314</v>
      </c>
      <c r="F52" s="591">
        <f t="shared" si="3"/>
        <v>5422</v>
      </c>
      <c r="G52" s="57">
        <v>2684</v>
      </c>
      <c r="H52" s="79">
        <v>2738</v>
      </c>
      <c r="I52" s="592">
        <f t="shared" si="4"/>
        <v>5350</v>
      </c>
      <c r="J52" s="56">
        <v>2634</v>
      </c>
      <c r="K52" s="57">
        <v>2716</v>
      </c>
      <c r="L52" s="591">
        <f t="shared" si="5"/>
        <v>4963</v>
      </c>
      <c r="M52" s="593">
        <v>2530</v>
      </c>
      <c r="N52" s="595">
        <v>2433</v>
      </c>
      <c r="O52" s="55"/>
      <c r="P52" s="55"/>
      <c r="Q52" s="55"/>
    </row>
    <row r="53" spans="1:17" ht="13.5" customHeight="1">
      <c r="A53" s="76" t="s">
        <v>80</v>
      </c>
      <c r="B53" s="77"/>
      <c r="C53" s="78">
        <f t="shared" si="2"/>
        <v>7689</v>
      </c>
      <c r="D53" s="57">
        <v>3882</v>
      </c>
      <c r="E53" s="79">
        <v>3807</v>
      </c>
      <c r="F53" s="591">
        <f t="shared" si="3"/>
        <v>5738</v>
      </c>
      <c r="G53" s="57">
        <v>2871</v>
      </c>
      <c r="H53" s="79">
        <v>2867</v>
      </c>
      <c r="I53" s="592">
        <f t="shared" si="4"/>
        <v>5587</v>
      </c>
      <c r="J53" s="56">
        <v>2794</v>
      </c>
      <c r="K53" s="57">
        <v>2793</v>
      </c>
      <c r="L53" s="591">
        <f t="shared" si="5"/>
        <v>6154</v>
      </c>
      <c r="M53" s="593">
        <v>3036</v>
      </c>
      <c r="N53" s="595">
        <v>3118</v>
      </c>
      <c r="O53" s="55"/>
      <c r="P53" s="55"/>
      <c r="Q53" s="55"/>
    </row>
    <row r="54" spans="1:17" ht="13.5" customHeight="1">
      <c r="A54" s="76" t="s">
        <v>81</v>
      </c>
      <c r="B54" s="77"/>
      <c r="C54" s="78">
        <f t="shared" si="2"/>
        <v>8915</v>
      </c>
      <c r="D54" s="57">
        <v>4382</v>
      </c>
      <c r="E54" s="79">
        <v>4533</v>
      </c>
      <c r="F54" s="591">
        <f t="shared" si="3"/>
        <v>5718</v>
      </c>
      <c r="G54" s="57">
        <v>2832</v>
      </c>
      <c r="H54" s="79">
        <v>2886</v>
      </c>
      <c r="I54" s="592">
        <f t="shared" si="4"/>
        <v>5512</v>
      </c>
      <c r="J54" s="56">
        <v>2724</v>
      </c>
      <c r="K54" s="57">
        <v>2788</v>
      </c>
      <c r="L54" s="591">
        <f t="shared" si="5"/>
        <v>5669</v>
      </c>
      <c r="M54" s="593">
        <v>2796</v>
      </c>
      <c r="N54" s="595">
        <v>2873</v>
      </c>
      <c r="O54" s="55"/>
      <c r="P54" s="55"/>
      <c r="Q54" s="55"/>
    </row>
    <row r="55" spans="1:17" ht="13.5" customHeight="1">
      <c r="A55" s="76" t="s">
        <v>82</v>
      </c>
      <c r="B55" s="77"/>
      <c r="C55" s="78">
        <f t="shared" si="2"/>
        <v>9127</v>
      </c>
      <c r="D55" s="57">
        <v>4547</v>
      </c>
      <c r="E55" s="79">
        <v>4580</v>
      </c>
      <c r="F55" s="591">
        <f t="shared" si="3"/>
        <v>5732</v>
      </c>
      <c r="G55" s="57">
        <v>2866</v>
      </c>
      <c r="H55" s="79">
        <v>2866</v>
      </c>
      <c r="I55" s="592">
        <f t="shared" si="4"/>
        <v>5498</v>
      </c>
      <c r="J55" s="56">
        <v>2665</v>
      </c>
      <c r="K55" s="57">
        <v>2833</v>
      </c>
      <c r="L55" s="591">
        <f t="shared" si="5"/>
        <v>5596</v>
      </c>
      <c r="M55" s="593">
        <v>2748</v>
      </c>
      <c r="N55" s="595">
        <v>2848</v>
      </c>
      <c r="O55" s="55"/>
      <c r="P55" s="55"/>
      <c r="Q55" s="55"/>
    </row>
    <row r="56" spans="1:17" ht="13.5" customHeight="1">
      <c r="A56" s="76" t="s">
        <v>83</v>
      </c>
      <c r="B56" s="77"/>
      <c r="C56" s="78">
        <f t="shared" si="2"/>
        <v>9343</v>
      </c>
      <c r="D56" s="57">
        <v>4767</v>
      </c>
      <c r="E56" s="79">
        <v>4576</v>
      </c>
      <c r="F56" s="591">
        <f t="shared" si="3"/>
        <v>6112</v>
      </c>
      <c r="G56" s="57">
        <v>3061</v>
      </c>
      <c r="H56" s="79">
        <v>3051</v>
      </c>
      <c r="I56" s="592">
        <f t="shared" si="4"/>
        <v>5078</v>
      </c>
      <c r="J56" s="56">
        <v>2552</v>
      </c>
      <c r="K56" s="57">
        <v>2526</v>
      </c>
      <c r="L56" s="591">
        <f t="shared" si="5"/>
        <v>5324</v>
      </c>
      <c r="M56" s="593">
        <v>2614</v>
      </c>
      <c r="N56" s="595">
        <v>2710</v>
      </c>
      <c r="O56" s="55"/>
      <c r="P56" s="55"/>
      <c r="Q56" s="55"/>
    </row>
    <row r="57" spans="1:17" ht="13.5" customHeight="1">
      <c r="A57" s="76" t="s">
        <v>84</v>
      </c>
      <c r="B57" s="77"/>
      <c r="C57" s="78">
        <f t="shared" si="2"/>
        <v>4786</v>
      </c>
      <c r="D57" s="57">
        <v>2384</v>
      </c>
      <c r="E57" s="79">
        <v>2402</v>
      </c>
      <c r="F57" s="591">
        <f t="shared" si="3"/>
        <v>6383</v>
      </c>
      <c r="G57" s="57">
        <v>3170</v>
      </c>
      <c r="H57" s="79">
        <v>3213</v>
      </c>
      <c r="I57" s="592">
        <f t="shared" si="4"/>
        <v>5321</v>
      </c>
      <c r="J57" s="56">
        <v>2614</v>
      </c>
      <c r="K57" s="57">
        <v>2707</v>
      </c>
      <c r="L57" s="591">
        <f t="shared" si="5"/>
        <v>5304</v>
      </c>
      <c r="M57" s="593">
        <v>2628</v>
      </c>
      <c r="N57" s="595">
        <v>2676</v>
      </c>
      <c r="O57" s="55"/>
      <c r="P57" s="55"/>
      <c r="Q57" s="55"/>
    </row>
    <row r="58" spans="1:17" ht="13.5" customHeight="1">
      <c r="A58" s="76" t="s">
        <v>85</v>
      </c>
      <c r="B58" s="77"/>
      <c r="C58" s="78">
        <f t="shared" si="2"/>
        <v>4925</v>
      </c>
      <c r="D58" s="57">
        <v>2430</v>
      </c>
      <c r="E58" s="79">
        <v>2495</v>
      </c>
      <c r="F58" s="591">
        <f t="shared" si="3"/>
        <v>7461</v>
      </c>
      <c r="G58" s="57">
        <v>3765</v>
      </c>
      <c r="H58" s="79">
        <v>3696</v>
      </c>
      <c r="I58" s="592">
        <f t="shared" si="4"/>
        <v>5658</v>
      </c>
      <c r="J58" s="56">
        <v>2815</v>
      </c>
      <c r="K58" s="57">
        <v>2843</v>
      </c>
      <c r="L58" s="591">
        <f t="shared" si="5"/>
        <v>5587</v>
      </c>
      <c r="M58" s="593">
        <v>2777</v>
      </c>
      <c r="N58" s="595">
        <v>2810</v>
      </c>
      <c r="O58" s="55"/>
      <c r="P58" s="55"/>
      <c r="Q58" s="55"/>
    </row>
    <row r="59" spans="1:17" ht="13.5" customHeight="1">
      <c r="A59" s="76" t="s">
        <v>86</v>
      </c>
      <c r="B59" s="77"/>
      <c r="C59" s="78">
        <f t="shared" si="2"/>
        <v>6509</v>
      </c>
      <c r="D59" s="57">
        <v>3293</v>
      </c>
      <c r="E59" s="79">
        <v>3216</v>
      </c>
      <c r="F59" s="591">
        <f t="shared" si="3"/>
        <v>8606</v>
      </c>
      <c r="G59" s="57">
        <v>4185</v>
      </c>
      <c r="H59" s="79">
        <v>4421</v>
      </c>
      <c r="I59" s="592">
        <f t="shared" si="4"/>
        <v>5601</v>
      </c>
      <c r="J59" s="56">
        <v>2791</v>
      </c>
      <c r="K59" s="57">
        <v>2810</v>
      </c>
      <c r="L59" s="591">
        <f t="shared" si="5"/>
        <v>5476</v>
      </c>
      <c r="M59" s="593">
        <v>2706</v>
      </c>
      <c r="N59" s="595">
        <v>2770</v>
      </c>
      <c r="O59" s="55"/>
      <c r="P59" s="55"/>
      <c r="Q59" s="55"/>
    </row>
    <row r="60" spans="1:17" ht="13.5" customHeight="1">
      <c r="A60" s="76" t="s">
        <v>87</v>
      </c>
      <c r="B60" s="77"/>
      <c r="C60" s="78">
        <f t="shared" si="2"/>
        <v>6574</v>
      </c>
      <c r="D60" s="57">
        <v>3303</v>
      </c>
      <c r="E60" s="79">
        <v>3271</v>
      </c>
      <c r="F60" s="591">
        <f t="shared" si="3"/>
        <v>8805</v>
      </c>
      <c r="G60" s="57">
        <v>4382</v>
      </c>
      <c r="H60" s="79">
        <v>4423</v>
      </c>
      <c r="I60" s="592">
        <f t="shared" si="4"/>
        <v>5614</v>
      </c>
      <c r="J60" s="56">
        <v>2795</v>
      </c>
      <c r="K60" s="57">
        <v>2819</v>
      </c>
      <c r="L60" s="591">
        <f t="shared" si="5"/>
        <v>5465</v>
      </c>
      <c r="M60" s="593">
        <v>2644</v>
      </c>
      <c r="N60" s="595">
        <v>2821</v>
      </c>
      <c r="O60" s="55"/>
      <c r="P60" s="55"/>
      <c r="Q60" s="55"/>
    </row>
    <row r="61" spans="1:17" ht="13.5" customHeight="1">
      <c r="A61" s="76" t="s">
        <v>88</v>
      </c>
      <c r="B61" s="77"/>
      <c r="C61" s="78">
        <f t="shared" si="2"/>
        <v>6675</v>
      </c>
      <c r="D61" s="57">
        <v>3327</v>
      </c>
      <c r="E61" s="79">
        <v>3348</v>
      </c>
      <c r="F61" s="591">
        <f t="shared" si="3"/>
        <v>9023</v>
      </c>
      <c r="G61" s="57">
        <v>4553</v>
      </c>
      <c r="H61" s="79">
        <v>4470</v>
      </c>
      <c r="I61" s="592">
        <f t="shared" si="4"/>
        <v>5907</v>
      </c>
      <c r="J61" s="56">
        <v>2890</v>
      </c>
      <c r="K61" s="57">
        <v>3017</v>
      </c>
      <c r="L61" s="591">
        <f t="shared" si="5"/>
        <v>5076</v>
      </c>
      <c r="M61" s="593">
        <v>2541</v>
      </c>
      <c r="N61" s="595">
        <v>2535</v>
      </c>
      <c r="O61" s="55"/>
      <c r="P61" s="55"/>
      <c r="Q61" s="55"/>
    </row>
    <row r="62" spans="1:17" ht="13.5" customHeight="1">
      <c r="A62" s="76" t="s">
        <v>89</v>
      </c>
      <c r="B62" s="77"/>
      <c r="C62" s="78">
        <f t="shared" si="2"/>
        <v>5883</v>
      </c>
      <c r="D62" s="57">
        <v>2883</v>
      </c>
      <c r="E62" s="79">
        <v>3000</v>
      </c>
      <c r="F62" s="591">
        <f t="shared" si="3"/>
        <v>4648</v>
      </c>
      <c r="G62" s="57">
        <v>2316</v>
      </c>
      <c r="H62" s="79">
        <v>2332</v>
      </c>
      <c r="I62" s="592">
        <f t="shared" si="4"/>
        <v>6263</v>
      </c>
      <c r="J62" s="56">
        <v>3104</v>
      </c>
      <c r="K62" s="57">
        <v>3159</v>
      </c>
      <c r="L62" s="591">
        <f t="shared" si="5"/>
        <v>5271</v>
      </c>
      <c r="M62" s="593">
        <v>2602</v>
      </c>
      <c r="N62" s="595">
        <v>2669</v>
      </c>
      <c r="O62" s="55"/>
      <c r="P62" s="55"/>
      <c r="Q62" s="55"/>
    </row>
    <row r="63" spans="1:17" ht="13.5" customHeight="1">
      <c r="A63" s="76" t="s">
        <v>90</v>
      </c>
      <c r="B63" s="77"/>
      <c r="C63" s="78">
        <f t="shared" si="2"/>
        <v>5115</v>
      </c>
      <c r="D63" s="57">
        <v>2540</v>
      </c>
      <c r="E63" s="79">
        <v>2575</v>
      </c>
      <c r="F63" s="591">
        <f t="shared" si="3"/>
        <v>4678</v>
      </c>
      <c r="G63" s="57">
        <v>2267</v>
      </c>
      <c r="H63" s="79">
        <v>2411</v>
      </c>
      <c r="I63" s="592">
        <f t="shared" si="4"/>
        <v>7324</v>
      </c>
      <c r="J63" s="56">
        <v>3667</v>
      </c>
      <c r="K63" s="57">
        <v>3657</v>
      </c>
      <c r="L63" s="591">
        <f t="shared" si="5"/>
        <v>5605</v>
      </c>
      <c r="M63" s="593">
        <v>2752</v>
      </c>
      <c r="N63" s="595">
        <v>2853</v>
      </c>
      <c r="O63" s="55"/>
      <c r="P63" s="55"/>
      <c r="Q63" s="55"/>
    </row>
    <row r="64" spans="1:17" ht="13.5" customHeight="1">
      <c r="A64" s="76" t="s">
        <v>91</v>
      </c>
      <c r="B64" s="77"/>
      <c r="C64" s="78">
        <f t="shared" si="2"/>
        <v>4395</v>
      </c>
      <c r="D64" s="57">
        <v>2141</v>
      </c>
      <c r="E64" s="79">
        <v>2254</v>
      </c>
      <c r="F64" s="591">
        <f t="shared" si="3"/>
        <v>6264</v>
      </c>
      <c r="G64" s="57">
        <v>3137</v>
      </c>
      <c r="H64" s="79">
        <v>3127</v>
      </c>
      <c r="I64" s="592">
        <f t="shared" si="4"/>
        <v>8411</v>
      </c>
      <c r="J64" s="56">
        <v>4023</v>
      </c>
      <c r="K64" s="57">
        <v>4388</v>
      </c>
      <c r="L64" s="591">
        <f t="shared" si="5"/>
        <v>5506</v>
      </c>
      <c r="M64" s="593">
        <v>2709</v>
      </c>
      <c r="N64" s="595">
        <v>2797</v>
      </c>
      <c r="O64" s="55"/>
      <c r="P64" s="55"/>
      <c r="Q64" s="55"/>
    </row>
    <row r="65" spans="1:17" ht="13.5" customHeight="1">
      <c r="A65" s="76" t="s">
        <v>92</v>
      </c>
      <c r="B65" s="77"/>
      <c r="C65" s="78">
        <f t="shared" si="2"/>
        <v>4630</v>
      </c>
      <c r="D65" s="57">
        <v>2186</v>
      </c>
      <c r="E65" s="79">
        <v>2444</v>
      </c>
      <c r="F65" s="591">
        <f t="shared" si="3"/>
        <v>6326</v>
      </c>
      <c r="G65" s="57">
        <v>3142</v>
      </c>
      <c r="H65" s="79">
        <v>3184</v>
      </c>
      <c r="I65" s="592">
        <f t="shared" si="4"/>
        <v>8545</v>
      </c>
      <c r="J65" s="56">
        <v>4214</v>
      </c>
      <c r="K65" s="57">
        <v>4331</v>
      </c>
      <c r="L65" s="591">
        <f t="shared" si="5"/>
        <v>5519</v>
      </c>
      <c r="M65" s="593">
        <v>2723</v>
      </c>
      <c r="N65" s="595">
        <v>2796</v>
      </c>
      <c r="O65" s="55"/>
      <c r="P65" s="55"/>
      <c r="Q65" s="55"/>
    </row>
    <row r="66" spans="1:17" ht="13.5" customHeight="1">
      <c r="A66" s="76" t="s">
        <v>93</v>
      </c>
      <c r="B66" s="77"/>
      <c r="C66" s="78">
        <f t="shared" si="2"/>
        <v>4751</v>
      </c>
      <c r="D66" s="57">
        <v>2239</v>
      </c>
      <c r="E66" s="79">
        <v>2512</v>
      </c>
      <c r="F66" s="591">
        <f t="shared" si="3"/>
        <v>6432</v>
      </c>
      <c r="G66" s="57">
        <v>3140</v>
      </c>
      <c r="H66" s="79">
        <v>3292</v>
      </c>
      <c r="I66" s="592">
        <f t="shared" si="4"/>
        <v>8764</v>
      </c>
      <c r="J66" s="56">
        <v>4368</v>
      </c>
      <c r="K66" s="57">
        <v>4396</v>
      </c>
      <c r="L66" s="591">
        <f t="shared" si="5"/>
        <v>5842</v>
      </c>
      <c r="M66" s="593">
        <v>2850</v>
      </c>
      <c r="N66" s="595">
        <v>2992</v>
      </c>
      <c r="O66" s="55"/>
      <c r="P66" s="55"/>
      <c r="Q66" s="55"/>
    </row>
    <row r="67" spans="1:17" ht="13.5" customHeight="1">
      <c r="A67" s="76" t="s">
        <v>94</v>
      </c>
      <c r="B67" s="77"/>
      <c r="C67" s="78">
        <f t="shared" si="2"/>
        <v>5233</v>
      </c>
      <c r="D67" s="57">
        <v>2469</v>
      </c>
      <c r="E67" s="79">
        <v>2764</v>
      </c>
      <c r="F67" s="591">
        <f t="shared" si="3"/>
        <v>5593</v>
      </c>
      <c r="G67" s="57">
        <v>2684</v>
      </c>
      <c r="H67" s="79">
        <v>2909</v>
      </c>
      <c r="I67" s="592">
        <f t="shared" si="4"/>
        <v>4427</v>
      </c>
      <c r="J67" s="56">
        <v>2132</v>
      </c>
      <c r="K67" s="57">
        <v>2295</v>
      </c>
      <c r="L67" s="591">
        <f t="shared" si="5"/>
        <v>6110</v>
      </c>
      <c r="M67" s="593">
        <v>2965</v>
      </c>
      <c r="N67" s="595">
        <v>3145</v>
      </c>
      <c r="O67" s="55"/>
      <c r="P67" s="55"/>
      <c r="Q67" s="55"/>
    </row>
    <row r="68" spans="1:17" ht="13.5" customHeight="1">
      <c r="A68" s="76" t="s">
        <v>95</v>
      </c>
      <c r="B68" s="77"/>
      <c r="C68" s="78">
        <f t="shared" si="2"/>
        <v>4600</v>
      </c>
      <c r="D68" s="57">
        <v>2212</v>
      </c>
      <c r="E68" s="79">
        <v>2388</v>
      </c>
      <c r="F68" s="591">
        <f t="shared" si="3"/>
        <v>4894</v>
      </c>
      <c r="G68" s="57">
        <v>2401</v>
      </c>
      <c r="H68" s="79">
        <v>2493</v>
      </c>
      <c r="I68" s="592">
        <f t="shared" si="4"/>
        <v>4568</v>
      </c>
      <c r="J68" s="56">
        <v>2170</v>
      </c>
      <c r="K68" s="57">
        <v>2398</v>
      </c>
      <c r="L68" s="591">
        <f t="shared" si="5"/>
        <v>7136</v>
      </c>
      <c r="M68" s="593">
        <v>3499</v>
      </c>
      <c r="N68" s="595">
        <v>3637</v>
      </c>
      <c r="O68" s="55"/>
      <c r="P68" s="55"/>
      <c r="Q68" s="55"/>
    </row>
    <row r="69" spans="1:17" ht="13.5" customHeight="1">
      <c r="A69" s="76" t="s">
        <v>96</v>
      </c>
      <c r="B69" s="77"/>
      <c r="C69" s="78">
        <f t="shared" si="2"/>
        <v>4683</v>
      </c>
      <c r="D69" s="57">
        <v>2217</v>
      </c>
      <c r="E69" s="79">
        <v>2466</v>
      </c>
      <c r="F69" s="591">
        <f t="shared" si="3"/>
        <v>4196</v>
      </c>
      <c r="G69" s="57">
        <v>1980</v>
      </c>
      <c r="H69" s="79">
        <v>2216</v>
      </c>
      <c r="I69" s="592">
        <f t="shared" si="4"/>
        <v>6056</v>
      </c>
      <c r="J69" s="56">
        <v>2988</v>
      </c>
      <c r="K69" s="57">
        <v>3068</v>
      </c>
      <c r="L69" s="591">
        <f t="shared" si="5"/>
        <v>8187</v>
      </c>
      <c r="M69" s="593">
        <v>3875</v>
      </c>
      <c r="N69" s="595">
        <v>4312</v>
      </c>
      <c r="O69" s="55"/>
      <c r="P69" s="55"/>
      <c r="Q69" s="55"/>
    </row>
    <row r="70" spans="1:17" ht="13.5" customHeight="1">
      <c r="A70" s="76" t="s">
        <v>97</v>
      </c>
      <c r="B70" s="77"/>
      <c r="C70" s="78">
        <f t="shared" si="2"/>
        <v>4959</v>
      </c>
      <c r="D70" s="57">
        <v>2308</v>
      </c>
      <c r="E70" s="79">
        <v>2651</v>
      </c>
      <c r="F70" s="591">
        <f t="shared" si="3"/>
        <v>4478</v>
      </c>
      <c r="G70" s="57">
        <v>2097</v>
      </c>
      <c r="H70" s="79">
        <v>2381</v>
      </c>
      <c r="I70" s="592">
        <f t="shared" si="4"/>
        <v>6153</v>
      </c>
      <c r="J70" s="56">
        <v>3007</v>
      </c>
      <c r="K70" s="57">
        <v>3146</v>
      </c>
      <c r="L70" s="591">
        <f t="shared" si="5"/>
        <v>8350</v>
      </c>
      <c r="M70" s="593">
        <v>4070</v>
      </c>
      <c r="N70" s="595">
        <v>4280</v>
      </c>
      <c r="O70" s="55"/>
      <c r="P70" s="55"/>
      <c r="Q70" s="55"/>
    </row>
    <row r="71" spans="1:17" ht="13.5" customHeight="1">
      <c r="A71" s="76" t="s">
        <v>98</v>
      </c>
      <c r="B71" s="77"/>
      <c r="C71" s="78">
        <f t="shared" si="2"/>
        <v>4620</v>
      </c>
      <c r="D71" s="57">
        <v>2146</v>
      </c>
      <c r="E71" s="79">
        <v>2474</v>
      </c>
      <c r="F71" s="591">
        <f t="shared" si="3"/>
        <v>4611</v>
      </c>
      <c r="G71" s="57">
        <v>2138</v>
      </c>
      <c r="H71" s="79">
        <v>2473</v>
      </c>
      <c r="I71" s="592">
        <f t="shared" si="4"/>
        <v>6338</v>
      </c>
      <c r="J71" s="56">
        <v>3084</v>
      </c>
      <c r="K71" s="57">
        <v>3254</v>
      </c>
      <c r="L71" s="591">
        <f t="shared" si="5"/>
        <v>8592</v>
      </c>
      <c r="M71" s="593">
        <v>4242</v>
      </c>
      <c r="N71" s="595">
        <v>4350</v>
      </c>
      <c r="O71" s="55"/>
      <c r="P71" s="55"/>
      <c r="Q71" s="55"/>
    </row>
    <row r="72" spans="1:17" ht="13.5" customHeight="1">
      <c r="A72" s="76" t="s">
        <v>99</v>
      </c>
      <c r="B72" s="77"/>
      <c r="C72" s="78">
        <f aca="true" t="shared" si="6" ref="C72:C107">SUM(D72:E72)</f>
        <v>4785</v>
      </c>
      <c r="D72" s="57">
        <v>2165</v>
      </c>
      <c r="E72" s="79">
        <v>2620</v>
      </c>
      <c r="F72" s="591">
        <f aca="true" t="shared" si="7" ref="F72:F109">SUM(G72:H72)</f>
        <v>5005</v>
      </c>
      <c r="G72" s="57">
        <v>2332</v>
      </c>
      <c r="H72" s="79">
        <v>2673</v>
      </c>
      <c r="I72" s="592">
        <f aca="true" t="shared" si="8" ref="I72:I109">SUM(J72:K72)</f>
        <v>5518</v>
      </c>
      <c r="J72" s="56">
        <v>2623</v>
      </c>
      <c r="K72" s="57">
        <v>2895</v>
      </c>
      <c r="L72" s="591">
        <f aca="true" t="shared" si="9" ref="L72:L109">SUM(M72:N72)</f>
        <v>4340</v>
      </c>
      <c r="M72" s="593">
        <v>2082</v>
      </c>
      <c r="N72" s="595">
        <v>2258</v>
      </c>
      <c r="O72" s="55"/>
      <c r="P72" s="55"/>
      <c r="Q72" s="55"/>
    </row>
    <row r="73" spans="1:17" ht="13.5" customHeight="1">
      <c r="A73" s="76" t="s">
        <v>100</v>
      </c>
      <c r="B73" s="77"/>
      <c r="C73" s="78">
        <f t="shared" si="6"/>
        <v>4278</v>
      </c>
      <c r="D73" s="57">
        <v>1999</v>
      </c>
      <c r="E73" s="79">
        <v>2279</v>
      </c>
      <c r="F73" s="591">
        <f t="shared" si="7"/>
        <v>4388</v>
      </c>
      <c r="G73" s="57">
        <v>2076</v>
      </c>
      <c r="H73" s="79">
        <v>2312</v>
      </c>
      <c r="I73" s="592">
        <f t="shared" si="8"/>
        <v>4830</v>
      </c>
      <c r="J73" s="56">
        <v>2321</v>
      </c>
      <c r="K73" s="57">
        <v>2509</v>
      </c>
      <c r="L73" s="591">
        <f t="shared" si="9"/>
        <v>4463</v>
      </c>
      <c r="M73" s="593">
        <v>2082</v>
      </c>
      <c r="N73" s="595">
        <v>2381</v>
      </c>
      <c r="O73" s="55"/>
      <c r="P73" s="55"/>
      <c r="Q73" s="55"/>
    </row>
    <row r="74" spans="1:17" ht="13.5" customHeight="1">
      <c r="A74" s="76" t="s">
        <v>101</v>
      </c>
      <c r="B74" s="77"/>
      <c r="C74" s="78">
        <f t="shared" si="6"/>
        <v>4452</v>
      </c>
      <c r="D74" s="57">
        <v>2059</v>
      </c>
      <c r="E74" s="79">
        <v>2393</v>
      </c>
      <c r="F74" s="591">
        <f t="shared" si="7"/>
        <v>4437</v>
      </c>
      <c r="G74" s="57">
        <v>2050</v>
      </c>
      <c r="H74" s="79">
        <v>2387</v>
      </c>
      <c r="I74" s="592">
        <f t="shared" si="8"/>
        <v>4108</v>
      </c>
      <c r="J74" s="56">
        <v>1949</v>
      </c>
      <c r="K74" s="57">
        <v>2159</v>
      </c>
      <c r="L74" s="591">
        <f t="shared" si="9"/>
        <v>5875</v>
      </c>
      <c r="M74" s="593">
        <v>2869</v>
      </c>
      <c r="N74" s="595">
        <v>3006</v>
      </c>
      <c r="O74" s="55"/>
      <c r="P74" s="55"/>
      <c r="Q74" s="55"/>
    </row>
    <row r="75" spans="1:17" ht="13.5" customHeight="1">
      <c r="A75" s="76" t="s">
        <v>102</v>
      </c>
      <c r="B75" s="77"/>
      <c r="C75" s="78">
        <f t="shared" si="6"/>
        <v>4214</v>
      </c>
      <c r="D75" s="57">
        <v>1945</v>
      </c>
      <c r="E75" s="79">
        <v>2269</v>
      </c>
      <c r="F75" s="591">
        <f t="shared" si="7"/>
        <v>4692</v>
      </c>
      <c r="G75" s="57">
        <v>2136</v>
      </c>
      <c r="H75" s="79">
        <v>2556</v>
      </c>
      <c r="I75" s="592">
        <f t="shared" si="8"/>
        <v>4299</v>
      </c>
      <c r="J75" s="56">
        <v>1948</v>
      </c>
      <c r="K75" s="57">
        <v>2351</v>
      </c>
      <c r="L75" s="591">
        <f t="shared" si="9"/>
        <v>5947</v>
      </c>
      <c r="M75" s="593">
        <v>2848</v>
      </c>
      <c r="N75" s="595">
        <v>3099</v>
      </c>
      <c r="O75" s="55"/>
      <c r="P75" s="55"/>
      <c r="Q75" s="55"/>
    </row>
    <row r="76" spans="1:17" ht="13.5" customHeight="1">
      <c r="A76" s="76" t="s">
        <v>103</v>
      </c>
      <c r="B76" s="77"/>
      <c r="C76" s="78">
        <f t="shared" si="6"/>
        <v>3849</v>
      </c>
      <c r="D76" s="57">
        <v>1755</v>
      </c>
      <c r="E76" s="79">
        <v>2094</v>
      </c>
      <c r="F76" s="591">
        <f t="shared" si="7"/>
        <v>4352</v>
      </c>
      <c r="G76" s="57">
        <v>1966</v>
      </c>
      <c r="H76" s="79">
        <v>2386</v>
      </c>
      <c r="I76" s="592">
        <f t="shared" si="8"/>
        <v>4445</v>
      </c>
      <c r="J76" s="56">
        <v>2021</v>
      </c>
      <c r="K76" s="57">
        <v>2424</v>
      </c>
      <c r="L76" s="591">
        <f t="shared" si="9"/>
        <v>6092</v>
      </c>
      <c r="M76" s="593">
        <v>2894</v>
      </c>
      <c r="N76" s="595">
        <v>3198</v>
      </c>
      <c r="O76" s="55"/>
      <c r="P76" s="55"/>
      <c r="Q76" s="55"/>
    </row>
    <row r="77" spans="1:17" ht="13.5" customHeight="1">
      <c r="A77" s="76" t="s">
        <v>104</v>
      </c>
      <c r="B77" s="77"/>
      <c r="C77" s="78">
        <f t="shared" si="6"/>
        <v>3865</v>
      </c>
      <c r="D77" s="57">
        <v>1743</v>
      </c>
      <c r="E77" s="79">
        <v>2122</v>
      </c>
      <c r="F77" s="591">
        <f t="shared" si="7"/>
        <v>4461</v>
      </c>
      <c r="G77" s="57">
        <v>1957</v>
      </c>
      <c r="H77" s="79">
        <v>2504</v>
      </c>
      <c r="I77" s="592">
        <f t="shared" si="8"/>
        <v>4780</v>
      </c>
      <c r="J77" s="56">
        <v>2186</v>
      </c>
      <c r="K77" s="57">
        <v>2594</v>
      </c>
      <c r="L77" s="591">
        <f t="shared" si="9"/>
        <v>5237</v>
      </c>
      <c r="M77" s="593">
        <v>2432</v>
      </c>
      <c r="N77" s="595">
        <v>2805</v>
      </c>
      <c r="O77" s="55"/>
      <c r="P77" s="55"/>
      <c r="Q77" s="55"/>
    </row>
    <row r="78" spans="1:17" ht="13.5" customHeight="1">
      <c r="A78" s="76" t="s">
        <v>105</v>
      </c>
      <c r="B78" s="77"/>
      <c r="C78" s="78">
        <f t="shared" si="6"/>
        <v>3752</v>
      </c>
      <c r="D78" s="57">
        <v>1676</v>
      </c>
      <c r="E78" s="79">
        <v>2076</v>
      </c>
      <c r="F78" s="591">
        <f t="shared" si="7"/>
        <v>4010</v>
      </c>
      <c r="G78" s="57">
        <v>1833</v>
      </c>
      <c r="H78" s="79">
        <v>2177</v>
      </c>
      <c r="I78" s="592">
        <f t="shared" si="8"/>
        <v>4204</v>
      </c>
      <c r="J78" s="56">
        <v>1934</v>
      </c>
      <c r="K78" s="57">
        <v>2270</v>
      </c>
      <c r="L78" s="591">
        <f t="shared" si="9"/>
        <v>4545</v>
      </c>
      <c r="M78" s="593">
        <v>2169</v>
      </c>
      <c r="N78" s="595">
        <v>2376</v>
      </c>
      <c r="O78" s="55"/>
      <c r="P78" s="55"/>
      <c r="Q78" s="55"/>
    </row>
    <row r="79" spans="1:17" ht="13.5" customHeight="1">
      <c r="A79" s="76" t="s">
        <v>106</v>
      </c>
      <c r="B79" s="77"/>
      <c r="C79" s="78">
        <f t="shared" si="6"/>
        <v>3275</v>
      </c>
      <c r="D79" s="57">
        <v>1387</v>
      </c>
      <c r="E79" s="79">
        <v>1888</v>
      </c>
      <c r="F79" s="591">
        <f t="shared" si="7"/>
        <v>4118</v>
      </c>
      <c r="G79" s="57">
        <v>1820</v>
      </c>
      <c r="H79" s="79">
        <v>2298</v>
      </c>
      <c r="I79" s="592">
        <f t="shared" si="8"/>
        <v>4223</v>
      </c>
      <c r="J79" s="56">
        <v>1889</v>
      </c>
      <c r="K79" s="57">
        <v>2334</v>
      </c>
      <c r="L79" s="591">
        <f t="shared" si="9"/>
        <v>3854</v>
      </c>
      <c r="M79" s="593">
        <v>1760</v>
      </c>
      <c r="N79" s="595">
        <v>2094</v>
      </c>
      <c r="O79" s="55"/>
      <c r="P79" s="55"/>
      <c r="Q79" s="55"/>
    </row>
    <row r="80" spans="1:17" ht="13.5" customHeight="1">
      <c r="A80" s="76" t="s">
        <v>107</v>
      </c>
      <c r="B80" s="77"/>
      <c r="C80" s="78">
        <f t="shared" si="6"/>
        <v>2868</v>
      </c>
      <c r="D80" s="57">
        <v>1166</v>
      </c>
      <c r="E80" s="79">
        <v>1702</v>
      </c>
      <c r="F80" s="591">
        <f t="shared" si="7"/>
        <v>3888</v>
      </c>
      <c r="G80" s="57">
        <v>1710</v>
      </c>
      <c r="H80" s="79">
        <v>2178</v>
      </c>
      <c r="I80" s="592">
        <f t="shared" si="8"/>
        <v>4407</v>
      </c>
      <c r="J80" s="56">
        <v>1970</v>
      </c>
      <c r="K80" s="57">
        <v>2437</v>
      </c>
      <c r="L80" s="591">
        <f t="shared" si="9"/>
        <v>4026</v>
      </c>
      <c r="M80" s="593">
        <v>1750</v>
      </c>
      <c r="N80" s="595">
        <v>2276</v>
      </c>
      <c r="O80" s="55"/>
      <c r="P80" s="55"/>
      <c r="Q80" s="55"/>
    </row>
    <row r="81" spans="1:17" ht="13.5" customHeight="1">
      <c r="A81" s="76" t="s">
        <v>108</v>
      </c>
      <c r="B81" s="77"/>
      <c r="C81" s="78">
        <f t="shared" si="6"/>
        <v>2935</v>
      </c>
      <c r="D81" s="57">
        <v>1131</v>
      </c>
      <c r="E81" s="79">
        <v>1804</v>
      </c>
      <c r="F81" s="591">
        <f t="shared" si="7"/>
        <v>3527</v>
      </c>
      <c r="G81" s="57">
        <v>1545</v>
      </c>
      <c r="H81" s="79">
        <v>1982</v>
      </c>
      <c r="I81" s="592">
        <f t="shared" si="8"/>
        <v>4072</v>
      </c>
      <c r="J81" s="56">
        <v>1801</v>
      </c>
      <c r="K81" s="57">
        <v>2271</v>
      </c>
      <c r="L81" s="591">
        <f t="shared" si="9"/>
        <v>4181</v>
      </c>
      <c r="M81" s="593">
        <v>1850</v>
      </c>
      <c r="N81" s="595">
        <v>2331</v>
      </c>
      <c r="O81" s="55"/>
      <c r="P81" s="55"/>
      <c r="Q81" s="55"/>
    </row>
    <row r="82" spans="1:17" ht="13.5" customHeight="1">
      <c r="A82" s="76" t="s">
        <v>109</v>
      </c>
      <c r="B82" s="77"/>
      <c r="C82" s="78">
        <f t="shared" si="6"/>
        <v>2959</v>
      </c>
      <c r="D82" s="57">
        <v>1139</v>
      </c>
      <c r="E82" s="79">
        <v>1820</v>
      </c>
      <c r="F82" s="591">
        <f t="shared" si="7"/>
        <v>3546</v>
      </c>
      <c r="G82" s="57">
        <v>1520</v>
      </c>
      <c r="H82" s="79">
        <v>2026</v>
      </c>
      <c r="I82" s="592">
        <f t="shared" si="8"/>
        <v>4167</v>
      </c>
      <c r="J82" s="56">
        <v>1765</v>
      </c>
      <c r="K82" s="57">
        <v>2402</v>
      </c>
      <c r="L82" s="591">
        <f t="shared" si="9"/>
        <v>4392</v>
      </c>
      <c r="M82" s="593">
        <v>1911</v>
      </c>
      <c r="N82" s="595">
        <v>2481</v>
      </c>
      <c r="O82" s="55"/>
      <c r="P82" s="55"/>
      <c r="Q82" s="55"/>
    </row>
    <row r="83" spans="1:17" ht="13.5" customHeight="1">
      <c r="A83" s="76" t="s">
        <v>110</v>
      </c>
      <c r="B83" s="77"/>
      <c r="C83" s="78">
        <f t="shared" si="6"/>
        <v>2862</v>
      </c>
      <c r="D83" s="57">
        <v>1143</v>
      </c>
      <c r="E83" s="79">
        <v>1719</v>
      </c>
      <c r="F83" s="591">
        <f t="shared" si="7"/>
        <v>3350</v>
      </c>
      <c r="G83" s="57">
        <v>1412</v>
      </c>
      <c r="H83" s="79">
        <v>1938</v>
      </c>
      <c r="I83" s="592">
        <f t="shared" si="8"/>
        <v>3705</v>
      </c>
      <c r="J83" s="56">
        <v>1630</v>
      </c>
      <c r="K83" s="57">
        <v>2075</v>
      </c>
      <c r="L83" s="591">
        <f t="shared" si="9"/>
        <v>3872</v>
      </c>
      <c r="M83" s="593">
        <v>1691</v>
      </c>
      <c r="N83" s="595">
        <v>2181</v>
      </c>
      <c r="O83" s="55"/>
      <c r="P83" s="55"/>
      <c r="Q83" s="55"/>
    </row>
    <row r="84" spans="1:17" ht="13.5" customHeight="1">
      <c r="A84" s="76" t="s">
        <v>111</v>
      </c>
      <c r="B84" s="77"/>
      <c r="C84" s="78">
        <f t="shared" si="6"/>
        <v>2230</v>
      </c>
      <c r="D84" s="57">
        <v>891</v>
      </c>
      <c r="E84" s="79">
        <v>1339</v>
      </c>
      <c r="F84" s="591">
        <f t="shared" si="7"/>
        <v>2926</v>
      </c>
      <c r="G84" s="57">
        <v>1189</v>
      </c>
      <c r="H84" s="79">
        <v>1737</v>
      </c>
      <c r="I84" s="592">
        <f t="shared" si="8"/>
        <v>3786</v>
      </c>
      <c r="J84" s="56">
        <v>1617</v>
      </c>
      <c r="K84" s="57">
        <v>2169</v>
      </c>
      <c r="L84" s="591">
        <f t="shared" si="9"/>
        <v>3871</v>
      </c>
      <c r="M84" s="593">
        <v>1649</v>
      </c>
      <c r="N84" s="595">
        <v>2222</v>
      </c>
      <c r="O84" s="55"/>
      <c r="P84" s="55"/>
      <c r="Q84" s="55"/>
    </row>
    <row r="85" spans="1:17" ht="13.5" customHeight="1">
      <c r="A85" s="76" t="s">
        <v>112</v>
      </c>
      <c r="B85" s="77"/>
      <c r="C85" s="78">
        <f t="shared" si="6"/>
        <v>2239</v>
      </c>
      <c r="D85" s="57">
        <v>845</v>
      </c>
      <c r="E85" s="79">
        <v>1394</v>
      </c>
      <c r="F85" s="591">
        <f t="shared" si="7"/>
        <v>2540</v>
      </c>
      <c r="G85" s="57">
        <v>963</v>
      </c>
      <c r="H85" s="79">
        <v>1577</v>
      </c>
      <c r="I85" s="592">
        <f t="shared" si="8"/>
        <v>3573</v>
      </c>
      <c r="J85" s="56">
        <v>1499</v>
      </c>
      <c r="K85" s="57">
        <v>2074</v>
      </c>
      <c r="L85" s="591">
        <f t="shared" si="9"/>
        <v>4040</v>
      </c>
      <c r="M85" s="593">
        <v>1705</v>
      </c>
      <c r="N85" s="595">
        <v>2335</v>
      </c>
      <c r="O85" s="55"/>
      <c r="P85" s="55"/>
      <c r="Q85" s="55"/>
    </row>
    <row r="86" spans="1:17" ht="13.5" customHeight="1">
      <c r="A86" s="76" t="s">
        <v>113</v>
      </c>
      <c r="B86" s="77"/>
      <c r="C86" s="78">
        <f t="shared" si="6"/>
        <v>2183</v>
      </c>
      <c r="D86" s="57">
        <v>846</v>
      </c>
      <c r="E86" s="79">
        <v>1337</v>
      </c>
      <c r="F86" s="591">
        <f t="shared" si="7"/>
        <v>2542</v>
      </c>
      <c r="G86" s="57">
        <v>916</v>
      </c>
      <c r="H86" s="79">
        <v>1626</v>
      </c>
      <c r="I86" s="592">
        <f t="shared" si="8"/>
        <v>3143</v>
      </c>
      <c r="J86" s="56">
        <v>1307</v>
      </c>
      <c r="K86" s="57">
        <v>1836</v>
      </c>
      <c r="L86" s="591">
        <f t="shared" si="9"/>
        <v>3661</v>
      </c>
      <c r="M86" s="593">
        <v>1512</v>
      </c>
      <c r="N86" s="595">
        <v>2149</v>
      </c>
      <c r="O86" s="55"/>
      <c r="P86" s="55"/>
      <c r="Q86" s="55"/>
    </row>
    <row r="87" spans="1:17" ht="13.5" customHeight="1">
      <c r="A87" s="76" t="s">
        <v>114</v>
      </c>
      <c r="B87" s="77"/>
      <c r="C87" s="78">
        <f t="shared" si="6"/>
        <v>2079</v>
      </c>
      <c r="D87" s="57">
        <v>778</v>
      </c>
      <c r="E87" s="79">
        <v>1301</v>
      </c>
      <c r="F87" s="591">
        <f t="shared" si="7"/>
        <v>2554</v>
      </c>
      <c r="G87" s="57">
        <v>931</v>
      </c>
      <c r="H87" s="79">
        <v>1623</v>
      </c>
      <c r="I87" s="592">
        <f t="shared" si="8"/>
        <v>3109</v>
      </c>
      <c r="J87" s="56">
        <v>1278</v>
      </c>
      <c r="K87" s="57">
        <v>1831</v>
      </c>
      <c r="L87" s="591">
        <f t="shared" si="9"/>
        <v>3682</v>
      </c>
      <c r="M87" s="593">
        <v>1452</v>
      </c>
      <c r="N87" s="595">
        <v>2230</v>
      </c>
      <c r="O87" s="55"/>
      <c r="P87" s="55"/>
      <c r="Q87" s="55"/>
    </row>
    <row r="88" spans="1:17" ht="13.5" customHeight="1">
      <c r="A88" s="76" t="s">
        <v>115</v>
      </c>
      <c r="B88" s="77"/>
      <c r="C88" s="78">
        <f t="shared" si="6"/>
        <v>2042</v>
      </c>
      <c r="D88" s="57">
        <v>747</v>
      </c>
      <c r="E88" s="79">
        <v>1295</v>
      </c>
      <c r="F88" s="591">
        <f t="shared" si="7"/>
        <v>2390</v>
      </c>
      <c r="G88" s="57">
        <v>879</v>
      </c>
      <c r="H88" s="79">
        <v>1511</v>
      </c>
      <c r="I88" s="592">
        <f t="shared" si="8"/>
        <v>2882</v>
      </c>
      <c r="J88" s="56">
        <v>1130</v>
      </c>
      <c r="K88" s="57">
        <v>1752</v>
      </c>
      <c r="L88" s="591">
        <f t="shared" si="9"/>
        <v>3241</v>
      </c>
      <c r="M88" s="593">
        <v>1284</v>
      </c>
      <c r="N88" s="595">
        <v>1957</v>
      </c>
      <c r="O88" s="55"/>
      <c r="P88" s="55"/>
      <c r="Q88" s="55"/>
    </row>
    <row r="89" spans="1:17" ht="13.5" customHeight="1">
      <c r="A89" s="76" t="s">
        <v>116</v>
      </c>
      <c r="B89" s="77"/>
      <c r="C89" s="78">
        <f t="shared" si="6"/>
        <v>1908</v>
      </c>
      <c r="D89" s="57">
        <v>674</v>
      </c>
      <c r="E89" s="79">
        <v>1234</v>
      </c>
      <c r="F89" s="591">
        <f t="shared" si="7"/>
        <v>1875</v>
      </c>
      <c r="G89" s="57">
        <v>699</v>
      </c>
      <c r="H89" s="79">
        <v>1176</v>
      </c>
      <c r="I89" s="592">
        <f t="shared" si="8"/>
        <v>2489</v>
      </c>
      <c r="J89" s="56">
        <v>918</v>
      </c>
      <c r="K89" s="57">
        <v>1571</v>
      </c>
      <c r="L89" s="591">
        <f t="shared" si="9"/>
        <v>3291</v>
      </c>
      <c r="M89" s="593">
        <v>1300</v>
      </c>
      <c r="N89" s="595">
        <v>1991</v>
      </c>
      <c r="O89" s="55"/>
      <c r="P89" s="55"/>
      <c r="Q89" s="55"/>
    </row>
    <row r="90" spans="1:17" ht="13.5" customHeight="1">
      <c r="A90" s="76" t="s">
        <v>117</v>
      </c>
      <c r="B90" s="77"/>
      <c r="C90" s="78">
        <f t="shared" si="6"/>
        <v>1685</v>
      </c>
      <c r="D90" s="57">
        <v>577</v>
      </c>
      <c r="E90" s="79">
        <v>1108</v>
      </c>
      <c r="F90" s="591">
        <f t="shared" si="7"/>
        <v>1746</v>
      </c>
      <c r="G90" s="57">
        <v>588</v>
      </c>
      <c r="H90" s="79">
        <v>1158</v>
      </c>
      <c r="I90" s="592">
        <f t="shared" si="8"/>
        <v>2086</v>
      </c>
      <c r="J90" s="56">
        <v>739</v>
      </c>
      <c r="K90" s="57">
        <v>1347</v>
      </c>
      <c r="L90" s="591">
        <f t="shared" si="9"/>
        <v>2983</v>
      </c>
      <c r="M90" s="593">
        <v>1129</v>
      </c>
      <c r="N90" s="595">
        <v>1854</v>
      </c>
      <c r="O90" s="55"/>
      <c r="P90" s="55"/>
      <c r="Q90" s="55"/>
    </row>
    <row r="91" spans="1:17" ht="13.5" customHeight="1">
      <c r="A91" s="76" t="s">
        <v>118</v>
      </c>
      <c r="B91" s="77"/>
      <c r="C91" s="78">
        <f t="shared" si="6"/>
        <v>1531</v>
      </c>
      <c r="D91" s="57">
        <v>518</v>
      </c>
      <c r="E91" s="79">
        <v>1013</v>
      </c>
      <c r="F91" s="591">
        <f t="shared" si="7"/>
        <v>1702</v>
      </c>
      <c r="G91" s="57">
        <v>588</v>
      </c>
      <c r="H91" s="79">
        <v>1114</v>
      </c>
      <c r="I91" s="592">
        <f t="shared" si="8"/>
        <v>2110</v>
      </c>
      <c r="J91" s="56">
        <v>684</v>
      </c>
      <c r="K91" s="57">
        <v>1426</v>
      </c>
      <c r="L91" s="591">
        <f t="shared" si="9"/>
        <v>2603</v>
      </c>
      <c r="M91" s="593">
        <v>955</v>
      </c>
      <c r="N91" s="595">
        <v>1648</v>
      </c>
      <c r="O91" s="55"/>
      <c r="P91" s="55"/>
      <c r="Q91" s="55"/>
    </row>
    <row r="92" spans="1:17" ht="13.5" customHeight="1">
      <c r="A92" s="76" t="s">
        <v>119</v>
      </c>
      <c r="B92" s="77"/>
      <c r="C92" s="78">
        <f t="shared" si="6"/>
        <v>1389</v>
      </c>
      <c r="D92" s="57">
        <v>480</v>
      </c>
      <c r="E92" s="79">
        <v>909</v>
      </c>
      <c r="F92" s="591">
        <f t="shared" si="7"/>
        <v>1620</v>
      </c>
      <c r="G92" s="57">
        <v>529</v>
      </c>
      <c r="H92" s="79">
        <v>1091</v>
      </c>
      <c r="I92" s="592">
        <f t="shared" si="8"/>
        <v>2016</v>
      </c>
      <c r="J92" s="56">
        <v>628</v>
      </c>
      <c r="K92" s="57">
        <v>1388</v>
      </c>
      <c r="L92" s="591">
        <f t="shared" si="9"/>
        <v>2464</v>
      </c>
      <c r="M92" s="593">
        <v>872</v>
      </c>
      <c r="N92" s="595">
        <v>1592</v>
      </c>
      <c r="O92" s="55"/>
      <c r="P92" s="55"/>
      <c r="Q92" s="55"/>
    </row>
    <row r="93" spans="1:17" ht="13.5" customHeight="1">
      <c r="A93" s="76" t="s">
        <v>120</v>
      </c>
      <c r="B93" s="77"/>
      <c r="C93" s="78">
        <f t="shared" si="6"/>
        <v>1246</v>
      </c>
      <c r="D93" s="57">
        <v>411</v>
      </c>
      <c r="E93" s="79">
        <v>835</v>
      </c>
      <c r="F93" s="591">
        <f t="shared" si="7"/>
        <v>1491</v>
      </c>
      <c r="G93" s="57">
        <v>455</v>
      </c>
      <c r="H93" s="79">
        <v>1036</v>
      </c>
      <c r="I93" s="592">
        <f t="shared" si="8"/>
        <v>1872</v>
      </c>
      <c r="J93" s="56">
        <v>612</v>
      </c>
      <c r="K93" s="57">
        <v>1260</v>
      </c>
      <c r="L93" s="591">
        <f t="shared" si="9"/>
        <v>2259</v>
      </c>
      <c r="M93" s="593">
        <v>771</v>
      </c>
      <c r="N93" s="595">
        <v>1488</v>
      </c>
      <c r="O93" s="55"/>
      <c r="P93" s="55"/>
      <c r="Q93" s="55"/>
    </row>
    <row r="94" spans="1:17" ht="13.5" customHeight="1">
      <c r="A94" s="76" t="s">
        <v>121</v>
      </c>
      <c r="B94" s="77"/>
      <c r="C94" s="78">
        <f t="shared" si="6"/>
        <v>981</v>
      </c>
      <c r="D94" s="57">
        <v>294</v>
      </c>
      <c r="E94" s="79">
        <v>687</v>
      </c>
      <c r="F94" s="591">
        <f t="shared" si="7"/>
        <v>1310</v>
      </c>
      <c r="G94" s="57">
        <v>378</v>
      </c>
      <c r="H94" s="79">
        <v>932</v>
      </c>
      <c r="I94" s="592">
        <f t="shared" si="8"/>
        <v>1412</v>
      </c>
      <c r="J94" s="56">
        <v>456</v>
      </c>
      <c r="K94" s="57">
        <v>956</v>
      </c>
      <c r="L94" s="591">
        <f t="shared" si="9"/>
        <v>1885</v>
      </c>
      <c r="M94" s="593">
        <v>582</v>
      </c>
      <c r="N94" s="595">
        <v>1303</v>
      </c>
      <c r="O94" s="55"/>
      <c r="P94" s="55"/>
      <c r="Q94" s="55"/>
    </row>
    <row r="95" spans="1:17" ht="13.5" customHeight="1">
      <c r="A95" s="76" t="s">
        <v>122</v>
      </c>
      <c r="B95" s="77"/>
      <c r="C95" s="78">
        <f t="shared" si="6"/>
        <v>857</v>
      </c>
      <c r="D95" s="57">
        <v>276</v>
      </c>
      <c r="E95" s="79">
        <v>581</v>
      </c>
      <c r="F95" s="591">
        <f t="shared" si="7"/>
        <v>1128</v>
      </c>
      <c r="G95" s="57">
        <v>312</v>
      </c>
      <c r="H95" s="79">
        <v>816</v>
      </c>
      <c r="I95" s="592">
        <f t="shared" si="8"/>
        <v>1275</v>
      </c>
      <c r="J95" s="56">
        <v>363</v>
      </c>
      <c r="K95" s="57">
        <v>912</v>
      </c>
      <c r="L95" s="591">
        <f t="shared" si="9"/>
        <v>1577</v>
      </c>
      <c r="M95" s="593">
        <v>473</v>
      </c>
      <c r="N95" s="595">
        <v>1104</v>
      </c>
      <c r="O95" s="55"/>
      <c r="P95" s="55"/>
      <c r="Q95" s="55"/>
    </row>
    <row r="96" spans="1:17" ht="13.5" customHeight="1">
      <c r="A96" s="76" t="s">
        <v>123</v>
      </c>
      <c r="B96" s="77"/>
      <c r="C96" s="78">
        <f t="shared" si="6"/>
        <v>720</v>
      </c>
      <c r="D96" s="57">
        <v>207</v>
      </c>
      <c r="E96" s="79">
        <v>513</v>
      </c>
      <c r="F96" s="591">
        <f t="shared" si="7"/>
        <v>961</v>
      </c>
      <c r="G96" s="57">
        <v>267</v>
      </c>
      <c r="H96" s="79">
        <v>694</v>
      </c>
      <c r="I96" s="592">
        <f t="shared" si="8"/>
        <v>1211</v>
      </c>
      <c r="J96" s="56">
        <v>362</v>
      </c>
      <c r="K96" s="57">
        <v>849</v>
      </c>
      <c r="L96" s="591">
        <f t="shared" si="9"/>
        <v>1542</v>
      </c>
      <c r="M96" s="593">
        <v>411</v>
      </c>
      <c r="N96" s="595">
        <v>1131</v>
      </c>
      <c r="O96" s="55"/>
      <c r="P96" s="55"/>
      <c r="Q96" s="55"/>
    </row>
    <row r="97" spans="1:17" ht="13.5" customHeight="1">
      <c r="A97" s="76" t="s">
        <v>124</v>
      </c>
      <c r="B97" s="77"/>
      <c r="C97" s="78">
        <f t="shared" si="6"/>
        <v>487</v>
      </c>
      <c r="D97" s="57">
        <v>144</v>
      </c>
      <c r="E97" s="79">
        <v>343</v>
      </c>
      <c r="F97" s="591">
        <f t="shared" si="7"/>
        <v>831</v>
      </c>
      <c r="G97" s="57">
        <v>246</v>
      </c>
      <c r="H97" s="79">
        <v>585</v>
      </c>
      <c r="I97" s="592">
        <f t="shared" si="8"/>
        <v>1067</v>
      </c>
      <c r="J97" s="56">
        <v>287</v>
      </c>
      <c r="K97" s="57">
        <v>780</v>
      </c>
      <c r="L97" s="591">
        <f t="shared" si="9"/>
        <v>1417</v>
      </c>
      <c r="M97" s="593">
        <v>354</v>
      </c>
      <c r="N97" s="595">
        <v>1063</v>
      </c>
      <c r="O97" s="55"/>
      <c r="P97" s="55"/>
      <c r="Q97" s="55"/>
    </row>
    <row r="98" spans="1:17" ht="13.5" customHeight="1">
      <c r="A98" s="76" t="s">
        <v>125</v>
      </c>
      <c r="B98" s="77"/>
      <c r="C98" s="78">
        <f t="shared" si="6"/>
        <v>405</v>
      </c>
      <c r="D98" s="57">
        <v>95</v>
      </c>
      <c r="E98" s="79">
        <v>310</v>
      </c>
      <c r="F98" s="591">
        <f t="shared" si="7"/>
        <v>721</v>
      </c>
      <c r="G98" s="57">
        <v>183</v>
      </c>
      <c r="H98" s="79">
        <v>538</v>
      </c>
      <c r="I98" s="592">
        <f t="shared" si="8"/>
        <v>918</v>
      </c>
      <c r="J98" s="56">
        <v>244</v>
      </c>
      <c r="K98" s="57">
        <v>674</v>
      </c>
      <c r="L98" s="591">
        <f t="shared" si="9"/>
        <v>1221</v>
      </c>
      <c r="M98" s="593">
        <v>308</v>
      </c>
      <c r="N98" s="595">
        <v>913</v>
      </c>
      <c r="O98" s="55"/>
      <c r="P98" s="55"/>
      <c r="Q98" s="55"/>
    </row>
    <row r="99" spans="1:17" ht="13.5" customHeight="1">
      <c r="A99" s="76" t="s">
        <v>126</v>
      </c>
      <c r="B99" s="77"/>
      <c r="C99" s="78">
        <f t="shared" si="6"/>
        <v>287</v>
      </c>
      <c r="D99" s="57">
        <v>75</v>
      </c>
      <c r="E99" s="79">
        <v>212</v>
      </c>
      <c r="F99" s="591">
        <f t="shared" si="7"/>
        <v>512</v>
      </c>
      <c r="G99" s="57">
        <v>120</v>
      </c>
      <c r="H99" s="79">
        <v>392</v>
      </c>
      <c r="I99" s="592">
        <f t="shared" si="8"/>
        <v>765</v>
      </c>
      <c r="J99" s="56">
        <v>187</v>
      </c>
      <c r="K99" s="57">
        <v>578</v>
      </c>
      <c r="L99" s="591">
        <f t="shared" si="9"/>
        <v>860</v>
      </c>
      <c r="M99" s="593">
        <v>228</v>
      </c>
      <c r="N99" s="595">
        <v>632</v>
      </c>
      <c r="O99" s="55"/>
      <c r="P99" s="55"/>
      <c r="Q99" s="55"/>
    </row>
    <row r="100" spans="1:17" ht="13.5" customHeight="1">
      <c r="A100" s="76" t="s">
        <v>127</v>
      </c>
      <c r="B100" s="77"/>
      <c r="C100" s="78">
        <f t="shared" si="6"/>
        <v>259</v>
      </c>
      <c r="D100" s="57">
        <v>57</v>
      </c>
      <c r="E100" s="79">
        <v>202</v>
      </c>
      <c r="F100" s="591">
        <f t="shared" si="7"/>
        <v>416</v>
      </c>
      <c r="G100" s="57">
        <v>101</v>
      </c>
      <c r="H100" s="79">
        <v>315</v>
      </c>
      <c r="I100" s="592">
        <f t="shared" si="8"/>
        <v>665</v>
      </c>
      <c r="J100" s="56">
        <v>145</v>
      </c>
      <c r="K100" s="57">
        <v>520</v>
      </c>
      <c r="L100" s="591">
        <f t="shared" si="9"/>
        <v>739</v>
      </c>
      <c r="M100" s="593">
        <v>168</v>
      </c>
      <c r="N100" s="595">
        <v>571</v>
      </c>
      <c r="O100" s="55"/>
      <c r="P100" s="55"/>
      <c r="Q100" s="55"/>
    </row>
    <row r="101" spans="1:17" ht="13.5" customHeight="1">
      <c r="A101" s="76" t="s">
        <v>128</v>
      </c>
      <c r="B101" s="77"/>
      <c r="C101" s="78">
        <f t="shared" si="6"/>
        <v>183</v>
      </c>
      <c r="D101" s="57">
        <v>50</v>
      </c>
      <c r="E101" s="79">
        <v>133</v>
      </c>
      <c r="F101" s="591">
        <f t="shared" si="7"/>
        <v>343</v>
      </c>
      <c r="G101" s="57">
        <v>77</v>
      </c>
      <c r="H101" s="79">
        <v>266</v>
      </c>
      <c r="I101" s="592">
        <f t="shared" si="8"/>
        <v>502</v>
      </c>
      <c r="J101" s="56">
        <v>106</v>
      </c>
      <c r="K101" s="57">
        <v>396</v>
      </c>
      <c r="L101" s="591">
        <f t="shared" si="9"/>
        <v>654</v>
      </c>
      <c r="M101" s="593">
        <v>150</v>
      </c>
      <c r="N101" s="595">
        <v>504</v>
      </c>
      <c r="O101" s="55"/>
      <c r="P101" s="55"/>
      <c r="Q101" s="55"/>
    </row>
    <row r="102" spans="1:17" ht="13.5" customHeight="1">
      <c r="A102" s="76" t="s">
        <v>129</v>
      </c>
      <c r="B102" s="77"/>
      <c r="C102" s="78">
        <f t="shared" si="6"/>
        <v>121</v>
      </c>
      <c r="D102" s="57">
        <v>29</v>
      </c>
      <c r="E102" s="79">
        <v>92</v>
      </c>
      <c r="F102" s="591">
        <f t="shared" si="7"/>
        <v>208</v>
      </c>
      <c r="G102" s="57">
        <v>49</v>
      </c>
      <c r="H102" s="79">
        <v>159</v>
      </c>
      <c r="I102" s="592">
        <f t="shared" si="8"/>
        <v>398</v>
      </c>
      <c r="J102" s="56">
        <v>86</v>
      </c>
      <c r="K102" s="57">
        <v>312</v>
      </c>
      <c r="L102" s="591">
        <f t="shared" si="9"/>
        <v>526</v>
      </c>
      <c r="M102" s="593">
        <v>108</v>
      </c>
      <c r="N102" s="595">
        <v>418</v>
      </c>
      <c r="O102" s="55"/>
      <c r="P102" s="55"/>
      <c r="Q102" s="55"/>
    </row>
    <row r="103" spans="1:17" ht="13.5" customHeight="1">
      <c r="A103" s="76" t="s">
        <v>130</v>
      </c>
      <c r="B103" s="77"/>
      <c r="C103" s="78">
        <f t="shared" si="6"/>
        <v>79</v>
      </c>
      <c r="D103" s="57">
        <v>21</v>
      </c>
      <c r="E103" s="79">
        <v>58</v>
      </c>
      <c r="F103" s="591">
        <f t="shared" si="7"/>
        <v>144</v>
      </c>
      <c r="G103" s="57">
        <v>22</v>
      </c>
      <c r="H103" s="79">
        <v>122</v>
      </c>
      <c r="I103" s="592">
        <f t="shared" si="8"/>
        <v>302</v>
      </c>
      <c r="J103" s="56">
        <v>51</v>
      </c>
      <c r="K103" s="57">
        <v>251</v>
      </c>
      <c r="L103" s="591">
        <f t="shared" si="9"/>
        <v>412</v>
      </c>
      <c r="M103" s="593">
        <v>86</v>
      </c>
      <c r="N103" s="595">
        <v>326</v>
      </c>
      <c r="O103" s="55"/>
      <c r="P103" s="55"/>
      <c r="Q103" s="55"/>
    </row>
    <row r="104" spans="1:17" ht="13.5" customHeight="1">
      <c r="A104" s="76" t="s">
        <v>131</v>
      </c>
      <c r="B104" s="77"/>
      <c r="C104" s="78">
        <f t="shared" si="6"/>
        <v>53</v>
      </c>
      <c r="D104" s="57">
        <v>19</v>
      </c>
      <c r="E104" s="79">
        <v>34</v>
      </c>
      <c r="F104" s="591">
        <f t="shared" si="7"/>
        <v>110</v>
      </c>
      <c r="G104" s="57">
        <v>18</v>
      </c>
      <c r="H104" s="79">
        <v>92</v>
      </c>
      <c r="I104" s="592">
        <f t="shared" si="8"/>
        <v>212</v>
      </c>
      <c r="J104" s="56">
        <v>32</v>
      </c>
      <c r="K104" s="57">
        <v>180</v>
      </c>
      <c r="L104" s="591">
        <f t="shared" si="9"/>
        <v>321</v>
      </c>
      <c r="M104" s="593">
        <v>54</v>
      </c>
      <c r="N104" s="595">
        <v>267</v>
      </c>
      <c r="O104" s="55"/>
      <c r="P104" s="55"/>
      <c r="Q104" s="55"/>
    </row>
    <row r="105" spans="1:17" ht="13.5" customHeight="1">
      <c r="A105" s="76" t="s">
        <v>132</v>
      </c>
      <c r="B105" s="77"/>
      <c r="C105" s="78">
        <f t="shared" si="6"/>
        <v>36</v>
      </c>
      <c r="D105" s="57">
        <v>5</v>
      </c>
      <c r="E105" s="79">
        <v>31</v>
      </c>
      <c r="F105" s="591">
        <f t="shared" si="7"/>
        <v>78</v>
      </c>
      <c r="G105" s="57">
        <v>13</v>
      </c>
      <c r="H105" s="79">
        <v>65</v>
      </c>
      <c r="I105" s="592">
        <f t="shared" si="8"/>
        <v>173</v>
      </c>
      <c r="J105" s="56">
        <v>30</v>
      </c>
      <c r="K105" s="57">
        <v>143</v>
      </c>
      <c r="L105" s="591">
        <f t="shared" si="9"/>
        <v>258</v>
      </c>
      <c r="M105" s="593">
        <v>42</v>
      </c>
      <c r="N105" s="595">
        <v>216</v>
      </c>
      <c r="O105" s="55"/>
      <c r="P105" s="55"/>
      <c r="Q105" s="55"/>
    </row>
    <row r="106" spans="1:17" ht="13.5" customHeight="1">
      <c r="A106" s="76" t="s">
        <v>133</v>
      </c>
      <c r="B106" s="77"/>
      <c r="C106" s="78">
        <f t="shared" si="6"/>
        <v>23</v>
      </c>
      <c r="D106" s="57">
        <v>3</v>
      </c>
      <c r="E106" s="79">
        <v>20</v>
      </c>
      <c r="F106" s="591">
        <f t="shared" si="7"/>
        <v>48</v>
      </c>
      <c r="G106" s="57">
        <v>10</v>
      </c>
      <c r="H106" s="79">
        <v>38</v>
      </c>
      <c r="I106" s="592">
        <f t="shared" si="8"/>
        <v>112</v>
      </c>
      <c r="J106" s="56">
        <v>18</v>
      </c>
      <c r="K106" s="57">
        <v>94</v>
      </c>
      <c r="L106" s="591">
        <f t="shared" si="9"/>
        <v>168</v>
      </c>
      <c r="M106" s="593">
        <v>29</v>
      </c>
      <c r="N106" s="595">
        <v>139</v>
      </c>
      <c r="O106" s="55"/>
      <c r="P106" s="55"/>
      <c r="Q106" s="55"/>
    </row>
    <row r="107" spans="1:17" ht="13.5" customHeight="1">
      <c r="A107" s="76" t="s">
        <v>134</v>
      </c>
      <c r="B107" s="77"/>
      <c r="C107" s="78">
        <f t="shared" si="6"/>
        <v>16</v>
      </c>
      <c r="D107" s="57">
        <v>5</v>
      </c>
      <c r="E107" s="79">
        <v>11</v>
      </c>
      <c r="F107" s="591">
        <f t="shared" si="7"/>
        <v>31</v>
      </c>
      <c r="G107" s="57">
        <v>3</v>
      </c>
      <c r="H107" s="79">
        <v>28</v>
      </c>
      <c r="I107" s="592">
        <f t="shared" si="8"/>
        <v>66</v>
      </c>
      <c r="J107" s="56">
        <v>14</v>
      </c>
      <c r="K107" s="57">
        <v>52</v>
      </c>
      <c r="L107" s="591">
        <f t="shared" si="9"/>
        <v>111</v>
      </c>
      <c r="M107" s="593">
        <v>17</v>
      </c>
      <c r="N107" s="595">
        <v>94</v>
      </c>
      <c r="O107" s="55"/>
      <c r="P107" s="55"/>
      <c r="Q107" s="55"/>
    </row>
    <row r="108" spans="1:17" ht="13.5" customHeight="1">
      <c r="A108" s="76" t="s">
        <v>135</v>
      </c>
      <c r="B108" s="77"/>
      <c r="C108" s="78">
        <f>D108+E108</f>
        <v>18</v>
      </c>
      <c r="D108" s="57">
        <v>2</v>
      </c>
      <c r="E108" s="79">
        <v>16</v>
      </c>
      <c r="F108" s="591">
        <f t="shared" si="7"/>
        <v>33</v>
      </c>
      <c r="G108" s="57">
        <v>4</v>
      </c>
      <c r="H108" s="79">
        <v>29</v>
      </c>
      <c r="I108" s="592">
        <f t="shared" si="8"/>
        <v>95</v>
      </c>
      <c r="J108" s="56">
        <v>12</v>
      </c>
      <c r="K108" s="57">
        <v>83</v>
      </c>
      <c r="L108" s="591">
        <f t="shared" si="9"/>
        <v>192</v>
      </c>
      <c r="M108" s="593">
        <v>29</v>
      </c>
      <c r="N108" s="595">
        <v>163</v>
      </c>
      <c r="O108" s="55"/>
      <c r="P108" s="55"/>
      <c r="Q108" s="55"/>
    </row>
    <row r="109" spans="1:17" ht="13.5" customHeight="1">
      <c r="A109" s="76" t="s">
        <v>136</v>
      </c>
      <c r="B109" s="77"/>
      <c r="C109" s="78">
        <f>D109+E109</f>
        <v>59</v>
      </c>
      <c r="D109" s="57">
        <v>35</v>
      </c>
      <c r="E109" s="79">
        <v>24</v>
      </c>
      <c r="F109" s="591">
        <f t="shared" si="7"/>
        <v>2804</v>
      </c>
      <c r="G109" s="57">
        <v>1958</v>
      </c>
      <c r="H109" s="79">
        <v>846</v>
      </c>
      <c r="I109" s="592">
        <f t="shared" si="8"/>
        <v>484</v>
      </c>
      <c r="J109" s="56">
        <v>332</v>
      </c>
      <c r="K109" s="57">
        <v>152</v>
      </c>
      <c r="L109" s="591">
        <f t="shared" si="9"/>
        <v>6411</v>
      </c>
      <c r="M109" s="593">
        <v>4144</v>
      </c>
      <c r="N109" s="595">
        <v>2267</v>
      </c>
      <c r="O109" s="55"/>
      <c r="P109" s="55"/>
      <c r="Q109" s="55"/>
    </row>
    <row r="110" spans="1:17" ht="13.5" customHeight="1">
      <c r="A110" s="59"/>
      <c r="B110" s="80"/>
      <c r="C110" s="81"/>
      <c r="D110" s="82"/>
      <c r="E110" s="83"/>
      <c r="F110" s="81"/>
      <c r="G110" s="82"/>
      <c r="H110" s="83"/>
      <c r="I110" s="82"/>
      <c r="J110" s="82"/>
      <c r="K110" s="82"/>
      <c r="L110" s="81"/>
      <c r="M110" s="82"/>
      <c r="N110" s="82"/>
      <c r="O110" s="55"/>
      <c r="P110" s="55"/>
      <c r="Q110" s="55"/>
    </row>
    <row r="111" spans="1:14" s="88" customFormat="1" ht="15" customHeight="1">
      <c r="A111" s="84" t="s">
        <v>137</v>
      </c>
      <c r="B111" s="85"/>
      <c r="C111" s="86">
        <v>38.4</v>
      </c>
      <c r="D111" s="87">
        <v>37</v>
      </c>
      <c r="E111" s="85">
        <v>39.7</v>
      </c>
      <c r="F111" s="87">
        <v>40.2</v>
      </c>
      <c r="G111" s="87">
        <v>38.6</v>
      </c>
      <c r="H111" s="550">
        <v>41.7</v>
      </c>
      <c r="I111" s="87">
        <v>42.2</v>
      </c>
      <c r="J111" s="87">
        <v>40.5</v>
      </c>
      <c r="K111" s="87">
        <v>43.7</v>
      </c>
      <c r="L111" s="86">
        <v>43.8</v>
      </c>
      <c r="M111" s="87">
        <v>42.1</v>
      </c>
      <c r="N111" s="87">
        <v>45.4</v>
      </c>
    </row>
    <row r="112" spans="8:17" ht="15" customHeight="1">
      <c r="H112" s="57"/>
      <c r="O112" s="55"/>
      <c r="P112" s="55"/>
      <c r="Q112" s="55"/>
    </row>
    <row r="113" spans="8:17" ht="15" customHeight="1">
      <c r="H113" s="57"/>
      <c r="L113" s="472"/>
      <c r="O113" s="55"/>
      <c r="P113" s="55"/>
      <c r="Q113" s="55"/>
    </row>
    <row r="114" spans="8:17" ht="15" customHeight="1">
      <c r="H114" s="57"/>
      <c r="L114" s="594"/>
      <c r="O114" s="55"/>
      <c r="P114" s="55"/>
      <c r="Q114" s="55"/>
    </row>
    <row r="115" spans="8:17" ht="15" customHeight="1">
      <c r="H115" s="57"/>
      <c r="L115" s="594"/>
      <c r="O115" s="55"/>
      <c r="P115" s="55"/>
      <c r="Q115" s="55"/>
    </row>
    <row r="116" spans="8:17" ht="15" customHeight="1">
      <c r="H116" s="57"/>
      <c r="L116" s="594"/>
      <c r="O116" s="55"/>
      <c r="P116" s="55"/>
      <c r="Q116" s="55"/>
    </row>
    <row r="117" spans="8:17" ht="15" customHeight="1">
      <c r="H117" s="57"/>
      <c r="L117" s="472"/>
      <c r="O117" s="55"/>
      <c r="P117" s="55"/>
      <c r="Q117" s="55"/>
    </row>
  </sheetData>
  <sheetProtection/>
  <mergeCells count="5">
    <mergeCell ref="I3:K3"/>
    <mergeCell ref="A3:A4"/>
    <mergeCell ref="C3:E3"/>
    <mergeCell ref="F3:H3"/>
    <mergeCell ref="L3:N3"/>
  </mergeCells>
  <printOptions/>
  <pageMargins left="0.7874015748031497" right="0.7874015748031497" top="0.6299212598425197" bottom="0.5905511811023623" header="0.5118110236220472" footer="0.5118110236220472"/>
  <pageSetup fitToHeight="2"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30"/>
  <sheetViews>
    <sheetView zoomScalePageLayoutView="0" workbookViewId="0" topLeftCell="A1">
      <selection activeCell="P23" sqref="P23"/>
    </sheetView>
  </sheetViews>
  <sheetFormatPr defaultColWidth="9.00390625" defaultRowHeight="16.5" customHeight="1"/>
  <cols>
    <col min="1" max="1" width="13.25390625" style="596" customWidth="1"/>
    <col min="2" max="2" width="1.25" style="555" customWidth="1"/>
    <col min="3" max="7" width="11.00390625" style="597" customWidth="1"/>
    <col min="8" max="8" width="11.00390625" style="598" customWidth="1"/>
    <col min="9" max="10" width="11.00390625" style="597" customWidth="1"/>
    <col min="11" max="11" width="11.00390625" style="598" customWidth="1"/>
    <col min="12" max="13" width="11.00390625" style="597" customWidth="1"/>
    <col min="14" max="14" width="11.00390625" style="598" customWidth="1"/>
    <col min="15" max="16384" width="9.125" style="555" customWidth="1"/>
  </cols>
  <sheetData>
    <row r="1" ht="16.5" customHeight="1">
      <c r="C1" s="17" t="s">
        <v>138</v>
      </c>
    </row>
    <row r="3" spans="1:14" ht="16.5" customHeight="1">
      <c r="A3" s="983" t="s">
        <v>31</v>
      </c>
      <c r="B3" s="599"/>
      <c r="C3" s="1181" t="s">
        <v>20</v>
      </c>
      <c r="D3" s="1182"/>
      <c r="E3" s="1183"/>
      <c r="F3" s="1181" t="s">
        <v>32</v>
      </c>
      <c r="G3" s="1182"/>
      <c r="H3" s="1182"/>
      <c r="I3" s="1181" t="s">
        <v>734</v>
      </c>
      <c r="J3" s="1182"/>
      <c r="K3" s="1182"/>
      <c r="L3" s="1181" t="s">
        <v>735</v>
      </c>
      <c r="M3" s="1182"/>
      <c r="N3" s="1182"/>
    </row>
    <row r="4" spans="1:19" s="596" customFormat="1" ht="16.5" customHeight="1">
      <c r="A4" s="972"/>
      <c r="B4" s="561"/>
      <c r="C4" s="600" t="s">
        <v>33</v>
      </c>
      <c r="D4" s="601" t="s">
        <v>22</v>
      </c>
      <c r="E4" s="602" t="s">
        <v>23</v>
      </c>
      <c r="F4" s="600" t="s">
        <v>33</v>
      </c>
      <c r="G4" s="601" t="s">
        <v>22</v>
      </c>
      <c r="H4" s="602" t="s">
        <v>23</v>
      </c>
      <c r="I4" s="603" t="s">
        <v>33</v>
      </c>
      <c r="J4" s="601" t="s">
        <v>22</v>
      </c>
      <c r="K4" s="604" t="s">
        <v>23</v>
      </c>
      <c r="L4" s="600" t="s">
        <v>33</v>
      </c>
      <c r="M4" s="601" t="s">
        <v>22</v>
      </c>
      <c r="N4" s="604" t="s">
        <v>23</v>
      </c>
      <c r="O4" s="555"/>
      <c r="P4" s="555"/>
      <c r="Q4" s="555"/>
      <c r="R4" s="555"/>
      <c r="S4" s="555"/>
    </row>
    <row r="5" spans="1:19" s="596" customFormat="1" ht="16.5" customHeight="1">
      <c r="A5" s="605"/>
      <c r="B5" s="606"/>
      <c r="C5" s="607"/>
      <c r="D5" s="608"/>
      <c r="E5" s="609"/>
      <c r="F5" s="607"/>
      <c r="G5" s="608"/>
      <c r="H5" s="609"/>
      <c r="I5" s="607"/>
      <c r="J5" s="608"/>
      <c r="K5" s="608"/>
      <c r="L5" s="607"/>
      <c r="M5" s="608"/>
      <c r="N5" s="608"/>
      <c r="O5" s="555"/>
      <c r="P5" s="555"/>
      <c r="Q5" s="555"/>
      <c r="R5" s="555"/>
      <c r="S5" s="555"/>
    </row>
    <row r="6" spans="1:14" s="51" customFormat="1" ht="16.5" customHeight="1">
      <c r="A6" s="90" t="s">
        <v>34</v>
      </c>
      <c r="B6" s="50"/>
      <c r="C6" s="91">
        <f aca="true" t="shared" si="0" ref="C6:K6">SUM(C8:C29)</f>
        <v>453975</v>
      </c>
      <c r="D6" s="92">
        <f t="shared" si="0"/>
        <v>221220</v>
      </c>
      <c r="E6" s="93">
        <f t="shared" si="0"/>
        <v>232755</v>
      </c>
      <c r="F6" s="91">
        <f t="shared" si="0"/>
        <v>456438</v>
      </c>
      <c r="G6" s="92">
        <f t="shared" si="0"/>
        <v>222760</v>
      </c>
      <c r="H6" s="93">
        <f t="shared" si="0"/>
        <v>233678</v>
      </c>
      <c r="I6" s="91">
        <f t="shared" si="0"/>
        <v>454607</v>
      </c>
      <c r="J6" s="92">
        <f t="shared" si="0"/>
        <v>220679</v>
      </c>
      <c r="K6" s="92">
        <f t="shared" si="0"/>
        <v>233928</v>
      </c>
      <c r="L6" s="91">
        <f>SUM(L8:L29)</f>
        <v>462361</v>
      </c>
      <c r="M6" s="92">
        <f>SUM(M8:M29)</f>
        <v>224087</v>
      </c>
      <c r="N6" s="92">
        <f>SUM(N8:N29)</f>
        <v>238274</v>
      </c>
    </row>
    <row r="7" spans="1:14" s="51" customFormat="1" ht="16.5" customHeight="1">
      <c r="A7" s="90"/>
      <c r="B7" s="50"/>
      <c r="C7" s="91"/>
      <c r="D7" s="92"/>
      <c r="E7" s="93"/>
      <c r="F7" s="91"/>
      <c r="G7" s="92"/>
      <c r="H7" s="93"/>
      <c r="I7" s="91"/>
      <c r="J7" s="92"/>
      <c r="K7" s="92"/>
      <c r="L7" s="91"/>
      <c r="M7" s="92"/>
      <c r="N7" s="92"/>
    </row>
    <row r="8" spans="1:14" ht="16.5" customHeight="1">
      <c r="A8" s="605" t="s">
        <v>139</v>
      </c>
      <c r="B8" s="567"/>
      <c r="C8" s="610">
        <v>22138</v>
      </c>
      <c r="D8" s="598">
        <v>11244</v>
      </c>
      <c r="E8" s="611">
        <v>10894</v>
      </c>
      <c r="F8" s="610">
        <v>22562</v>
      </c>
      <c r="G8" s="598">
        <v>11537</v>
      </c>
      <c r="H8" s="611">
        <v>11025</v>
      </c>
      <c r="I8" s="612">
        <f>SUM(J8:K8)</f>
        <v>20923</v>
      </c>
      <c r="J8" s="613">
        <f>SUM('第３表'!J8:J12)</f>
        <v>10679</v>
      </c>
      <c r="K8" s="613">
        <f>SUM('第３表'!K8:K12)</f>
        <v>10244</v>
      </c>
      <c r="L8" s="612">
        <f>SUM(M8:N8)</f>
        <v>20246</v>
      </c>
      <c r="M8" s="613">
        <f>SUM('第３表'!M8:M12)</f>
        <v>10242</v>
      </c>
      <c r="N8" s="613">
        <f>SUM('第３表'!N8:N12)</f>
        <v>10004</v>
      </c>
    </row>
    <row r="9" spans="1:14" ht="16.5" customHeight="1">
      <c r="A9" s="614" t="s">
        <v>140</v>
      </c>
      <c r="B9" s="567"/>
      <c r="C9" s="610">
        <v>23361</v>
      </c>
      <c r="D9" s="598">
        <v>11897</v>
      </c>
      <c r="E9" s="611">
        <v>11464</v>
      </c>
      <c r="F9" s="610">
        <v>21309</v>
      </c>
      <c r="G9" s="598">
        <v>10808</v>
      </c>
      <c r="H9" s="611">
        <v>10501</v>
      </c>
      <c r="I9" s="612">
        <f aca="true" t="shared" si="1" ref="I9:I29">SUM(J9:K9)</f>
        <v>21471</v>
      </c>
      <c r="J9" s="613">
        <f>SUM('第３表'!J13:J17)</f>
        <v>10970</v>
      </c>
      <c r="K9" s="613">
        <f>SUM('第３表'!K13:K17)</f>
        <v>10501</v>
      </c>
      <c r="L9" s="612">
        <f aca="true" t="shared" si="2" ref="L9:L29">SUM(M9:N9)</f>
        <v>20692</v>
      </c>
      <c r="M9" s="613">
        <f>SUM('第３表'!M13:M17)</f>
        <v>10592</v>
      </c>
      <c r="N9" s="613">
        <f>SUM('第３表'!N13:N17)</f>
        <v>10100</v>
      </c>
    </row>
    <row r="10" spans="1:14" ht="16.5" customHeight="1">
      <c r="A10" s="614" t="s">
        <v>141</v>
      </c>
      <c r="B10" s="567"/>
      <c r="C10" s="610">
        <v>25630</v>
      </c>
      <c r="D10" s="598">
        <v>13126</v>
      </c>
      <c r="E10" s="611">
        <v>12504</v>
      </c>
      <c r="F10" s="610">
        <v>22601</v>
      </c>
      <c r="G10" s="598">
        <v>11522</v>
      </c>
      <c r="H10" s="611">
        <v>11079</v>
      </c>
      <c r="I10" s="612">
        <f t="shared" si="1"/>
        <v>20822</v>
      </c>
      <c r="J10" s="613">
        <f>SUM('第３表'!J18:J22)</f>
        <v>10591</v>
      </c>
      <c r="K10" s="613">
        <f>SUM('第３表'!K18:K22)</f>
        <v>10231</v>
      </c>
      <c r="L10" s="612">
        <f t="shared" si="2"/>
        <v>21320</v>
      </c>
      <c r="M10" s="613">
        <f>SUM('第３表'!M18:M22)</f>
        <v>10860</v>
      </c>
      <c r="N10" s="613">
        <f>SUM('第３表'!N18:N22)</f>
        <v>10460</v>
      </c>
    </row>
    <row r="11" spans="1:14" ht="16.5" customHeight="1">
      <c r="A11" s="605" t="s">
        <v>142</v>
      </c>
      <c r="B11" s="567"/>
      <c r="C11" s="610">
        <v>34222</v>
      </c>
      <c r="D11" s="598">
        <v>17738</v>
      </c>
      <c r="E11" s="611">
        <v>16484</v>
      </c>
      <c r="F11" s="610">
        <v>28038</v>
      </c>
      <c r="G11" s="598">
        <v>14627</v>
      </c>
      <c r="H11" s="611">
        <v>13411</v>
      </c>
      <c r="I11" s="612">
        <f t="shared" si="1"/>
        <v>25187</v>
      </c>
      <c r="J11" s="613">
        <f>SUM('第３表'!J23:J27)</f>
        <v>13278</v>
      </c>
      <c r="K11" s="613">
        <f>SUM('第３表'!K23:K27)</f>
        <v>11909</v>
      </c>
      <c r="L11" s="612">
        <f t="shared" si="2"/>
        <v>23239</v>
      </c>
      <c r="M11" s="613">
        <f>SUM('第３表'!M23:M27)</f>
        <v>12223</v>
      </c>
      <c r="N11" s="613">
        <f>SUM('第３表'!N23:N27)</f>
        <v>11016</v>
      </c>
    </row>
    <row r="12" spans="1:15" ht="16.5" customHeight="1">
      <c r="A12" s="614" t="s">
        <v>143</v>
      </c>
      <c r="B12" s="567"/>
      <c r="C12" s="610">
        <v>46267</v>
      </c>
      <c r="D12" s="598">
        <v>23808</v>
      </c>
      <c r="E12" s="611">
        <v>22459</v>
      </c>
      <c r="F12" s="610">
        <v>38430</v>
      </c>
      <c r="G12" s="598">
        <v>20584</v>
      </c>
      <c r="H12" s="611">
        <v>17846</v>
      </c>
      <c r="I12" s="612">
        <f t="shared" si="1"/>
        <v>32387</v>
      </c>
      <c r="J12" s="613">
        <f>SUM('第３表'!J28:J32)</f>
        <v>17182</v>
      </c>
      <c r="K12" s="613">
        <f>SUM('第３表'!K28:K32)</f>
        <v>15205</v>
      </c>
      <c r="L12" s="612">
        <f t="shared" si="2"/>
        <v>27879</v>
      </c>
      <c r="M12" s="613">
        <f>SUM('第３表'!M28:M32)</f>
        <v>14573</v>
      </c>
      <c r="N12" s="613">
        <f>SUM('第３表'!N28:N32)</f>
        <v>13306</v>
      </c>
      <c r="O12" s="597"/>
    </row>
    <row r="13" spans="1:14" ht="16.5" customHeight="1">
      <c r="A13" s="614" t="s">
        <v>144</v>
      </c>
      <c r="B13" s="567"/>
      <c r="C13" s="610">
        <v>33139</v>
      </c>
      <c r="D13" s="598">
        <v>16361</v>
      </c>
      <c r="E13" s="611">
        <v>16778</v>
      </c>
      <c r="F13" s="610">
        <v>39092</v>
      </c>
      <c r="G13" s="598">
        <v>19372</v>
      </c>
      <c r="H13" s="611">
        <v>19720</v>
      </c>
      <c r="I13" s="612">
        <f t="shared" si="1"/>
        <v>31547</v>
      </c>
      <c r="J13" s="613">
        <f>SUM('第３表'!J33:J37)</f>
        <v>15705</v>
      </c>
      <c r="K13" s="613">
        <f>SUM('第３表'!K33:K37)</f>
        <v>15842</v>
      </c>
      <c r="L13" s="612">
        <f t="shared" si="2"/>
        <v>26955</v>
      </c>
      <c r="M13" s="613">
        <f>SUM('第３表'!M33:M37)</f>
        <v>13354</v>
      </c>
      <c r="N13" s="613">
        <f>SUM('第３表'!N33:N37)</f>
        <v>13601</v>
      </c>
    </row>
    <row r="14" spans="1:14" ht="16.5" customHeight="1">
      <c r="A14" s="614" t="s">
        <v>145</v>
      </c>
      <c r="B14" s="567"/>
      <c r="C14" s="610">
        <v>29609</v>
      </c>
      <c r="D14" s="598">
        <v>14593</v>
      </c>
      <c r="E14" s="611">
        <v>15016</v>
      </c>
      <c r="F14" s="610">
        <v>31805</v>
      </c>
      <c r="G14" s="598">
        <v>15751</v>
      </c>
      <c r="H14" s="611">
        <v>16054</v>
      </c>
      <c r="I14" s="612">
        <f t="shared" si="1"/>
        <v>37168</v>
      </c>
      <c r="J14" s="613">
        <f>SUM('第３表'!J38:J42)</f>
        <v>18471</v>
      </c>
      <c r="K14" s="613">
        <f>SUM('第３表'!K38:K42)</f>
        <v>18697</v>
      </c>
      <c r="L14" s="612">
        <f t="shared" si="2"/>
        <v>31109</v>
      </c>
      <c r="M14" s="613">
        <f>SUM('第３表'!M38:M42)</f>
        <v>15520</v>
      </c>
      <c r="N14" s="613">
        <f>SUM('第３表'!N38:N42)</f>
        <v>15589</v>
      </c>
    </row>
    <row r="15" spans="1:16" ht="16.5" customHeight="1">
      <c r="A15" s="614" t="s">
        <v>146</v>
      </c>
      <c r="B15" s="567"/>
      <c r="C15" s="610">
        <v>28266</v>
      </c>
      <c r="D15" s="598">
        <v>14080</v>
      </c>
      <c r="E15" s="611">
        <v>14186</v>
      </c>
      <c r="F15" s="610">
        <v>28562</v>
      </c>
      <c r="G15" s="598">
        <v>14072</v>
      </c>
      <c r="H15" s="611">
        <v>14490</v>
      </c>
      <c r="I15" s="612">
        <f t="shared" si="1"/>
        <v>30822</v>
      </c>
      <c r="J15" s="613">
        <f>SUM('第３表'!J43:J47)</f>
        <v>15379</v>
      </c>
      <c r="K15" s="613">
        <f>SUM('第３表'!K43:K47)</f>
        <v>15443</v>
      </c>
      <c r="L15" s="612">
        <f t="shared" si="2"/>
        <v>37094</v>
      </c>
      <c r="M15" s="613">
        <f>SUM('第３表'!M43:M47)</f>
        <v>18486</v>
      </c>
      <c r="N15" s="613">
        <f>SUM('第３表'!N43:N47)</f>
        <v>18608</v>
      </c>
      <c r="P15" s="597"/>
    </row>
    <row r="16" spans="1:14" ht="16.5" customHeight="1">
      <c r="A16" s="614" t="s">
        <v>147</v>
      </c>
      <c r="B16" s="567"/>
      <c r="C16" s="610">
        <v>30721</v>
      </c>
      <c r="D16" s="598">
        <v>15325</v>
      </c>
      <c r="E16" s="611">
        <v>15396</v>
      </c>
      <c r="F16" s="610">
        <v>27503</v>
      </c>
      <c r="G16" s="598">
        <v>13645</v>
      </c>
      <c r="H16" s="611">
        <v>13858</v>
      </c>
      <c r="I16" s="612">
        <f t="shared" si="1"/>
        <v>28174</v>
      </c>
      <c r="J16" s="613">
        <f>SUM('第３表'!J48:J52)</f>
        <v>13853</v>
      </c>
      <c r="K16" s="613">
        <f>SUM('第３表'!K48:K52)</f>
        <v>14321</v>
      </c>
      <c r="L16" s="612">
        <f t="shared" si="2"/>
        <v>30845</v>
      </c>
      <c r="M16" s="613">
        <f>SUM('第３表'!M48:M52)</f>
        <v>15310</v>
      </c>
      <c r="N16" s="613">
        <f>SUM('第３表'!N48:N52)</f>
        <v>15535</v>
      </c>
    </row>
    <row r="17" spans="1:14" ht="16.5" customHeight="1">
      <c r="A17" s="614" t="s">
        <v>148</v>
      </c>
      <c r="B17" s="567"/>
      <c r="C17" s="610">
        <v>39860</v>
      </c>
      <c r="D17" s="598">
        <v>19962</v>
      </c>
      <c r="E17" s="611">
        <v>19898</v>
      </c>
      <c r="F17" s="610">
        <v>29683</v>
      </c>
      <c r="G17" s="598">
        <v>14800</v>
      </c>
      <c r="H17" s="611">
        <v>14883</v>
      </c>
      <c r="I17" s="612">
        <f t="shared" si="1"/>
        <v>26996</v>
      </c>
      <c r="J17" s="613">
        <f>SUM('第３表'!J53:J57)</f>
        <v>13349</v>
      </c>
      <c r="K17" s="613">
        <f>SUM('第３表'!K53:K57)</f>
        <v>13647</v>
      </c>
      <c r="L17" s="612">
        <f t="shared" si="2"/>
        <v>28047</v>
      </c>
      <c r="M17" s="613">
        <f>SUM('第３表'!M53:M57)</f>
        <v>13822</v>
      </c>
      <c r="N17" s="613">
        <f>SUM('第３表'!N53:N57)</f>
        <v>14225</v>
      </c>
    </row>
    <row r="18" spans="1:14" ht="16.5" customHeight="1">
      <c r="A18" s="605" t="s">
        <v>149</v>
      </c>
      <c r="B18" s="567"/>
      <c r="C18" s="610">
        <v>30566</v>
      </c>
      <c r="D18" s="598">
        <v>15236</v>
      </c>
      <c r="E18" s="611">
        <v>15330</v>
      </c>
      <c r="F18" s="610">
        <v>38543</v>
      </c>
      <c r="G18" s="598">
        <v>19201</v>
      </c>
      <c r="H18" s="611">
        <v>19342</v>
      </c>
      <c r="I18" s="612">
        <f t="shared" si="1"/>
        <v>29043</v>
      </c>
      <c r="J18" s="613">
        <f>SUM('第３表'!J58:J62)</f>
        <v>14395</v>
      </c>
      <c r="K18" s="613">
        <f>SUM('第３表'!K58:K62)</f>
        <v>14648</v>
      </c>
      <c r="L18" s="612">
        <f t="shared" si="2"/>
        <v>26875</v>
      </c>
      <c r="M18" s="613">
        <f>SUM('第３表'!M58:M62)</f>
        <v>13270</v>
      </c>
      <c r="N18" s="613">
        <f>SUM('第３表'!N58:N62)</f>
        <v>13605</v>
      </c>
    </row>
    <row r="19" spans="1:14" ht="16.5" customHeight="1">
      <c r="A19" s="614" t="s">
        <v>150</v>
      </c>
      <c r="B19" s="567"/>
      <c r="C19" s="610">
        <v>24124</v>
      </c>
      <c r="D19" s="598">
        <v>11575</v>
      </c>
      <c r="E19" s="611">
        <v>12549</v>
      </c>
      <c r="F19" s="610">
        <v>29293</v>
      </c>
      <c r="G19" s="598">
        <v>14370</v>
      </c>
      <c r="H19" s="611">
        <v>14923</v>
      </c>
      <c r="I19" s="612">
        <f t="shared" si="1"/>
        <v>37471</v>
      </c>
      <c r="J19" s="613">
        <f>SUM('第３表'!J63:J67)</f>
        <v>18404</v>
      </c>
      <c r="K19" s="613">
        <f>SUM('第３表'!K63:K67)</f>
        <v>19067</v>
      </c>
      <c r="L19" s="612">
        <f t="shared" si="2"/>
        <v>28582</v>
      </c>
      <c r="M19" s="613">
        <f>SUM('第３表'!M63:M67)</f>
        <v>13999</v>
      </c>
      <c r="N19" s="613">
        <f>SUM('第３表'!N63:N67)</f>
        <v>14583</v>
      </c>
    </row>
    <row r="20" spans="1:14" ht="16.5" customHeight="1">
      <c r="A20" s="614" t="s">
        <v>151</v>
      </c>
      <c r="B20" s="567"/>
      <c r="C20" s="610">
        <v>23647</v>
      </c>
      <c r="D20" s="598">
        <v>11048</v>
      </c>
      <c r="E20" s="611">
        <v>12599</v>
      </c>
      <c r="F20" s="610">
        <v>23184</v>
      </c>
      <c r="G20" s="598">
        <v>10948</v>
      </c>
      <c r="H20" s="611">
        <v>12236</v>
      </c>
      <c r="I20" s="612">
        <f t="shared" si="1"/>
        <v>28633</v>
      </c>
      <c r="J20" s="613">
        <f>SUM('第３表'!J68:J72)</f>
        <v>13872</v>
      </c>
      <c r="K20" s="613">
        <f>SUM('第３表'!K68:K72)</f>
        <v>14761</v>
      </c>
      <c r="L20" s="612">
        <f t="shared" si="2"/>
        <v>36605</v>
      </c>
      <c r="M20" s="613">
        <f>SUM('第３表'!M68:M72)</f>
        <v>17768</v>
      </c>
      <c r="N20" s="613">
        <f>SUM('第３表'!N68:N72)</f>
        <v>18837</v>
      </c>
    </row>
    <row r="21" spans="1:14" ht="16.5" customHeight="1">
      <c r="A21" s="605" t="s">
        <v>152</v>
      </c>
      <c r="B21" s="567"/>
      <c r="C21" s="610">
        <v>20658</v>
      </c>
      <c r="D21" s="598">
        <v>9501</v>
      </c>
      <c r="E21" s="611">
        <v>11157</v>
      </c>
      <c r="F21" s="610">
        <v>22330</v>
      </c>
      <c r="G21" s="598">
        <v>10185</v>
      </c>
      <c r="H21" s="611">
        <v>12145</v>
      </c>
      <c r="I21" s="612">
        <f t="shared" si="1"/>
        <v>22462</v>
      </c>
      <c r="J21" s="613">
        <f>SUM('第３表'!J73:J77)</f>
        <v>10425</v>
      </c>
      <c r="K21" s="613">
        <f>SUM('第３表'!K73:K77)</f>
        <v>12037</v>
      </c>
      <c r="L21" s="612">
        <f t="shared" si="2"/>
        <v>27614</v>
      </c>
      <c r="M21" s="613">
        <f>SUM('第３表'!M73:M77)</f>
        <v>13125</v>
      </c>
      <c r="N21" s="613">
        <f>SUM('第３表'!N73:N77)</f>
        <v>14489</v>
      </c>
    </row>
    <row r="22" spans="1:14" ht="16.5" customHeight="1">
      <c r="A22" s="614" t="s">
        <v>153</v>
      </c>
      <c r="B22" s="567"/>
      <c r="C22" s="610">
        <v>15789</v>
      </c>
      <c r="D22" s="598">
        <v>6499</v>
      </c>
      <c r="E22" s="611">
        <v>9290</v>
      </c>
      <c r="F22" s="610">
        <v>19089</v>
      </c>
      <c r="G22" s="598">
        <v>8428</v>
      </c>
      <c r="H22" s="611">
        <v>10661</v>
      </c>
      <c r="I22" s="612">
        <f t="shared" si="1"/>
        <v>21073</v>
      </c>
      <c r="J22" s="613">
        <f>SUM('第３表'!J78:J82)</f>
        <v>9359</v>
      </c>
      <c r="K22" s="613">
        <f>SUM('第３表'!K78:K82)</f>
        <v>11714</v>
      </c>
      <c r="L22" s="612">
        <f t="shared" si="2"/>
        <v>20998</v>
      </c>
      <c r="M22" s="613">
        <f>SUM('第３表'!M78:M82)</f>
        <v>9440</v>
      </c>
      <c r="N22" s="613">
        <f>SUM('第３表'!N78:N82)</f>
        <v>11558</v>
      </c>
    </row>
    <row r="23" spans="1:14" ht="16.5" customHeight="1">
      <c r="A23" s="614" t="s">
        <v>154</v>
      </c>
      <c r="B23" s="567"/>
      <c r="C23" s="610">
        <v>11593</v>
      </c>
      <c r="D23" s="598">
        <v>4503</v>
      </c>
      <c r="E23" s="611">
        <v>7090</v>
      </c>
      <c r="F23" s="610">
        <v>13912</v>
      </c>
      <c r="G23" s="598">
        <v>5411</v>
      </c>
      <c r="H23" s="611">
        <v>8501</v>
      </c>
      <c r="I23" s="612">
        <f t="shared" si="1"/>
        <v>17316</v>
      </c>
      <c r="J23" s="613">
        <f>SUM('第３表'!J83:J87)</f>
        <v>7331</v>
      </c>
      <c r="K23" s="613">
        <f>SUM('第３表'!K83:K87)</f>
        <v>9985</v>
      </c>
      <c r="L23" s="612">
        <f t="shared" si="2"/>
        <v>19126</v>
      </c>
      <c r="M23" s="613">
        <f>SUM('第３表'!M83:M87)</f>
        <v>8009</v>
      </c>
      <c r="N23" s="613">
        <f>SUM('第３表'!N83:N87)</f>
        <v>11117</v>
      </c>
    </row>
    <row r="24" spans="1:14" ht="16.5" customHeight="1">
      <c r="A24" s="614" t="s">
        <v>155</v>
      </c>
      <c r="B24" s="567"/>
      <c r="C24" s="610">
        <v>8555</v>
      </c>
      <c r="D24" s="598">
        <v>2996</v>
      </c>
      <c r="E24" s="611">
        <v>5559</v>
      </c>
      <c r="F24" s="610">
        <v>9333</v>
      </c>
      <c r="G24" s="598">
        <v>3283</v>
      </c>
      <c r="H24" s="611">
        <v>6050</v>
      </c>
      <c r="I24" s="612">
        <f t="shared" si="1"/>
        <v>11583</v>
      </c>
      <c r="J24" s="613">
        <f>SUM('第３表'!J88:J92)</f>
        <v>4099</v>
      </c>
      <c r="K24" s="613">
        <f>SUM('第３表'!K88:K92)</f>
        <v>7484</v>
      </c>
      <c r="L24" s="612">
        <f t="shared" si="2"/>
        <v>14582</v>
      </c>
      <c r="M24" s="613">
        <f>SUM('第３表'!M88:M92)</f>
        <v>5540</v>
      </c>
      <c r="N24" s="613">
        <f>SUM('第３表'!N88:N92)</f>
        <v>9042</v>
      </c>
    </row>
    <row r="25" spans="1:14" ht="16.5" customHeight="1">
      <c r="A25" s="614" t="s">
        <v>156</v>
      </c>
      <c r="B25" s="567"/>
      <c r="C25" s="610">
        <v>4291</v>
      </c>
      <c r="D25" s="598">
        <v>1332</v>
      </c>
      <c r="E25" s="611">
        <v>2959</v>
      </c>
      <c r="F25" s="610">
        <v>5721</v>
      </c>
      <c r="G25" s="598">
        <v>1658</v>
      </c>
      <c r="H25" s="611">
        <v>4063</v>
      </c>
      <c r="I25" s="612">
        <f t="shared" si="1"/>
        <v>6837</v>
      </c>
      <c r="J25" s="613">
        <f>SUM('第３表'!J93:J97)</f>
        <v>2080</v>
      </c>
      <c r="K25" s="613">
        <f>SUM('第３表'!K93:K97)</f>
        <v>4757</v>
      </c>
      <c r="L25" s="612">
        <f t="shared" si="2"/>
        <v>8680</v>
      </c>
      <c r="M25" s="613">
        <f>SUM('第３表'!M93:M97)</f>
        <v>2591</v>
      </c>
      <c r="N25" s="613">
        <f>SUM('第３表'!N93:N97)</f>
        <v>6089</v>
      </c>
    </row>
    <row r="26" spans="1:14" ht="16.5" customHeight="1">
      <c r="A26" s="614" t="s">
        <v>157</v>
      </c>
      <c r="B26" s="567"/>
      <c r="C26" s="610">
        <v>1255</v>
      </c>
      <c r="D26" s="598">
        <v>306</v>
      </c>
      <c r="E26" s="611">
        <v>949</v>
      </c>
      <c r="F26" s="610">
        <v>2200</v>
      </c>
      <c r="G26" s="598">
        <v>530</v>
      </c>
      <c r="H26" s="611">
        <v>1670</v>
      </c>
      <c r="I26" s="612">
        <f t="shared" si="1"/>
        <v>3248</v>
      </c>
      <c r="J26" s="613">
        <f>SUM('第３表'!J98:J102)</f>
        <v>768</v>
      </c>
      <c r="K26" s="613">
        <f>SUM('第３表'!K98:K102)</f>
        <v>2480</v>
      </c>
      <c r="L26" s="612">
        <f t="shared" si="2"/>
        <v>4000</v>
      </c>
      <c r="M26" s="613">
        <f>SUM('第３表'!M98:M102)</f>
        <v>962</v>
      </c>
      <c r="N26" s="613">
        <f>SUM('第３表'!N98:N102)</f>
        <v>3038</v>
      </c>
    </row>
    <row r="27" spans="1:14" ht="16.5" customHeight="1">
      <c r="A27" s="614" t="s">
        <v>158</v>
      </c>
      <c r="B27" s="567"/>
      <c r="C27" s="610">
        <v>207</v>
      </c>
      <c r="D27" s="598">
        <v>53</v>
      </c>
      <c r="E27" s="611">
        <v>154</v>
      </c>
      <c r="F27" s="610">
        <v>411</v>
      </c>
      <c r="G27" s="598">
        <v>66</v>
      </c>
      <c r="H27" s="611">
        <v>345</v>
      </c>
      <c r="I27" s="612">
        <f t="shared" si="1"/>
        <v>865</v>
      </c>
      <c r="J27" s="613">
        <f>SUM('第３表'!J103:J107)</f>
        <v>145</v>
      </c>
      <c r="K27" s="613">
        <f>SUM('第３表'!K103:K107)</f>
        <v>720</v>
      </c>
      <c r="L27" s="612">
        <f t="shared" si="2"/>
        <v>1270</v>
      </c>
      <c r="M27" s="613">
        <f>SUM('第３表'!M103:M107)</f>
        <v>228</v>
      </c>
      <c r="N27" s="613">
        <f>SUM('第３表'!N103:N107)</f>
        <v>1042</v>
      </c>
    </row>
    <row r="28" spans="1:14" ht="16.5" customHeight="1">
      <c r="A28" s="614" t="s">
        <v>135</v>
      </c>
      <c r="B28" s="567"/>
      <c r="C28" s="610">
        <v>18</v>
      </c>
      <c r="D28" s="598">
        <v>2</v>
      </c>
      <c r="E28" s="611">
        <v>16</v>
      </c>
      <c r="F28" s="610">
        <v>33</v>
      </c>
      <c r="G28" s="598">
        <v>4</v>
      </c>
      <c r="H28" s="611">
        <v>29</v>
      </c>
      <c r="I28" s="612">
        <f t="shared" si="1"/>
        <v>95</v>
      </c>
      <c r="J28" s="613">
        <f>'第３表'!J108</f>
        <v>12</v>
      </c>
      <c r="K28" s="613">
        <f>'第３表'!K108</f>
        <v>83</v>
      </c>
      <c r="L28" s="612">
        <f t="shared" si="2"/>
        <v>192</v>
      </c>
      <c r="M28" s="613">
        <f>'第３表'!M108</f>
        <v>29</v>
      </c>
      <c r="N28" s="613">
        <f>'第３表'!N108</f>
        <v>163</v>
      </c>
    </row>
    <row r="29" spans="1:14" ht="16.5" customHeight="1">
      <c r="A29" s="614" t="s">
        <v>136</v>
      </c>
      <c r="B29" s="567"/>
      <c r="C29" s="610">
        <v>59</v>
      </c>
      <c r="D29" s="598">
        <v>35</v>
      </c>
      <c r="E29" s="611">
        <v>24</v>
      </c>
      <c r="F29" s="610">
        <v>2804</v>
      </c>
      <c r="G29" s="598">
        <v>1958</v>
      </c>
      <c r="H29" s="611">
        <v>846</v>
      </c>
      <c r="I29" s="612">
        <f t="shared" si="1"/>
        <v>484</v>
      </c>
      <c r="J29" s="613">
        <f>'第３表'!J109</f>
        <v>332</v>
      </c>
      <c r="K29" s="613">
        <f>'第３表'!K109</f>
        <v>152</v>
      </c>
      <c r="L29" s="612">
        <f t="shared" si="2"/>
        <v>6411</v>
      </c>
      <c r="M29" s="613">
        <f>'第３表'!M109</f>
        <v>4144</v>
      </c>
      <c r="N29" s="613">
        <f>'第３表'!N109</f>
        <v>2267</v>
      </c>
    </row>
    <row r="30" spans="1:14" ht="16.5" customHeight="1">
      <c r="A30" s="560"/>
      <c r="B30" s="589"/>
      <c r="C30" s="615"/>
      <c r="D30" s="616"/>
      <c r="E30" s="617"/>
      <c r="F30" s="615"/>
      <c r="G30" s="616"/>
      <c r="H30" s="617"/>
      <c r="I30" s="615"/>
      <c r="J30" s="616"/>
      <c r="K30" s="616"/>
      <c r="L30" s="615"/>
      <c r="M30" s="616"/>
      <c r="N30" s="616"/>
    </row>
  </sheetData>
  <sheetProtection/>
  <mergeCells count="5">
    <mergeCell ref="I3:K3"/>
    <mergeCell ref="A3:A4"/>
    <mergeCell ref="C3:E3"/>
    <mergeCell ref="F3:H3"/>
    <mergeCell ref="L3:N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96"/>
  <sheetViews>
    <sheetView zoomScalePageLayoutView="0" workbookViewId="0" topLeftCell="A1">
      <selection activeCell="I17" sqref="I17"/>
    </sheetView>
  </sheetViews>
  <sheetFormatPr defaultColWidth="9.00390625" defaultRowHeight="13.5" customHeight="1"/>
  <cols>
    <col min="1" max="1" width="1.75390625" style="55" customWidth="1"/>
    <col min="2" max="2" width="10.75390625" style="55" customWidth="1"/>
    <col min="3" max="13" width="11.75390625" style="56" customWidth="1"/>
    <col min="14" max="16384" width="9.125" style="55" customWidth="1"/>
  </cols>
  <sheetData>
    <row r="1" spans="3:13" s="94" customFormat="1" ht="13.5" customHeight="1">
      <c r="C1" s="17" t="s">
        <v>159</v>
      </c>
      <c r="D1" s="95"/>
      <c r="E1" s="95"/>
      <c r="F1" s="95"/>
      <c r="G1" s="95"/>
      <c r="H1" s="95"/>
      <c r="I1" s="95"/>
      <c r="J1" s="95"/>
      <c r="K1" s="95"/>
      <c r="L1" s="95"/>
      <c r="M1" s="95"/>
    </row>
    <row r="3" spans="1:13" s="100" customFormat="1" ht="13.5" customHeight="1">
      <c r="A3" s="96" t="s">
        <v>737</v>
      </c>
      <c r="B3" s="97"/>
      <c r="C3" s="98"/>
      <c r="D3" s="98"/>
      <c r="E3" s="98"/>
      <c r="F3" s="98"/>
      <c r="G3" s="98"/>
      <c r="H3" s="98"/>
      <c r="I3" s="98"/>
      <c r="J3" s="98"/>
      <c r="K3" s="98"/>
      <c r="L3" s="99"/>
      <c r="M3" s="99"/>
    </row>
    <row r="4" spans="1:13" s="54" customFormat="1" ht="13.5" customHeight="1">
      <c r="A4" s="1126" t="s">
        <v>31</v>
      </c>
      <c r="B4" s="1184"/>
      <c r="C4" s="1186" t="s">
        <v>34</v>
      </c>
      <c r="D4" s="1188" t="s">
        <v>22</v>
      </c>
      <c r="E4" s="1189"/>
      <c r="F4" s="1189"/>
      <c r="G4" s="1189"/>
      <c r="H4" s="1190"/>
      <c r="I4" s="1189" t="s">
        <v>23</v>
      </c>
      <c r="J4" s="1189"/>
      <c r="K4" s="1189"/>
      <c r="L4" s="1189"/>
      <c r="M4" s="1189"/>
    </row>
    <row r="5" spans="1:13" s="54" customFormat="1" ht="13.5" customHeight="1">
      <c r="A5" s="1178"/>
      <c r="B5" s="1185"/>
      <c r="C5" s="1187"/>
      <c r="D5" s="61" t="s">
        <v>160</v>
      </c>
      <c r="E5" s="62" t="s">
        <v>161</v>
      </c>
      <c r="F5" s="62" t="s">
        <v>162</v>
      </c>
      <c r="G5" s="62" t="s">
        <v>163</v>
      </c>
      <c r="H5" s="63" t="s">
        <v>164</v>
      </c>
      <c r="I5" s="62" t="s">
        <v>160</v>
      </c>
      <c r="J5" s="62" t="s">
        <v>161</v>
      </c>
      <c r="K5" s="62" t="s">
        <v>162</v>
      </c>
      <c r="L5" s="62" t="s">
        <v>163</v>
      </c>
      <c r="M5" s="64" t="s">
        <v>164</v>
      </c>
    </row>
    <row r="6" spans="1:13" s="54" customFormat="1" ht="13.5" customHeight="1">
      <c r="A6" s="65"/>
      <c r="B6" s="66"/>
      <c r="C6" s="101"/>
      <c r="D6" s="102"/>
      <c r="E6" s="103"/>
      <c r="F6" s="103"/>
      <c r="G6" s="103"/>
      <c r="H6" s="101"/>
      <c r="I6" s="103"/>
      <c r="J6" s="103"/>
      <c r="K6" s="103"/>
      <c r="L6" s="103"/>
      <c r="M6" s="103"/>
    </row>
    <row r="7" spans="2:13" s="72" customFormat="1" ht="13.5" customHeight="1">
      <c r="B7" s="104" t="s">
        <v>165</v>
      </c>
      <c r="C7" s="75">
        <f aca="true" t="shared" si="0" ref="C7:C70">D7+I7</f>
        <v>393692</v>
      </c>
      <c r="D7" s="73">
        <f aca="true" t="shared" si="1" ref="D7:M7">SUM(D9:D94)</f>
        <v>188249</v>
      </c>
      <c r="E7" s="74">
        <f t="shared" si="1"/>
        <v>60240</v>
      </c>
      <c r="F7" s="74">
        <f t="shared" si="1"/>
        <v>112701</v>
      </c>
      <c r="G7" s="74">
        <f t="shared" si="1"/>
        <v>4707</v>
      </c>
      <c r="H7" s="75">
        <f t="shared" si="1"/>
        <v>6442</v>
      </c>
      <c r="I7" s="106">
        <f t="shared" si="1"/>
        <v>205443</v>
      </c>
      <c r="J7" s="106">
        <f t="shared" si="1"/>
        <v>49931</v>
      </c>
      <c r="K7" s="106">
        <f t="shared" si="1"/>
        <v>112088</v>
      </c>
      <c r="L7" s="106">
        <f t="shared" si="1"/>
        <v>26923</v>
      </c>
      <c r="M7" s="106">
        <f t="shared" si="1"/>
        <v>12019</v>
      </c>
    </row>
    <row r="8" spans="1:13" s="72" customFormat="1" ht="13.5" customHeight="1">
      <c r="A8" s="105"/>
      <c r="B8" s="71"/>
      <c r="C8" s="75"/>
      <c r="D8" s="73"/>
      <c r="E8" s="74"/>
      <c r="F8" s="74"/>
      <c r="G8" s="74"/>
      <c r="H8" s="75"/>
      <c r="I8" s="106"/>
      <c r="J8" s="106"/>
      <c r="K8" s="106"/>
      <c r="L8" s="106"/>
      <c r="M8" s="106"/>
    </row>
    <row r="9" spans="1:13" ht="13.5" customHeight="1">
      <c r="A9" s="107"/>
      <c r="B9" s="66" t="s">
        <v>50</v>
      </c>
      <c r="C9" s="696">
        <f t="shared" si="0"/>
        <v>4301</v>
      </c>
      <c r="D9" s="78">
        <v>2234</v>
      </c>
      <c r="E9" s="618">
        <v>2224</v>
      </c>
      <c r="F9" s="618">
        <v>0</v>
      </c>
      <c r="G9" s="618">
        <v>0</v>
      </c>
      <c r="H9" s="619">
        <v>0</v>
      </c>
      <c r="I9" s="56">
        <v>2067</v>
      </c>
      <c r="J9" s="56">
        <v>2061</v>
      </c>
      <c r="K9" s="56">
        <v>0</v>
      </c>
      <c r="L9" s="56">
        <v>0</v>
      </c>
      <c r="M9" s="56">
        <v>0</v>
      </c>
    </row>
    <row r="10" spans="1:14" ht="13.5" customHeight="1">
      <c r="A10" s="107"/>
      <c r="B10" s="66" t="s">
        <v>51</v>
      </c>
      <c r="C10" s="696">
        <f t="shared" si="0"/>
        <v>4492</v>
      </c>
      <c r="D10" s="78">
        <v>2334</v>
      </c>
      <c r="E10" s="618">
        <v>2324</v>
      </c>
      <c r="F10" s="618">
        <v>1</v>
      </c>
      <c r="G10" s="618">
        <v>0</v>
      </c>
      <c r="H10" s="619">
        <v>0</v>
      </c>
      <c r="I10" s="56">
        <v>2158</v>
      </c>
      <c r="J10" s="56">
        <v>2154</v>
      </c>
      <c r="K10" s="56">
        <v>2</v>
      </c>
      <c r="L10" s="56">
        <v>0</v>
      </c>
      <c r="M10" s="56">
        <v>0</v>
      </c>
      <c r="N10" s="56"/>
    </row>
    <row r="11" spans="1:13" ht="13.5" customHeight="1">
      <c r="A11" s="107"/>
      <c r="B11" s="66" t="s">
        <v>52</v>
      </c>
      <c r="C11" s="696">
        <f t="shared" si="0"/>
        <v>4148</v>
      </c>
      <c r="D11" s="78">
        <v>2125</v>
      </c>
      <c r="E11" s="618">
        <v>2119</v>
      </c>
      <c r="F11" s="618">
        <v>4</v>
      </c>
      <c r="G11" s="618">
        <v>0</v>
      </c>
      <c r="H11" s="619">
        <v>0</v>
      </c>
      <c r="I11" s="56">
        <v>2023</v>
      </c>
      <c r="J11" s="56">
        <v>2020</v>
      </c>
      <c r="K11" s="56">
        <v>3</v>
      </c>
      <c r="L11" s="56">
        <v>0</v>
      </c>
      <c r="M11" s="56">
        <v>0</v>
      </c>
    </row>
    <row r="12" spans="1:13" ht="13.5" customHeight="1">
      <c r="A12" s="107"/>
      <c r="B12" s="66" t="s">
        <v>53</v>
      </c>
      <c r="C12" s="696">
        <f t="shared" si="0"/>
        <v>4864</v>
      </c>
      <c r="D12" s="78">
        <v>2643</v>
      </c>
      <c r="E12" s="618">
        <v>2610</v>
      </c>
      <c r="F12" s="618">
        <v>18</v>
      </c>
      <c r="G12" s="618">
        <v>0</v>
      </c>
      <c r="H12" s="619">
        <v>1</v>
      </c>
      <c r="I12" s="56">
        <v>2221</v>
      </c>
      <c r="J12" s="56">
        <v>2193</v>
      </c>
      <c r="K12" s="56">
        <v>19</v>
      </c>
      <c r="L12" s="56">
        <v>0</v>
      </c>
      <c r="M12" s="56">
        <v>0</v>
      </c>
    </row>
    <row r="13" spans="1:13" ht="13.5" customHeight="1">
      <c r="A13" s="107"/>
      <c r="B13" s="66" t="s">
        <v>54</v>
      </c>
      <c r="C13" s="696">
        <f t="shared" si="0"/>
        <v>5434</v>
      </c>
      <c r="D13" s="78">
        <v>2887</v>
      </c>
      <c r="E13" s="618">
        <v>2811</v>
      </c>
      <c r="F13" s="618">
        <v>38</v>
      </c>
      <c r="G13" s="618">
        <v>0</v>
      </c>
      <c r="H13" s="619">
        <v>2</v>
      </c>
      <c r="I13" s="56">
        <v>2547</v>
      </c>
      <c r="J13" s="56">
        <v>2492</v>
      </c>
      <c r="K13" s="56">
        <v>38</v>
      </c>
      <c r="L13" s="56">
        <v>0</v>
      </c>
      <c r="M13" s="56">
        <v>5</v>
      </c>
    </row>
    <row r="14" spans="1:13" ht="13.5" customHeight="1">
      <c r="A14" s="107"/>
      <c r="B14" s="66" t="s">
        <v>55</v>
      </c>
      <c r="C14" s="696">
        <f t="shared" si="0"/>
        <v>5508</v>
      </c>
      <c r="D14" s="78">
        <v>2966</v>
      </c>
      <c r="E14" s="618">
        <v>2887</v>
      </c>
      <c r="F14" s="618">
        <v>40</v>
      </c>
      <c r="G14" s="618">
        <v>0</v>
      </c>
      <c r="H14" s="619">
        <v>2</v>
      </c>
      <c r="I14" s="56">
        <v>2542</v>
      </c>
      <c r="J14" s="56">
        <v>2438</v>
      </c>
      <c r="K14" s="56">
        <v>81</v>
      </c>
      <c r="L14" s="56">
        <v>2</v>
      </c>
      <c r="M14" s="56">
        <v>8</v>
      </c>
    </row>
    <row r="15" spans="1:13" ht="13.5" customHeight="1">
      <c r="A15" s="107"/>
      <c r="B15" s="66" t="s">
        <v>56</v>
      </c>
      <c r="C15" s="696">
        <f t="shared" si="0"/>
        <v>5750</v>
      </c>
      <c r="D15" s="78">
        <v>3068</v>
      </c>
      <c r="E15" s="618">
        <v>2954</v>
      </c>
      <c r="F15" s="618">
        <v>65</v>
      </c>
      <c r="G15" s="618">
        <v>0</v>
      </c>
      <c r="H15" s="619">
        <v>2</v>
      </c>
      <c r="I15" s="56">
        <v>2682</v>
      </c>
      <c r="J15" s="56">
        <v>2544</v>
      </c>
      <c r="K15" s="56">
        <v>96</v>
      </c>
      <c r="L15" s="56">
        <v>3</v>
      </c>
      <c r="M15" s="56">
        <v>3</v>
      </c>
    </row>
    <row r="16" spans="1:13" ht="13.5" customHeight="1">
      <c r="A16" s="107"/>
      <c r="B16" s="66" t="s">
        <v>57</v>
      </c>
      <c r="C16" s="696">
        <f t="shared" si="0"/>
        <v>5743</v>
      </c>
      <c r="D16" s="78">
        <v>3000</v>
      </c>
      <c r="E16" s="618">
        <v>2839</v>
      </c>
      <c r="F16" s="618">
        <v>94</v>
      </c>
      <c r="G16" s="618">
        <v>2</v>
      </c>
      <c r="H16" s="619">
        <v>5</v>
      </c>
      <c r="I16" s="56">
        <v>2743</v>
      </c>
      <c r="J16" s="56">
        <v>2505</v>
      </c>
      <c r="K16" s="56">
        <v>167</v>
      </c>
      <c r="L16" s="56">
        <v>1</v>
      </c>
      <c r="M16" s="56">
        <v>19</v>
      </c>
    </row>
    <row r="17" spans="1:13" ht="13.5" customHeight="1">
      <c r="A17" s="107"/>
      <c r="B17" s="66" t="s">
        <v>58</v>
      </c>
      <c r="C17" s="696">
        <f t="shared" si="0"/>
        <v>5521</v>
      </c>
      <c r="D17" s="78">
        <v>2898</v>
      </c>
      <c r="E17" s="618">
        <v>2651</v>
      </c>
      <c r="F17" s="618">
        <v>167</v>
      </c>
      <c r="G17" s="618">
        <v>0</v>
      </c>
      <c r="H17" s="619">
        <v>3</v>
      </c>
      <c r="I17" s="56">
        <v>2623</v>
      </c>
      <c r="J17" s="56">
        <v>2287</v>
      </c>
      <c r="K17" s="56">
        <v>270</v>
      </c>
      <c r="L17" s="56">
        <v>3</v>
      </c>
      <c r="M17" s="56">
        <v>15</v>
      </c>
    </row>
    <row r="18" spans="1:13" ht="13.5" customHeight="1">
      <c r="A18" s="107"/>
      <c r="B18" s="66" t="s">
        <v>59</v>
      </c>
      <c r="C18" s="696">
        <f t="shared" si="0"/>
        <v>5357</v>
      </c>
      <c r="D18" s="78">
        <v>2641</v>
      </c>
      <c r="E18" s="618">
        <v>2314</v>
      </c>
      <c r="F18" s="618">
        <v>251</v>
      </c>
      <c r="G18" s="618">
        <v>1</v>
      </c>
      <c r="H18" s="619">
        <v>8</v>
      </c>
      <c r="I18" s="56">
        <v>2716</v>
      </c>
      <c r="J18" s="56">
        <v>2212</v>
      </c>
      <c r="K18" s="56">
        <v>432</v>
      </c>
      <c r="L18" s="56">
        <v>1</v>
      </c>
      <c r="M18" s="56">
        <v>33</v>
      </c>
    </row>
    <row r="19" spans="1:13" ht="13.5" customHeight="1">
      <c r="A19" s="107"/>
      <c r="B19" s="66" t="s">
        <v>60</v>
      </c>
      <c r="C19" s="696">
        <f t="shared" si="0"/>
        <v>5196</v>
      </c>
      <c r="D19" s="78">
        <v>2624</v>
      </c>
      <c r="E19" s="618">
        <v>2138</v>
      </c>
      <c r="F19" s="618">
        <v>406</v>
      </c>
      <c r="G19" s="618">
        <v>0</v>
      </c>
      <c r="H19" s="619">
        <v>7</v>
      </c>
      <c r="I19" s="56">
        <v>2572</v>
      </c>
      <c r="J19" s="56">
        <v>1937</v>
      </c>
      <c r="K19" s="56">
        <v>561</v>
      </c>
      <c r="L19" s="56">
        <v>3</v>
      </c>
      <c r="M19" s="56">
        <v>26</v>
      </c>
    </row>
    <row r="20" spans="1:13" ht="13.5" customHeight="1">
      <c r="A20" s="108"/>
      <c r="B20" s="66" t="s">
        <v>61</v>
      </c>
      <c r="C20" s="696">
        <f t="shared" si="0"/>
        <v>5383</v>
      </c>
      <c r="D20" s="78">
        <v>2676</v>
      </c>
      <c r="E20" s="618">
        <v>2062</v>
      </c>
      <c r="F20" s="618">
        <v>527</v>
      </c>
      <c r="G20" s="618">
        <v>1</v>
      </c>
      <c r="H20" s="619">
        <v>15</v>
      </c>
      <c r="I20" s="56">
        <v>2707</v>
      </c>
      <c r="J20" s="56">
        <v>1803</v>
      </c>
      <c r="K20" s="56">
        <v>830</v>
      </c>
      <c r="L20" s="56">
        <v>3</v>
      </c>
      <c r="M20" s="56">
        <v>37</v>
      </c>
    </row>
    <row r="21" spans="2:13" s="107" customFormat="1" ht="13.5" customHeight="1">
      <c r="B21" s="66" t="s">
        <v>62</v>
      </c>
      <c r="C21" s="696">
        <f t="shared" si="0"/>
        <v>5360</v>
      </c>
      <c r="D21" s="78">
        <v>2651</v>
      </c>
      <c r="E21" s="618">
        <v>1823</v>
      </c>
      <c r="F21" s="618">
        <v>730</v>
      </c>
      <c r="G21" s="618">
        <v>0</v>
      </c>
      <c r="H21" s="619">
        <v>17</v>
      </c>
      <c r="I21" s="57">
        <v>2709</v>
      </c>
      <c r="J21" s="57">
        <v>1651</v>
      </c>
      <c r="K21" s="57">
        <v>972</v>
      </c>
      <c r="L21" s="57">
        <v>1</v>
      </c>
      <c r="M21" s="57">
        <v>48</v>
      </c>
    </row>
    <row r="22" spans="1:13" ht="13.5" customHeight="1">
      <c r="A22" s="107"/>
      <c r="B22" s="66" t="s">
        <v>63</v>
      </c>
      <c r="C22" s="696">
        <f t="shared" si="0"/>
        <v>5492</v>
      </c>
      <c r="D22" s="78">
        <v>2686</v>
      </c>
      <c r="E22" s="618">
        <v>1703</v>
      </c>
      <c r="F22" s="618">
        <v>863</v>
      </c>
      <c r="G22" s="618">
        <v>0</v>
      </c>
      <c r="H22" s="619">
        <v>33</v>
      </c>
      <c r="I22" s="56">
        <v>2806</v>
      </c>
      <c r="J22" s="56">
        <v>1503</v>
      </c>
      <c r="K22" s="56">
        <v>1198</v>
      </c>
      <c r="L22" s="56">
        <v>2</v>
      </c>
      <c r="M22" s="56">
        <v>60</v>
      </c>
    </row>
    <row r="23" spans="1:13" ht="13.5" customHeight="1">
      <c r="A23" s="107"/>
      <c r="B23" s="66" t="s">
        <v>64</v>
      </c>
      <c r="C23" s="696">
        <f t="shared" si="0"/>
        <v>5524</v>
      </c>
      <c r="D23" s="78">
        <v>2717</v>
      </c>
      <c r="E23" s="618">
        <v>1529</v>
      </c>
      <c r="F23" s="618">
        <v>1098</v>
      </c>
      <c r="G23" s="618">
        <v>0</v>
      </c>
      <c r="H23" s="619">
        <v>27</v>
      </c>
      <c r="I23" s="56">
        <v>2807</v>
      </c>
      <c r="J23" s="56">
        <v>1320</v>
      </c>
      <c r="K23" s="56">
        <v>1384</v>
      </c>
      <c r="L23" s="56">
        <v>2</v>
      </c>
      <c r="M23" s="56">
        <v>65</v>
      </c>
    </row>
    <row r="24" spans="1:13" ht="13.5" customHeight="1">
      <c r="A24" s="107"/>
      <c r="B24" s="66" t="s">
        <v>65</v>
      </c>
      <c r="C24" s="696">
        <f t="shared" si="0"/>
        <v>5614</v>
      </c>
      <c r="D24" s="78">
        <v>2760</v>
      </c>
      <c r="E24" s="618">
        <v>1404</v>
      </c>
      <c r="F24" s="618">
        <v>1220</v>
      </c>
      <c r="G24" s="618">
        <v>0</v>
      </c>
      <c r="H24" s="619">
        <v>38</v>
      </c>
      <c r="I24" s="56">
        <v>2854</v>
      </c>
      <c r="J24" s="56">
        <v>1179</v>
      </c>
      <c r="K24" s="56">
        <v>1576</v>
      </c>
      <c r="L24" s="56">
        <v>4</v>
      </c>
      <c r="M24" s="56">
        <v>57</v>
      </c>
    </row>
    <row r="25" spans="1:13" ht="13.5" customHeight="1">
      <c r="A25" s="107"/>
      <c r="B25" s="66" t="s">
        <v>66</v>
      </c>
      <c r="C25" s="696">
        <f t="shared" si="0"/>
        <v>5967</v>
      </c>
      <c r="D25" s="78">
        <v>2953</v>
      </c>
      <c r="E25" s="618">
        <v>1404</v>
      </c>
      <c r="F25" s="618">
        <v>1421</v>
      </c>
      <c r="G25" s="618">
        <v>2</v>
      </c>
      <c r="H25" s="619">
        <v>56</v>
      </c>
      <c r="I25" s="56">
        <v>3014</v>
      </c>
      <c r="J25" s="56">
        <v>1159</v>
      </c>
      <c r="K25" s="56">
        <v>1712</v>
      </c>
      <c r="L25" s="56">
        <v>4</v>
      </c>
      <c r="M25" s="56">
        <v>93</v>
      </c>
    </row>
    <row r="26" spans="1:13" ht="13.5" customHeight="1">
      <c r="A26" s="107"/>
      <c r="B26" s="66" t="s">
        <v>67</v>
      </c>
      <c r="C26" s="696">
        <f t="shared" si="0"/>
        <v>6147</v>
      </c>
      <c r="D26" s="78">
        <v>3087</v>
      </c>
      <c r="E26" s="618">
        <v>1319</v>
      </c>
      <c r="F26" s="618">
        <v>1650</v>
      </c>
      <c r="G26" s="618">
        <v>0</v>
      </c>
      <c r="H26" s="619">
        <v>56</v>
      </c>
      <c r="I26" s="56">
        <v>3060</v>
      </c>
      <c r="J26" s="56">
        <v>1010</v>
      </c>
      <c r="K26" s="56">
        <v>1896</v>
      </c>
      <c r="L26" s="56">
        <v>4</v>
      </c>
      <c r="M26" s="56">
        <v>114</v>
      </c>
    </row>
    <row r="27" spans="1:13" ht="13.5" customHeight="1">
      <c r="A27" s="107"/>
      <c r="B27" s="66" t="s">
        <v>68</v>
      </c>
      <c r="C27" s="696">
        <f t="shared" si="0"/>
        <v>6546</v>
      </c>
      <c r="D27" s="78">
        <v>3304</v>
      </c>
      <c r="E27" s="618">
        <v>1311</v>
      </c>
      <c r="F27" s="618">
        <v>1852</v>
      </c>
      <c r="G27" s="618">
        <v>2</v>
      </c>
      <c r="H27" s="619">
        <v>58</v>
      </c>
      <c r="I27" s="56">
        <v>3242</v>
      </c>
      <c r="J27" s="56">
        <v>1045</v>
      </c>
      <c r="K27" s="56">
        <v>1996</v>
      </c>
      <c r="L27" s="56">
        <v>9</v>
      </c>
      <c r="M27" s="56">
        <v>149</v>
      </c>
    </row>
    <row r="28" spans="1:13" ht="13.5" customHeight="1">
      <c r="A28" s="107"/>
      <c r="B28" s="66" t="s">
        <v>69</v>
      </c>
      <c r="C28" s="696">
        <f t="shared" si="0"/>
        <v>6835</v>
      </c>
      <c r="D28" s="78">
        <v>3416</v>
      </c>
      <c r="E28" s="618">
        <v>1277</v>
      </c>
      <c r="F28" s="618">
        <v>1986</v>
      </c>
      <c r="G28" s="618">
        <v>1</v>
      </c>
      <c r="H28" s="619">
        <v>72</v>
      </c>
      <c r="I28" s="56">
        <v>3419</v>
      </c>
      <c r="J28" s="56">
        <v>984</v>
      </c>
      <c r="K28" s="56">
        <v>2238</v>
      </c>
      <c r="L28" s="56">
        <v>8</v>
      </c>
      <c r="M28" s="56">
        <v>146</v>
      </c>
    </row>
    <row r="29" spans="1:13" ht="13.5" customHeight="1">
      <c r="A29" s="107"/>
      <c r="B29" s="66" t="s">
        <v>70</v>
      </c>
      <c r="C29" s="696">
        <f t="shared" si="0"/>
        <v>7158</v>
      </c>
      <c r="D29" s="78">
        <v>3589</v>
      </c>
      <c r="E29" s="618">
        <v>1231</v>
      </c>
      <c r="F29" s="618">
        <v>2180</v>
      </c>
      <c r="G29" s="618">
        <v>3</v>
      </c>
      <c r="H29" s="619">
        <v>96</v>
      </c>
      <c r="I29" s="56">
        <v>3569</v>
      </c>
      <c r="J29" s="56">
        <v>937</v>
      </c>
      <c r="K29" s="56">
        <v>2398</v>
      </c>
      <c r="L29" s="56">
        <v>7</v>
      </c>
      <c r="M29" s="56">
        <v>179</v>
      </c>
    </row>
    <row r="30" spans="1:13" ht="13.5" customHeight="1">
      <c r="A30" s="107"/>
      <c r="B30" s="66" t="s">
        <v>71</v>
      </c>
      <c r="C30" s="696">
        <f t="shared" si="0"/>
        <v>7567</v>
      </c>
      <c r="D30" s="78">
        <v>3759</v>
      </c>
      <c r="E30" s="618">
        <v>1227</v>
      </c>
      <c r="F30" s="618">
        <v>2341</v>
      </c>
      <c r="G30" s="618">
        <v>3</v>
      </c>
      <c r="H30" s="619">
        <v>104</v>
      </c>
      <c r="I30" s="56">
        <v>3808</v>
      </c>
      <c r="J30" s="56">
        <v>887</v>
      </c>
      <c r="K30" s="56">
        <v>2631</v>
      </c>
      <c r="L30" s="56">
        <v>12</v>
      </c>
      <c r="M30" s="56">
        <v>222</v>
      </c>
    </row>
    <row r="31" spans="1:13" ht="13.5" customHeight="1">
      <c r="A31" s="107"/>
      <c r="B31" s="66" t="s">
        <v>72</v>
      </c>
      <c r="C31" s="696">
        <f t="shared" si="0"/>
        <v>7606</v>
      </c>
      <c r="D31" s="78">
        <v>3765</v>
      </c>
      <c r="E31" s="618">
        <v>1209</v>
      </c>
      <c r="F31" s="618">
        <v>2322</v>
      </c>
      <c r="G31" s="618">
        <v>6</v>
      </c>
      <c r="H31" s="619">
        <v>127</v>
      </c>
      <c r="I31" s="56">
        <v>3841</v>
      </c>
      <c r="J31" s="56">
        <v>884</v>
      </c>
      <c r="K31" s="56">
        <v>2661</v>
      </c>
      <c r="L31" s="56">
        <v>6</v>
      </c>
      <c r="M31" s="56">
        <v>245</v>
      </c>
    </row>
    <row r="32" spans="1:13" ht="13.5" customHeight="1">
      <c r="A32" s="107"/>
      <c r="B32" s="66" t="s">
        <v>73</v>
      </c>
      <c r="C32" s="696">
        <f t="shared" si="0"/>
        <v>7519</v>
      </c>
      <c r="D32" s="78">
        <v>3768</v>
      </c>
      <c r="E32" s="618">
        <v>1117</v>
      </c>
      <c r="F32" s="618">
        <v>2433</v>
      </c>
      <c r="G32" s="618">
        <v>4</v>
      </c>
      <c r="H32" s="619">
        <v>115</v>
      </c>
      <c r="I32" s="56">
        <v>3751</v>
      </c>
      <c r="J32" s="56">
        <v>817</v>
      </c>
      <c r="K32" s="56">
        <v>2653</v>
      </c>
      <c r="L32" s="56">
        <v>16</v>
      </c>
      <c r="M32" s="56">
        <v>226</v>
      </c>
    </row>
    <row r="33" spans="1:13" ht="13.5" customHeight="1">
      <c r="A33" s="107"/>
      <c r="B33" s="66" t="s">
        <v>74</v>
      </c>
      <c r="C33" s="696">
        <f t="shared" si="0"/>
        <v>7244</v>
      </c>
      <c r="D33" s="78">
        <v>3605</v>
      </c>
      <c r="E33" s="618">
        <v>1067</v>
      </c>
      <c r="F33" s="618">
        <v>2340</v>
      </c>
      <c r="G33" s="618">
        <v>3</v>
      </c>
      <c r="H33" s="619">
        <v>113</v>
      </c>
      <c r="I33" s="56">
        <v>3639</v>
      </c>
      <c r="J33" s="56">
        <v>695</v>
      </c>
      <c r="K33" s="56">
        <v>2611</v>
      </c>
      <c r="L33" s="56">
        <v>12</v>
      </c>
      <c r="M33" s="56">
        <v>263</v>
      </c>
    </row>
    <row r="34" spans="1:13" ht="13.5" customHeight="1">
      <c r="A34" s="107"/>
      <c r="B34" s="66" t="s">
        <v>75</v>
      </c>
      <c r="C34" s="696">
        <f t="shared" si="0"/>
        <v>6852</v>
      </c>
      <c r="D34" s="78">
        <v>3379</v>
      </c>
      <c r="E34" s="618">
        <v>925</v>
      </c>
      <c r="F34" s="618">
        <v>2227</v>
      </c>
      <c r="G34" s="618">
        <v>1</v>
      </c>
      <c r="H34" s="619">
        <v>133</v>
      </c>
      <c r="I34" s="56">
        <v>3473</v>
      </c>
      <c r="J34" s="56">
        <v>646</v>
      </c>
      <c r="K34" s="56">
        <v>2510</v>
      </c>
      <c r="L34" s="56">
        <v>21</v>
      </c>
      <c r="M34" s="56">
        <v>251</v>
      </c>
    </row>
    <row r="35" spans="1:13" ht="13.5" customHeight="1">
      <c r="A35" s="107"/>
      <c r="B35" s="66" t="s">
        <v>76</v>
      </c>
      <c r="C35" s="696">
        <f t="shared" si="0"/>
        <v>6485</v>
      </c>
      <c r="D35" s="78">
        <v>3196</v>
      </c>
      <c r="E35" s="618">
        <v>860</v>
      </c>
      <c r="F35" s="618">
        <v>2136</v>
      </c>
      <c r="G35" s="618">
        <v>8</v>
      </c>
      <c r="H35" s="619">
        <v>112</v>
      </c>
      <c r="I35" s="56">
        <v>3289</v>
      </c>
      <c r="J35" s="56">
        <v>577</v>
      </c>
      <c r="K35" s="56">
        <v>2383</v>
      </c>
      <c r="L35" s="56">
        <v>29</v>
      </c>
      <c r="M35" s="56">
        <v>250</v>
      </c>
    </row>
    <row r="36" spans="1:13" ht="13.5" customHeight="1">
      <c r="A36" s="107"/>
      <c r="B36" s="66" t="s">
        <v>77</v>
      </c>
      <c r="C36" s="696">
        <f t="shared" si="0"/>
        <v>6295</v>
      </c>
      <c r="D36" s="78">
        <v>3103</v>
      </c>
      <c r="E36" s="618">
        <v>762</v>
      </c>
      <c r="F36" s="618">
        <v>2123</v>
      </c>
      <c r="G36" s="618">
        <v>5</v>
      </c>
      <c r="H36" s="619">
        <v>130</v>
      </c>
      <c r="I36" s="56">
        <v>3192</v>
      </c>
      <c r="J36" s="56">
        <v>534</v>
      </c>
      <c r="K36" s="56">
        <v>2354</v>
      </c>
      <c r="L36" s="56">
        <v>20</v>
      </c>
      <c r="M36" s="56">
        <v>239</v>
      </c>
    </row>
    <row r="37" spans="1:13" ht="13.5" customHeight="1">
      <c r="A37" s="107"/>
      <c r="B37" s="66" t="s">
        <v>78</v>
      </c>
      <c r="C37" s="696">
        <f t="shared" si="0"/>
        <v>6250</v>
      </c>
      <c r="D37" s="78">
        <v>3102</v>
      </c>
      <c r="E37" s="618">
        <v>702</v>
      </c>
      <c r="F37" s="618">
        <v>2199</v>
      </c>
      <c r="G37" s="618">
        <v>11</v>
      </c>
      <c r="H37" s="619">
        <v>122</v>
      </c>
      <c r="I37" s="56">
        <v>3148</v>
      </c>
      <c r="J37" s="56">
        <v>479</v>
      </c>
      <c r="K37" s="56">
        <v>2338</v>
      </c>
      <c r="L37" s="56">
        <v>26</v>
      </c>
      <c r="M37" s="56">
        <v>260</v>
      </c>
    </row>
    <row r="38" spans="1:13" ht="13.5" customHeight="1">
      <c r="A38" s="107"/>
      <c r="B38" s="66" t="s">
        <v>79</v>
      </c>
      <c r="C38" s="696">
        <f t="shared" si="0"/>
        <v>4963</v>
      </c>
      <c r="D38" s="78">
        <v>2530</v>
      </c>
      <c r="E38" s="618">
        <v>539</v>
      </c>
      <c r="F38" s="618">
        <v>1786</v>
      </c>
      <c r="G38" s="618">
        <v>12</v>
      </c>
      <c r="H38" s="619">
        <v>119</v>
      </c>
      <c r="I38" s="56">
        <v>2433</v>
      </c>
      <c r="J38" s="56">
        <v>381</v>
      </c>
      <c r="K38" s="56">
        <v>1739</v>
      </c>
      <c r="L38" s="56">
        <v>30</v>
      </c>
      <c r="M38" s="56">
        <v>243</v>
      </c>
    </row>
    <row r="39" spans="1:13" ht="13.5" customHeight="1">
      <c r="A39" s="107"/>
      <c r="B39" s="66" t="s">
        <v>80</v>
      </c>
      <c r="C39" s="696">
        <f t="shared" si="0"/>
        <v>6154</v>
      </c>
      <c r="D39" s="78">
        <v>3036</v>
      </c>
      <c r="E39" s="618">
        <v>662</v>
      </c>
      <c r="F39" s="618">
        <v>2159</v>
      </c>
      <c r="G39" s="618">
        <v>10</v>
      </c>
      <c r="H39" s="619">
        <v>131</v>
      </c>
      <c r="I39" s="56">
        <v>3118</v>
      </c>
      <c r="J39" s="56">
        <v>410</v>
      </c>
      <c r="K39" s="56">
        <v>2345</v>
      </c>
      <c r="L39" s="56">
        <v>35</v>
      </c>
      <c r="M39" s="56">
        <v>283</v>
      </c>
    </row>
    <row r="40" spans="1:13" ht="13.5" customHeight="1">
      <c r="A40" s="107"/>
      <c r="B40" s="66" t="s">
        <v>81</v>
      </c>
      <c r="C40" s="696">
        <f t="shared" si="0"/>
        <v>5669</v>
      </c>
      <c r="D40" s="78">
        <v>2796</v>
      </c>
      <c r="E40" s="618">
        <v>601</v>
      </c>
      <c r="F40" s="618">
        <v>1998</v>
      </c>
      <c r="G40" s="618">
        <v>8</v>
      </c>
      <c r="H40" s="619">
        <v>110</v>
      </c>
      <c r="I40" s="56">
        <v>2873</v>
      </c>
      <c r="J40" s="56">
        <v>376</v>
      </c>
      <c r="K40" s="56">
        <v>2157</v>
      </c>
      <c r="L40" s="56">
        <v>41</v>
      </c>
      <c r="M40" s="56">
        <v>257</v>
      </c>
    </row>
    <row r="41" spans="1:13" ht="13.5" customHeight="1">
      <c r="A41" s="107"/>
      <c r="B41" s="66" t="s">
        <v>82</v>
      </c>
      <c r="C41" s="696">
        <f t="shared" si="0"/>
        <v>5596</v>
      </c>
      <c r="D41" s="78">
        <v>2748</v>
      </c>
      <c r="E41" s="618">
        <v>543</v>
      </c>
      <c r="F41" s="618">
        <v>2003</v>
      </c>
      <c r="G41" s="618">
        <v>10</v>
      </c>
      <c r="H41" s="619">
        <v>126</v>
      </c>
      <c r="I41" s="56">
        <v>2848</v>
      </c>
      <c r="J41" s="56">
        <v>297</v>
      </c>
      <c r="K41" s="56">
        <v>2236</v>
      </c>
      <c r="L41" s="56">
        <v>38</v>
      </c>
      <c r="M41" s="56">
        <v>238</v>
      </c>
    </row>
    <row r="42" spans="1:13" ht="13.5" customHeight="1">
      <c r="A42" s="107"/>
      <c r="B42" s="66" t="s">
        <v>83</v>
      </c>
      <c r="C42" s="696">
        <f t="shared" si="0"/>
        <v>5324</v>
      </c>
      <c r="D42" s="78">
        <v>2614</v>
      </c>
      <c r="E42" s="618">
        <v>494</v>
      </c>
      <c r="F42" s="618">
        <v>1917</v>
      </c>
      <c r="G42" s="618">
        <v>11</v>
      </c>
      <c r="H42" s="619">
        <v>129</v>
      </c>
      <c r="I42" s="56">
        <v>2710</v>
      </c>
      <c r="J42" s="56">
        <v>277</v>
      </c>
      <c r="K42" s="56">
        <v>2094</v>
      </c>
      <c r="L42" s="56">
        <v>50</v>
      </c>
      <c r="M42" s="56">
        <v>258</v>
      </c>
    </row>
    <row r="43" spans="1:13" ht="13.5" customHeight="1">
      <c r="A43" s="107"/>
      <c r="B43" s="66" t="s">
        <v>84</v>
      </c>
      <c r="C43" s="696">
        <f t="shared" si="0"/>
        <v>5304</v>
      </c>
      <c r="D43" s="78">
        <v>2628</v>
      </c>
      <c r="E43" s="618">
        <v>443</v>
      </c>
      <c r="F43" s="618">
        <v>1962</v>
      </c>
      <c r="G43" s="618">
        <v>12</v>
      </c>
      <c r="H43" s="619">
        <v>150</v>
      </c>
      <c r="I43" s="56">
        <v>2676</v>
      </c>
      <c r="J43" s="56">
        <v>285</v>
      </c>
      <c r="K43" s="56">
        <v>2057</v>
      </c>
      <c r="L43" s="56">
        <v>56</v>
      </c>
      <c r="M43" s="56">
        <v>245</v>
      </c>
    </row>
    <row r="44" spans="1:13" ht="13.5" customHeight="1">
      <c r="A44" s="107"/>
      <c r="B44" s="66" t="s">
        <v>85</v>
      </c>
      <c r="C44" s="696">
        <f t="shared" si="0"/>
        <v>5587</v>
      </c>
      <c r="D44" s="78">
        <v>2777</v>
      </c>
      <c r="E44" s="618">
        <v>462</v>
      </c>
      <c r="F44" s="618">
        <v>2097</v>
      </c>
      <c r="G44" s="618">
        <v>17</v>
      </c>
      <c r="H44" s="619">
        <v>134</v>
      </c>
      <c r="I44" s="56">
        <v>2810</v>
      </c>
      <c r="J44" s="56">
        <v>261</v>
      </c>
      <c r="K44" s="56">
        <v>2165</v>
      </c>
      <c r="L44" s="56">
        <v>55</v>
      </c>
      <c r="M44" s="56">
        <v>281</v>
      </c>
    </row>
    <row r="45" spans="1:13" ht="13.5" customHeight="1">
      <c r="A45" s="107"/>
      <c r="B45" s="66" t="s">
        <v>86</v>
      </c>
      <c r="C45" s="696">
        <f t="shared" si="0"/>
        <v>5476</v>
      </c>
      <c r="D45" s="78">
        <v>2706</v>
      </c>
      <c r="E45" s="618">
        <v>427</v>
      </c>
      <c r="F45" s="618">
        <v>2040</v>
      </c>
      <c r="G45" s="618">
        <v>22</v>
      </c>
      <c r="H45" s="619">
        <v>161</v>
      </c>
      <c r="I45" s="56">
        <v>2770</v>
      </c>
      <c r="J45" s="56">
        <v>220</v>
      </c>
      <c r="K45" s="56">
        <v>2142</v>
      </c>
      <c r="L45" s="56">
        <v>77</v>
      </c>
      <c r="M45" s="56">
        <v>294</v>
      </c>
    </row>
    <row r="46" spans="1:13" ht="13.5" customHeight="1">
      <c r="A46" s="107"/>
      <c r="B46" s="66" t="s">
        <v>87</v>
      </c>
      <c r="C46" s="696">
        <f t="shared" si="0"/>
        <v>5465</v>
      </c>
      <c r="D46" s="78">
        <v>2644</v>
      </c>
      <c r="E46" s="618">
        <v>390</v>
      </c>
      <c r="F46" s="618">
        <v>2013</v>
      </c>
      <c r="G46" s="618">
        <v>23</v>
      </c>
      <c r="H46" s="619">
        <v>155</v>
      </c>
      <c r="I46" s="56">
        <v>2821</v>
      </c>
      <c r="J46" s="56">
        <v>191</v>
      </c>
      <c r="K46" s="56">
        <v>2235</v>
      </c>
      <c r="L46" s="56">
        <v>90</v>
      </c>
      <c r="M46" s="56">
        <v>277</v>
      </c>
    </row>
    <row r="47" spans="1:13" ht="13.5" customHeight="1">
      <c r="A47" s="107"/>
      <c r="B47" s="66" t="s">
        <v>88</v>
      </c>
      <c r="C47" s="696">
        <f t="shared" si="0"/>
        <v>5076</v>
      </c>
      <c r="D47" s="78">
        <v>2541</v>
      </c>
      <c r="E47" s="618">
        <v>338</v>
      </c>
      <c r="F47" s="618">
        <v>1994</v>
      </c>
      <c r="G47" s="618">
        <v>26</v>
      </c>
      <c r="H47" s="619">
        <v>131</v>
      </c>
      <c r="I47" s="56">
        <v>2535</v>
      </c>
      <c r="J47" s="56">
        <v>190</v>
      </c>
      <c r="K47" s="56">
        <v>1989</v>
      </c>
      <c r="L47" s="56">
        <v>103</v>
      </c>
      <c r="M47" s="56">
        <v>223</v>
      </c>
    </row>
    <row r="48" spans="1:13" ht="13.5" customHeight="1">
      <c r="A48" s="107"/>
      <c r="B48" s="66" t="s">
        <v>89</v>
      </c>
      <c r="C48" s="696">
        <f t="shared" si="0"/>
        <v>5271</v>
      </c>
      <c r="D48" s="78">
        <v>2602</v>
      </c>
      <c r="E48" s="618">
        <v>323</v>
      </c>
      <c r="F48" s="618">
        <v>2037</v>
      </c>
      <c r="G48" s="618">
        <v>25</v>
      </c>
      <c r="H48" s="619">
        <v>162</v>
      </c>
      <c r="I48" s="56">
        <v>2669</v>
      </c>
      <c r="J48" s="56">
        <v>178</v>
      </c>
      <c r="K48" s="56">
        <v>2107</v>
      </c>
      <c r="L48" s="56">
        <v>99</v>
      </c>
      <c r="M48" s="56">
        <v>255</v>
      </c>
    </row>
    <row r="49" spans="1:13" ht="13.5" customHeight="1">
      <c r="A49" s="107"/>
      <c r="B49" s="66" t="s">
        <v>90</v>
      </c>
      <c r="C49" s="696">
        <f t="shared" si="0"/>
        <v>5605</v>
      </c>
      <c r="D49" s="78">
        <v>2752</v>
      </c>
      <c r="E49" s="618">
        <v>327</v>
      </c>
      <c r="F49" s="618">
        <v>2195</v>
      </c>
      <c r="G49" s="618">
        <v>18</v>
      </c>
      <c r="H49" s="619">
        <v>172</v>
      </c>
      <c r="I49" s="56">
        <v>2853</v>
      </c>
      <c r="J49" s="56">
        <v>194</v>
      </c>
      <c r="K49" s="56">
        <v>2225</v>
      </c>
      <c r="L49" s="56">
        <v>146</v>
      </c>
      <c r="M49" s="56">
        <v>253</v>
      </c>
    </row>
    <row r="50" spans="1:13" ht="13.5" customHeight="1">
      <c r="A50" s="107"/>
      <c r="B50" s="66" t="s">
        <v>91</v>
      </c>
      <c r="C50" s="696">
        <f t="shared" si="0"/>
        <v>5506</v>
      </c>
      <c r="D50" s="78">
        <v>2709</v>
      </c>
      <c r="E50" s="618">
        <v>303</v>
      </c>
      <c r="F50" s="618">
        <v>2140</v>
      </c>
      <c r="G50" s="618">
        <v>30</v>
      </c>
      <c r="H50" s="619">
        <v>163</v>
      </c>
      <c r="I50" s="56">
        <v>2797</v>
      </c>
      <c r="J50" s="56">
        <v>178</v>
      </c>
      <c r="K50" s="56">
        <v>2229</v>
      </c>
      <c r="L50" s="56">
        <v>118</v>
      </c>
      <c r="M50" s="56">
        <v>230</v>
      </c>
    </row>
    <row r="51" spans="1:13" ht="13.5" customHeight="1">
      <c r="A51" s="107"/>
      <c r="B51" s="66" t="s">
        <v>92</v>
      </c>
      <c r="C51" s="696">
        <f t="shared" si="0"/>
        <v>5519</v>
      </c>
      <c r="D51" s="78">
        <v>2723</v>
      </c>
      <c r="E51" s="618">
        <v>301</v>
      </c>
      <c r="F51" s="618">
        <v>2171</v>
      </c>
      <c r="G51" s="618">
        <v>48</v>
      </c>
      <c r="H51" s="619">
        <v>161</v>
      </c>
      <c r="I51" s="56">
        <v>2796</v>
      </c>
      <c r="J51" s="56">
        <v>143</v>
      </c>
      <c r="K51" s="56">
        <v>2175</v>
      </c>
      <c r="L51" s="56">
        <v>163</v>
      </c>
      <c r="M51" s="56">
        <v>275</v>
      </c>
    </row>
    <row r="52" spans="1:13" ht="13.5" customHeight="1">
      <c r="A52" s="107"/>
      <c r="B52" s="66" t="s">
        <v>93</v>
      </c>
      <c r="C52" s="696">
        <f t="shared" si="0"/>
        <v>5842</v>
      </c>
      <c r="D52" s="78">
        <v>2850</v>
      </c>
      <c r="E52" s="618">
        <v>322</v>
      </c>
      <c r="F52" s="618">
        <v>2258</v>
      </c>
      <c r="G52" s="618">
        <v>42</v>
      </c>
      <c r="H52" s="619">
        <v>163</v>
      </c>
      <c r="I52" s="56">
        <v>2992</v>
      </c>
      <c r="J52" s="56">
        <v>124</v>
      </c>
      <c r="K52" s="56">
        <v>2351</v>
      </c>
      <c r="L52" s="56">
        <v>190</v>
      </c>
      <c r="M52" s="56">
        <v>295</v>
      </c>
    </row>
    <row r="53" spans="1:13" ht="13.5" customHeight="1">
      <c r="A53" s="107"/>
      <c r="B53" s="66" t="s">
        <v>94</v>
      </c>
      <c r="C53" s="696">
        <f t="shared" si="0"/>
        <v>6110</v>
      </c>
      <c r="D53" s="78">
        <v>2965</v>
      </c>
      <c r="E53" s="618">
        <v>337</v>
      </c>
      <c r="F53" s="618">
        <v>2312</v>
      </c>
      <c r="G53" s="618">
        <v>49</v>
      </c>
      <c r="H53" s="619">
        <v>198</v>
      </c>
      <c r="I53" s="56">
        <v>3145</v>
      </c>
      <c r="J53" s="56">
        <v>175</v>
      </c>
      <c r="K53" s="56">
        <v>2386</v>
      </c>
      <c r="L53" s="56">
        <v>211</v>
      </c>
      <c r="M53" s="56">
        <v>325</v>
      </c>
    </row>
    <row r="54" spans="1:13" ht="13.5" customHeight="1">
      <c r="A54" s="107"/>
      <c r="B54" s="66" t="s">
        <v>95</v>
      </c>
      <c r="C54" s="696">
        <f t="shared" si="0"/>
        <v>7136</v>
      </c>
      <c r="D54" s="78">
        <v>3499</v>
      </c>
      <c r="E54" s="618">
        <v>361</v>
      </c>
      <c r="F54" s="618">
        <v>2748</v>
      </c>
      <c r="G54" s="618">
        <v>75</v>
      </c>
      <c r="H54" s="619">
        <v>242</v>
      </c>
      <c r="I54" s="56">
        <v>3637</v>
      </c>
      <c r="J54" s="56">
        <v>164</v>
      </c>
      <c r="K54" s="56">
        <v>2733</v>
      </c>
      <c r="L54" s="56">
        <v>296</v>
      </c>
      <c r="M54" s="56">
        <v>388</v>
      </c>
    </row>
    <row r="55" spans="1:13" ht="13.5" customHeight="1">
      <c r="A55" s="107"/>
      <c r="B55" s="66" t="s">
        <v>96</v>
      </c>
      <c r="C55" s="696">
        <f t="shared" si="0"/>
        <v>8187</v>
      </c>
      <c r="D55" s="78">
        <v>3875</v>
      </c>
      <c r="E55" s="618">
        <v>371</v>
      </c>
      <c r="F55" s="618">
        <v>3111</v>
      </c>
      <c r="G55" s="618">
        <v>78</v>
      </c>
      <c r="H55" s="619">
        <v>243</v>
      </c>
      <c r="I55" s="56">
        <v>4312</v>
      </c>
      <c r="J55" s="56">
        <v>214</v>
      </c>
      <c r="K55" s="56">
        <v>3259</v>
      </c>
      <c r="L55" s="56">
        <v>383</v>
      </c>
      <c r="M55" s="56">
        <v>393</v>
      </c>
    </row>
    <row r="56" spans="1:13" ht="13.5" customHeight="1">
      <c r="A56" s="107"/>
      <c r="B56" s="66" t="s">
        <v>97</v>
      </c>
      <c r="C56" s="696">
        <f t="shared" si="0"/>
        <v>8350</v>
      </c>
      <c r="D56" s="78">
        <v>4070</v>
      </c>
      <c r="E56" s="618">
        <v>332</v>
      </c>
      <c r="F56" s="618">
        <v>3289</v>
      </c>
      <c r="G56" s="618">
        <v>99</v>
      </c>
      <c r="H56" s="619">
        <v>261</v>
      </c>
      <c r="I56" s="56">
        <v>4280</v>
      </c>
      <c r="J56" s="56">
        <v>206</v>
      </c>
      <c r="K56" s="56">
        <v>3189</v>
      </c>
      <c r="L56" s="56">
        <v>389</v>
      </c>
      <c r="M56" s="56">
        <v>429</v>
      </c>
    </row>
    <row r="57" spans="1:13" ht="13.5" customHeight="1">
      <c r="A57" s="107"/>
      <c r="B57" s="66" t="s">
        <v>98</v>
      </c>
      <c r="C57" s="696">
        <f t="shared" si="0"/>
        <v>8592</v>
      </c>
      <c r="D57" s="78">
        <v>4242</v>
      </c>
      <c r="E57" s="618">
        <v>302</v>
      </c>
      <c r="F57" s="618">
        <v>3508</v>
      </c>
      <c r="G57" s="618">
        <v>93</v>
      </c>
      <c r="H57" s="619">
        <v>250</v>
      </c>
      <c r="I57" s="56">
        <v>4350</v>
      </c>
      <c r="J57" s="56">
        <v>209</v>
      </c>
      <c r="K57" s="56">
        <v>3246</v>
      </c>
      <c r="L57" s="56">
        <v>456</v>
      </c>
      <c r="M57" s="56">
        <v>366</v>
      </c>
    </row>
    <row r="58" spans="1:13" ht="13.5" customHeight="1">
      <c r="A58" s="107"/>
      <c r="B58" s="66" t="s">
        <v>99</v>
      </c>
      <c r="C58" s="696">
        <f t="shared" si="0"/>
        <v>4340</v>
      </c>
      <c r="D58" s="78">
        <v>2082</v>
      </c>
      <c r="E58" s="618">
        <v>149</v>
      </c>
      <c r="F58" s="618">
        <v>1678</v>
      </c>
      <c r="G58" s="618">
        <v>64</v>
      </c>
      <c r="H58" s="619">
        <v>148</v>
      </c>
      <c r="I58" s="56">
        <v>2258</v>
      </c>
      <c r="J58" s="56">
        <v>117</v>
      </c>
      <c r="K58" s="56">
        <v>1633</v>
      </c>
      <c r="L58" s="56">
        <v>253</v>
      </c>
      <c r="M58" s="56">
        <v>214</v>
      </c>
    </row>
    <row r="59" spans="1:13" ht="13.5" customHeight="1">
      <c r="A59" s="107"/>
      <c r="B59" s="66" t="s">
        <v>100</v>
      </c>
      <c r="C59" s="696">
        <f t="shared" si="0"/>
        <v>4463</v>
      </c>
      <c r="D59" s="78">
        <v>2082</v>
      </c>
      <c r="E59" s="618">
        <v>121</v>
      </c>
      <c r="F59" s="618">
        <v>1715</v>
      </c>
      <c r="G59" s="618">
        <v>77</v>
      </c>
      <c r="H59" s="619">
        <v>121</v>
      </c>
      <c r="I59" s="56">
        <v>2381</v>
      </c>
      <c r="J59" s="56">
        <v>124</v>
      </c>
      <c r="K59" s="56">
        <v>1764</v>
      </c>
      <c r="L59" s="56">
        <v>284</v>
      </c>
      <c r="M59" s="56">
        <v>182</v>
      </c>
    </row>
    <row r="60" spans="1:13" ht="13.5" customHeight="1">
      <c r="A60" s="107"/>
      <c r="B60" s="66" t="s">
        <v>101</v>
      </c>
      <c r="C60" s="696">
        <f t="shared" si="0"/>
        <v>5875</v>
      </c>
      <c r="D60" s="78">
        <v>2869</v>
      </c>
      <c r="E60" s="618">
        <v>125</v>
      </c>
      <c r="F60" s="618">
        <v>2432</v>
      </c>
      <c r="G60" s="618">
        <v>109</v>
      </c>
      <c r="H60" s="619">
        <v>154</v>
      </c>
      <c r="I60" s="56">
        <v>3006</v>
      </c>
      <c r="J60" s="56">
        <v>145</v>
      </c>
      <c r="K60" s="56">
        <v>2119</v>
      </c>
      <c r="L60" s="56">
        <v>461</v>
      </c>
      <c r="M60" s="56">
        <v>222</v>
      </c>
    </row>
    <row r="61" spans="1:13" ht="13.5" customHeight="1">
      <c r="A61" s="107"/>
      <c r="B61" s="66" t="s">
        <v>102</v>
      </c>
      <c r="C61" s="696">
        <f t="shared" si="0"/>
        <v>5947</v>
      </c>
      <c r="D61" s="78">
        <v>2848</v>
      </c>
      <c r="E61" s="618">
        <v>125</v>
      </c>
      <c r="F61" s="618">
        <v>2433</v>
      </c>
      <c r="G61" s="618">
        <v>101</v>
      </c>
      <c r="H61" s="619">
        <v>147</v>
      </c>
      <c r="I61" s="56">
        <v>3099</v>
      </c>
      <c r="J61" s="56">
        <v>134</v>
      </c>
      <c r="K61" s="56">
        <v>2218</v>
      </c>
      <c r="L61" s="56">
        <v>482</v>
      </c>
      <c r="M61" s="56">
        <v>217</v>
      </c>
    </row>
    <row r="62" spans="1:13" ht="13.5" customHeight="1">
      <c r="A62" s="107"/>
      <c r="B62" s="66" t="s">
        <v>103</v>
      </c>
      <c r="C62" s="696">
        <f t="shared" si="0"/>
        <v>6092</v>
      </c>
      <c r="D62" s="78">
        <v>2894</v>
      </c>
      <c r="E62" s="618">
        <v>98</v>
      </c>
      <c r="F62" s="618">
        <v>2448</v>
      </c>
      <c r="G62" s="618">
        <v>124</v>
      </c>
      <c r="H62" s="619">
        <v>158</v>
      </c>
      <c r="I62" s="56">
        <v>3198</v>
      </c>
      <c r="J62" s="56">
        <v>154</v>
      </c>
      <c r="K62" s="56">
        <v>2169</v>
      </c>
      <c r="L62" s="56">
        <v>583</v>
      </c>
      <c r="M62" s="56">
        <v>239</v>
      </c>
    </row>
    <row r="63" spans="1:13" ht="13.5" customHeight="1">
      <c r="A63" s="107"/>
      <c r="B63" s="66" t="s">
        <v>104</v>
      </c>
      <c r="C63" s="696">
        <f t="shared" si="0"/>
        <v>5237</v>
      </c>
      <c r="D63" s="78">
        <v>2432</v>
      </c>
      <c r="E63" s="618">
        <v>94</v>
      </c>
      <c r="F63" s="618">
        <v>2076</v>
      </c>
      <c r="G63" s="618">
        <v>102</v>
      </c>
      <c r="H63" s="619">
        <v>112</v>
      </c>
      <c r="I63" s="56">
        <v>2805</v>
      </c>
      <c r="J63" s="56">
        <v>138</v>
      </c>
      <c r="K63" s="56">
        <v>1802</v>
      </c>
      <c r="L63" s="56">
        <v>586</v>
      </c>
      <c r="M63" s="56">
        <v>215</v>
      </c>
    </row>
    <row r="64" spans="1:13" ht="13.5" customHeight="1">
      <c r="A64" s="107"/>
      <c r="B64" s="66" t="s">
        <v>105</v>
      </c>
      <c r="C64" s="696">
        <f t="shared" si="0"/>
        <v>4545</v>
      </c>
      <c r="D64" s="78">
        <v>2169</v>
      </c>
      <c r="E64" s="618">
        <v>82</v>
      </c>
      <c r="F64" s="618">
        <v>1825</v>
      </c>
      <c r="G64" s="618">
        <v>110</v>
      </c>
      <c r="H64" s="619">
        <v>103</v>
      </c>
      <c r="I64" s="56">
        <v>2376</v>
      </c>
      <c r="J64" s="56">
        <v>94</v>
      </c>
      <c r="K64" s="56">
        <v>1499</v>
      </c>
      <c r="L64" s="56">
        <v>574</v>
      </c>
      <c r="M64" s="56">
        <v>156</v>
      </c>
    </row>
    <row r="65" spans="1:13" ht="13.5" customHeight="1">
      <c r="A65" s="107"/>
      <c r="B65" s="66" t="s">
        <v>106</v>
      </c>
      <c r="C65" s="696">
        <f t="shared" si="0"/>
        <v>3854</v>
      </c>
      <c r="D65" s="78">
        <v>1760</v>
      </c>
      <c r="E65" s="618">
        <v>59</v>
      </c>
      <c r="F65" s="618">
        <v>1491</v>
      </c>
      <c r="G65" s="618">
        <v>98</v>
      </c>
      <c r="H65" s="619">
        <v>80</v>
      </c>
      <c r="I65" s="56">
        <v>2094</v>
      </c>
      <c r="J65" s="56">
        <v>83</v>
      </c>
      <c r="K65" s="56">
        <v>1290</v>
      </c>
      <c r="L65" s="56">
        <v>532</v>
      </c>
      <c r="M65" s="56">
        <v>134</v>
      </c>
    </row>
    <row r="66" spans="1:13" ht="13.5" customHeight="1">
      <c r="A66" s="107"/>
      <c r="B66" s="66" t="s">
        <v>107</v>
      </c>
      <c r="C66" s="696">
        <f t="shared" si="0"/>
        <v>4026</v>
      </c>
      <c r="D66" s="78">
        <v>1750</v>
      </c>
      <c r="E66" s="618">
        <v>34</v>
      </c>
      <c r="F66" s="618">
        <v>1487</v>
      </c>
      <c r="G66" s="618">
        <v>122</v>
      </c>
      <c r="H66" s="619">
        <v>77</v>
      </c>
      <c r="I66" s="56">
        <v>2276</v>
      </c>
      <c r="J66" s="56">
        <v>88</v>
      </c>
      <c r="K66" s="56">
        <v>1350</v>
      </c>
      <c r="L66" s="56">
        <v>646</v>
      </c>
      <c r="M66" s="56">
        <v>142</v>
      </c>
    </row>
    <row r="67" spans="1:13" ht="13.5" customHeight="1">
      <c r="A67" s="107"/>
      <c r="B67" s="66" t="s">
        <v>108</v>
      </c>
      <c r="C67" s="696">
        <f t="shared" si="0"/>
        <v>4181</v>
      </c>
      <c r="D67" s="78">
        <v>1850</v>
      </c>
      <c r="E67" s="618">
        <v>58</v>
      </c>
      <c r="F67" s="618">
        <v>1543</v>
      </c>
      <c r="G67" s="618">
        <v>118</v>
      </c>
      <c r="H67" s="619">
        <v>96</v>
      </c>
      <c r="I67" s="56">
        <v>2331</v>
      </c>
      <c r="J67" s="56">
        <v>87</v>
      </c>
      <c r="K67" s="56">
        <v>1346</v>
      </c>
      <c r="L67" s="56">
        <v>704</v>
      </c>
      <c r="M67" s="56">
        <v>144</v>
      </c>
    </row>
    <row r="68" spans="1:13" ht="13.5" customHeight="1">
      <c r="A68" s="107"/>
      <c r="B68" s="66" t="s">
        <v>109</v>
      </c>
      <c r="C68" s="696">
        <f t="shared" si="0"/>
        <v>4392</v>
      </c>
      <c r="D68" s="78">
        <v>1911</v>
      </c>
      <c r="E68" s="618">
        <v>49</v>
      </c>
      <c r="F68" s="618">
        <v>1584</v>
      </c>
      <c r="G68" s="618">
        <v>160</v>
      </c>
      <c r="H68" s="619">
        <v>88</v>
      </c>
      <c r="I68" s="56">
        <v>2481</v>
      </c>
      <c r="J68" s="56">
        <v>99</v>
      </c>
      <c r="K68" s="56">
        <v>1332</v>
      </c>
      <c r="L68" s="56">
        <v>834</v>
      </c>
      <c r="M68" s="56">
        <v>146</v>
      </c>
    </row>
    <row r="69" spans="1:13" ht="13.5" customHeight="1">
      <c r="A69" s="107"/>
      <c r="B69" s="66" t="s">
        <v>110</v>
      </c>
      <c r="C69" s="696">
        <f t="shared" si="0"/>
        <v>3872</v>
      </c>
      <c r="D69" s="78">
        <v>1691</v>
      </c>
      <c r="E69" s="618">
        <v>29</v>
      </c>
      <c r="F69" s="618">
        <v>1428</v>
      </c>
      <c r="G69" s="618">
        <v>146</v>
      </c>
      <c r="H69" s="619">
        <v>57</v>
      </c>
      <c r="I69" s="56">
        <v>2181</v>
      </c>
      <c r="J69" s="56">
        <v>86</v>
      </c>
      <c r="K69" s="56">
        <v>1116</v>
      </c>
      <c r="L69" s="56">
        <v>778</v>
      </c>
      <c r="M69" s="56">
        <v>115</v>
      </c>
    </row>
    <row r="70" spans="1:13" ht="13.5" customHeight="1">
      <c r="A70" s="107"/>
      <c r="B70" s="66" t="s">
        <v>111</v>
      </c>
      <c r="C70" s="696">
        <f t="shared" si="0"/>
        <v>3871</v>
      </c>
      <c r="D70" s="78">
        <v>1649</v>
      </c>
      <c r="E70" s="618">
        <v>23</v>
      </c>
      <c r="F70" s="618">
        <v>1409</v>
      </c>
      <c r="G70" s="618">
        <v>141</v>
      </c>
      <c r="H70" s="619">
        <v>47</v>
      </c>
      <c r="I70" s="56">
        <v>2222</v>
      </c>
      <c r="J70" s="56">
        <v>103</v>
      </c>
      <c r="K70" s="56">
        <v>1103</v>
      </c>
      <c r="L70" s="56">
        <v>828</v>
      </c>
      <c r="M70" s="56">
        <v>125</v>
      </c>
    </row>
    <row r="71" spans="1:13" ht="13.5" customHeight="1">
      <c r="A71" s="107"/>
      <c r="B71" s="66" t="s">
        <v>112</v>
      </c>
      <c r="C71" s="696">
        <f aca="true" t="shared" si="2" ref="C71:C94">D71+I71</f>
        <v>4040</v>
      </c>
      <c r="D71" s="78">
        <v>1705</v>
      </c>
      <c r="E71" s="618">
        <v>33</v>
      </c>
      <c r="F71" s="618">
        <v>1453</v>
      </c>
      <c r="G71" s="618">
        <v>147</v>
      </c>
      <c r="H71" s="619">
        <v>45</v>
      </c>
      <c r="I71" s="56">
        <v>2335</v>
      </c>
      <c r="J71" s="56">
        <v>98</v>
      </c>
      <c r="K71" s="56">
        <v>1065</v>
      </c>
      <c r="L71" s="56">
        <v>985</v>
      </c>
      <c r="M71" s="56">
        <v>111</v>
      </c>
    </row>
    <row r="72" spans="1:13" ht="13.5" customHeight="1">
      <c r="A72" s="107"/>
      <c r="B72" s="66" t="s">
        <v>113</v>
      </c>
      <c r="C72" s="696">
        <f t="shared" si="2"/>
        <v>3661</v>
      </c>
      <c r="D72" s="78">
        <v>1512</v>
      </c>
      <c r="E72" s="618">
        <v>37</v>
      </c>
      <c r="F72" s="618">
        <v>1238</v>
      </c>
      <c r="G72" s="618">
        <v>164</v>
      </c>
      <c r="H72" s="619">
        <v>42</v>
      </c>
      <c r="I72" s="56">
        <v>2149</v>
      </c>
      <c r="J72" s="56">
        <v>84</v>
      </c>
      <c r="K72" s="56">
        <v>917</v>
      </c>
      <c r="L72" s="56">
        <v>970</v>
      </c>
      <c r="M72" s="56">
        <v>101</v>
      </c>
    </row>
    <row r="73" spans="1:13" ht="13.5" customHeight="1">
      <c r="A73" s="107"/>
      <c r="B73" s="66" t="s">
        <v>114</v>
      </c>
      <c r="C73" s="696">
        <f t="shared" si="2"/>
        <v>3682</v>
      </c>
      <c r="D73" s="78">
        <v>1452</v>
      </c>
      <c r="E73" s="618">
        <v>29</v>
      </c>
      <c r="F73" s="618">
        <v>1205</v>
      </c>
      <c r="G73" s="618">
        <v>173</v>
      </c>
      <c r="H73" s="619">
        <v>17</v>
      </c>
      <c r="I73" s="56">
        <v>2230</v>
      </c>
      <c r="J73" s="56">
        <v>89</v>
      </c>
      <c r="K73" s="56">
        <v>868</v>
      </c>
      <c r="L73" s="56">
        <v>1105</v>
      </c>
      <c r="M73" s="56">
        <v>91</v>
      </c>
    </row>
    <row r="74" spans="1:13" ht="13.5" customHeight="1">
      <c r="A74" s="107"/>
      <c r="B74" s="66" t="s">
        <v>115</v>
      </c>
      <c r="C74" s="696">
        <f t="shared" si="2"/>
        <v>3241</v>
      </c>
      <c r="D74" s="78">
        <v>1284</v>
      </c>
      <c r="E74" s="618">
        <v>24</v>
      </c>
      <c r="F74" s="618">
        <v>1026</v>
      </c>
      <c r="G74" s="618">
        <v>169</v>
      </c>
      <c r="H74" s="619">
        <v>35</v>
      </c>
      <c r="I74" s="56">
        <v>1957</v>
      </c>
      <c r="J74" s="56">
        <v>86</v>
      </c>
      <c r="K74" s="56">
        <v>679</v>
      </c>
      <c r="L74" s="56">
        <v>1022</v>
      </c>
      <c r="M74" s="56">
        <v>72</v>
      </c>
    </row>
    <row r="75" spans="1:13" ht="13.5" customHeight="1">
      <c r="A75" s="107"/>
      <c r="B75" s="66" t="s">
        <v>116</v>
      </c>
      <c r="C75" s="696">
        <f t="shared" si="2"/>
        <v>3291</v>
      </c>
      <c r="D75" s="78">
        <v>1300</v>
      </c>
      <c r="E75" s="618">
        <v>16</v>
      </c>
      <c r="F75" s="618">
        <v>1038</v>
      </c>
      <c r="G75" s="618">
        <v>204</v>
      </c>
      <c r="H75" s="619">
        <v>20</v>
      </c>
      <c r="I75" s="56">
        <v>1991</v>
      </c>
      <c r="J75" s="56">
        <v>83</v>
      </c>
      <c r="K75" s="56">
        <v>627</v>
      </c>
      <c r="L75" s="56">
        <v>1104</v>
      </c>
      <c r="M75" s="56">
        <v>83</v>
      </c>
    </row>
    <row r="76" spans="1:13" ht="13.5" customHeight="1">
      <c r="A76" s="107"/>
      <c r="B76" s="66" t="s">
        <v>117</v>
      </c>
      <c r="C76" s="696">
        <f t="shared" si="2"/>
        <v>2983</v>
      </c>
      <c r="D76" s="78">
        <v>1129</v>
      </c>
      <c r="E76" s="618">
        <v>24</v>
      </c>
      <c r="F76" s="618">
        <v>884</v>
      </c>
      <c r="G76" s="618">
        <v>175</v>
      </c>
      <c r="H76" s="619">
        <v>13</v>
      </c>
      <c r="I76" s="56">
        <v>1854</v>
      </c>
      <c r="J76" s="56">
        <v>83</v>
      </c>
      <c r="K76" s="56">
        <v>511</v>
      </c>
      <c r="L76" s="56">
        <v>1060</v>
      </c>
      <c r="M76" s="56">
        <v>88</v>
      </c>
    </row>
    <row r="77" spans="1:13" ht="13.5" customHeight="1">
      <c r="A77" s="107"/>
      <c r="B77" s="66" t="s">
        <v>118</v>
      </c>
      <c r="C77" s="696">
        <f t="shared" si="2"/>
        <v>2603</v>
      </c>
      <c r="D77" s="78">
        <v>955</v>
      </c>
      <c r="E77" s="618">
        <v>15</v>
      </c>
      <c r="F77" s="618">
        <v>771</v>
      </c>
      <c r="G77" s="618">
        <v>139</v>
      </c>
      <c r="H77" s="619">
        <v>14</v>
      </c>
      <c r="I77" s="56">
        <v>1648</v>
      </c>
      <c r="J77" s="56">
        <v>62</v>
      </c>
      <c r="K77" s="56">
        <v>406</v>
      </c>
      <c r="L77" s="56">
        <v>1018</v>
      </c>
      <c r="M77" s="56">
        <v>69</v>
      </c>
    </row>
    <row r="78" spans="1:13" ht="13.5" customHeight="1">
      <c r="A78" s="107"/>
      <c r="B78" s="66" t="s">
        <v>119</v>
      </c>
      <c r="C78" s="696">
        <f t="shared" si="2"/>
        <v>2464</v>
      </c>
      <c r="D78" s="78">
        <v>872</v>
      </c>
      <c r="E78" s="618">
        <v>8</v>
      </c>
      <c r="F78" s="618">
        <v>656</v>
      </c>
      <c r="G78" s="618">
        <v>167</v>
      </c>
      <c r="H78" s="619">
        <v>12</v>
      </c>
      <c r="I78" s="56">
        <v>1592</v>
      </c>
      <c r="J78" s="56">
        <v>57</v>
      </c>
      <c r="K78" s="56">
        <v>321</v>
      </c>
      <c r="L78" s="56">
        <v>1053</v>
      </c>
      <c r="M78" s="56">
        <v>57</v>
      </c>
    </row>
    <row r="79" spans="1:13" ht="13.5" customHeight="1">
      <c r="A79" s="107"/>
      <c r="B79" s="66" t="s">
        <v>120</v>
      </c>
      <c r="C79" s="696">
        <f t="shared" si="2"/>
        <v>2259</v>
      </c>
      <c r="D79" s="78">
        <v>771</v>
      </c>
      <c r="E79" s="618">
        <v>14</v>
      </c>
      <c r="F79" s="618">
        <v>559</v>
      </c>
      <c r="G79" s="618">
        <v>165</v>
      </c>
      <c r="H79" s="619">
        <v>10</v>
      </c>
      <c r="I79" s="56">
        <v>1488</v>
      </c>
      <c r="J79" s="56">
        <v>31</v>
      </c>
      <c r="K79" s="56">
        <v>241</v>
      </c>
      <c r="L79" s="56">
        <v>1065</v>
      </c>
      <c r="M79" s="56">
        <v>56</v>
      </c>
    </row>
    <row r="80" spans="1:13" ht="13.5" customHeight="1">
      <c r="A80" s="107"/>
      <c r="B80" s="66" t="s">
        <v>121</v>
      </c>
      <c r="C80" s="696">
        <f t="shared" si="2"/>
        <v>1885</v>
      </c>
      <c r="D80" s="78">
        <v>582</v>
      </c>
      <c r="E80" s="618">
        <v>0</v>
      </c>
      <c r="F80" s="618">
        <v>427</v>
      </c>
      <c r="G80" s="618">
        <v>126</v>
      </c>
      <c r="H80" s="619">
        <v>7</v>
      </c>
      <c r="I80" s="56">
        <v>1303</v>
      </c>
      <c r="J80" s="56">
        <v>31</v>
      </c>
      <c r="K80" s="56">
        <v>171</v>
      </c>
      <c r="L80" s="56">
        <v>955</v>
      </c>
      <c r="M80" s="56">
        <v>40</v>
      </c>
    </row>
    <row r="81" spans="1:13" ht="13.5" customHeight="1">
      <c r="A81" s="107"/>
      <c r="B81" s="66" t="s">
        <v>122</v>
      </c>
      <c r="C81" s="696">
        <f t="shared" si="2"/>
        <v>1577</v>
      </c>
      <c r="D81" s="78">
        <v>473</v>
      </c>
      <c r="E81" s="618">
        <v>2</v>
      </c>
      <c r="F81" s="618">
        <v>321</v>
      </c>
      <c r="G81" s="618">
        <v>122</v>
      </c>
      <c r="H81" s="619">
        <v>5</v>
      </c>
      <c r="I81" s="56">
        <v>1104</v>
      </c>
      <c r="J81" s="56">
        <v>24</v>
      </c>
      <c r="K81" s="56">
        <v>133</v>
      </c>
      <c r="L81" s="56">
        <v>800</v>
      </c>
      <c r="M81" s="56">
        <v>37</v>
      </c>
    </row>
    <row r="82" spans="1:13" ht="13.5" customHeight="1">
      <c r="A82" s="107"/>
      <c r="B82" s="66" t="s">
        <v>123</v>
      </c>
      <c r="C82" s="696">
        <f t="shared" si="2"/>
        <v>1542</v>
      </c>
      <c r="D82" s="78">
        <v>411</v>
      </c>
      <c r="E82" s="618">
        <v>2</v>
      </c>
      <c r="F82" s="618">
        <v>292</v>
      </c>
      <c r="G82" s="618">
        <v>99</v>
      </c>
      <c r="H82" s="619">
        <v>2</v>
      </c>
      <c r="I82" s="56">
        <v>1131</v>
      </c>
      <c r="J82" s="56">
        <v>33</v>
      </c>
      <c r="K82" s="56">
        <v>97</v>
      </c>
      <c r="L82" s="56">
        <v>868</v>
      </c>
      <c r="M82" s="56">
        <v>28</v>
      </c>
    </row>
    <row r="83" spans="1:13" ht="13.5" customHeight="1">
      <c r="A83" s="107"/>
      <c r="B83" s="66" t="s">
        <v>124</v>
      </c>
      <c r="C83" s="696">
        <f t="shared" si="2"/>
        <v>1417</v>
      </c>
      <c r="D83" s="78">
        <v>354</v>
      </c>
      <c r="E83" s="618">
        <v>3</v>
      </c>
      <c r="F83" s="618">
        <v>208</v>
      </c>
      <c r="G83" s="618">
        <v>118</v>
      </c>
      <c r="H83" s="619">
        <v>7</v>
      </c>
      <c r="I83" s="56">
        <v>1063</v>
      </c>
      <c r="J83" s="56">
        <v>38</v>
      </c>
      <c r="K83" s="56">
        <v>74</v>
      </c>
      <c r="L83" s="56">
        <v>810</v>
      </c>
      <c r="M83" s="56">
        <v>35</v>
      </c>
    </row>
    <row r="84" spans="1:13" ht="13.5" customHeight="1">
      <c r="A84" s="107"/>
      <c r="B84" s="66" t="s">
        <v>125</v>
      </c>
      <c r="C84" s="696">
        <f t="shared" si="2"/>
        <v>1221</v>
      </c>
      <c r="D84" s="78">
        <v>308</v>
      </c>
      <c r="E84" s="618">
        <v>3</v>
      </c>
      <c r="F84" s="618">
        <v>181</v>
      </c>
      <c r="G84" s="618">
        <v>100</v>
      </c>
      <c r="H84" s="619">
        <v>2</v>
      </c>
      <c r="I84" s="56">
        <v>913</v>
      </c>
      <c r="J84" s="56">
        <v>13</v>
      </c>
      <c r="K84" s="56">
        <v>63</v>
      </c>
      <c r="L84" s="56">
        <v>721</v>
      </c>
      <c r="M84" s="56">
        <v>17</v>
      </c>
    </row>
    <row r="85" spans="1:13" ht="13.5" customHeight="1">
      <c r="A85" s="107"/>
      <c r="B85" s="66" t="s">
        <v>126</v>
      </c>
      <c r="C85" s="696">
        <f t="shared" si="2"/>
        <v>860</v>
      </c>
      <c r="D85" s="78">
        <v>228</v>
      </c>
      <c r="E85" s="618">
        <v>2</v>
      </c>
      <c r="F85" s="618">
        <v>134</v>
      </c>
      <c r="G85" s="618">
        <v>74</v>
      </c>
      <c r="H85" s="619">
        <v>4</v>
      </c>
      <c r="I85" s="56">
        <v>632</v>
      </c>
      <c r="J85" s="56">
        <v>6</v>
      </c>
      <c r="K85" s="56">
        <v>31</v>
      </c>
      <c r="L85" s="56">
        <v>503</v>
      </c>
      <c r="M85" s="56">
        <v>15</v>
      </c>
    </row>
    <row r="86" spans="1:13" ht="13.5" customHeight="1">
      <c r="A86" s="107"/>
      <c r="B86" s="66" t="s">
        <v>127</v>
      </c>
      <c r="C86" s="696">
        <f t="shared" si="2"/>
        <v>739</v>
      </c>
      <c r="D86" s="78">
        <v>168</v>
      </c>
      <c r="E86" s="618">
        <v>0</v>
      </c>
      <c r="F86" s="618">
        <v>90</v>
      </c>
      <c r="G86" s="618">
        <v>68</v>
      </c>
      <c r="H86" s="619">
        <v>1</v>
      </c>
      <c r="I86" s="56">
        <v>571</v>
      </c>
      <c r="J86" s="56">
        <v>8</v>
      </c>
      <c r="K86" s="56">
        <v>19</v>
      </c>
      <c r="L86" s="56">
        <v>447</v>
      </c>
      <c r="M86" s="56">
        <v>16</v>
      </c>
    </row>
    <row r="87" spans="1:13" ht="13.5" customHeight="1">
      <c r="A87" s="107"/>
      <c r="B87" s="66" t="s">
        <v>128</v>
      </c>
      <c r="C87" s="696">
        <f t="shared" si="2"/>
        <v>654</v>
      </c>
      <c r="D87" s="78">
        <v>150</v>
      </c>
      <c r="E87" s="618">
        <v>0</v>
      </c>
      <c r="F87" s="618">
        <v>63</v>
      </c>
      <c r="G87" s="618">
        <v>77</v>
      </c>
      <c r="H87" s="619">
        <v>1</v>
      </c>
      <c r="I87" s="56">
        <v>504</v>
      </c>
      <c r="J87" s="56">
        <v>7</v>
      </c>
      <c r="K87" s="56">
        <v>17</v>
      </c>
      <c r="L87" s="56">
        <v>398</v>
      </c>
      <c r="M87" s="56">
        <v>7</v>
      </c>
    </row>
    <row r="88" spans="1:13" ht="13.5" customHeight="1">
      <c r="A88" s="107"/>
      <c r="B88" s="66" t="s">
        <v>129</v>
      </c>
      <c r="C88" s="696">
        <f t="shared" si="2"/>
        <v>526</v>
      </c>
      <c r="D88" s="78">
        <v>108</v>
      </c>
      <c r="E88" s="618">
        <v>0</v>
      </c>
      <c r="F88" s="618">
        <v>51</v>
      </c>
      <c r="G88" s="618">
        <v>48</v>
      </c>
      <c r="H88" s="619">
        <v>1</v>
      </c>
      <c r="I88" s="56">
        <v>418</v>
      </c>
      <c r="J88" s="56">
        <v>7</v>
      </c>
      <c r="K88" s="56">
        <v>9</v>
      </c>
      <c r="L88" s="56">
        <v>330</v>
      </c>
      <c r="M88" s="56">
        <v>8</v>
      </c>
    </row>
    <row r="89" spans="1:13" ht="13.5" customHeight="1">
      <c r="A89" s="107"/>
      <c r="B89" s="66" t="s">
        <v>130</v>
      </c>
      <c r="C89" s="696">
        <f t="shared" si="2"/>
        <v>412</v>
      </c>
      <c r="D89" s="78">
        <v>86</v>
      </c>
      <c r="E89" s="618">
        <v>1</v>
      </c>
      <c r="F89" s="618">
        <v>31</v>
      </c>
      <c r="G89" s="618">
        <v>45</v>
      </c>
      <c r="H89" s="619">
        <v>0</v>
      </c>
      <c r="I89" s="56">
        <v>326</v>
      </c>
      <c r="J89" s="56">
        <v>3</v>
      </c>
      <c r="K89" s="56">
        <v>10</v>
      </c>
      <c r="L89" s="56">
        <v>254</v>
      </c>
      <c r="M89" s="56">
        <v>4</v>
      </c>
    </row>
    <row r="90" spans="1:13" ht="13.5" customHeight="1">
      <c r="A90" s="107"/>
      <c r="B90" s="66" t="s">
        <v>131</v>
      </c>
      <c r="C90" s="696">
        <f t="shared" si="2"/>
        <v>321</v>
      </c>
      <c r="D90" s="78">
        <v>54</v>
      </c>
      <c r="E90" s="618">
        <v>0</v>
      </c>
      <c r="F90" s="618">
        <v>20</v>
      </c>
      <c r="G90" s="618">
        <v>30</v>
      </c>
      <c r="H90" s="619">
        <v>0</v>
      </c>
      <c r="I90" s="56">
        <v>267</v>
      </c>
      <c r="J90" s="56">
        <v>1</v>
      </c>
      <c r="K90" s="56">
        <v>9</v>
      </c>
      <c r="L90" s="56">
        <v>208</v>
      </c>
      <c r="M90" s="56">
        <v>3</v>
      </c>
    </row>
    <row r="91" spans="1:13" ht="13.5" customHeight="1">
      <c r="A91" s="107"/>
      <c r="B91" s="66" t="s">
        <v>132</v>
      </c>
      <c r="C91" s="696">
        <f t="shared" si="2"/>
        <v>258</v>
      </c>
      <c r="D91" s="78">
        <v>42</v>
      </c>
      <c r="E91" s="618">
        <v>0</v>
      </c>
      <c r="F91" s="618">
        <v>11</v>
      </c>
      <c r="G91" s="618">
        <v>24</v>
      </c>
      <c r="H91" s="619">
        <v>1</v>
      </c>
      <c r="I91" s="56">
        <v>216</v>
      </c>
      <c r="J91" s="56">
        <v>3</v>
      </c>
      <c r="K91" s="56">
        <v>4</v>
      </c>
      <c r="L91" s="56">
        <v>168</v>
      </c>
      <c r="M91" s="56">
        <v>6</v>
      </c>
    </row>
    <row r="92" spans="1:13" ht="13.5" customHeight="1">
      <c r="A92" s="107"/>
      <c r="B92" s="66" t="s">
        <v>133</v>
      </c>
      <c r="C92" s="696">
        <f t="shared" si="2"/>
        <v>168</v>
      </c>
      <c r="D92" s="78">
        <v>29</v>
      </c>
      <c r="E92" s="618">
        <v>0</v>
      </c>
      <c r="F92" s="618">
        <v>11</v>
      </c>
      <c r="G92" s="618">
        <v>10</v>
      </c>
      <c r="H92" s="619">
        <v>0</v>
      </c>
      <c r="I92" s="56">
        <v>139</v>
      </c>
      <c r="J92" s="56">
        <v>3</v>
      </c>
      <c r="K92" s="56">
        <v>2</v>
      </c>
      <c r="L92" s="56">
        <v>103</v>
      </c>
      <c r="M92" s="56">
        <v>3</v>
      </c>
    </row>
    <row r="93" spans="1:13" ht="13.5" customHeight="1">
      <c r="A93" s="107"/>
      <c r="B93" s="66" t="s">
        <v>134</v>
      </c>
      <c r="C93" s="696">
        <f t="shared" si="2"/>
        <v>111</v>
      </c>
      <c r="D93" s="78">
        <v>17</v>
      </c>
      <c r="E93" s="618">
        <v>0</v>
      </c>
      <c r="F93" s="618">
        <v>6</v>
      </c>
      <c r="G93" s="618">
        <v>11</v>
      </c>
      <c r="H93" s="619">
        <v>0</v>
      </c>
      <c r="I93" s="56">
        <v>94</v>
      </c>
      <c r="J93" s="56">
        <v>1</v>
      </c>
      <c r="K93" s="56">
        <v>2</v>
      </c>
      <c r="L93" s="56">
        <v>69</v>
      </c>
      <c r="M93" s="56">
        <v>0</v>
      </c>
    </row>
    <row r="94" spans="1:13" ht="13.5" customHeight="1">
      <c r="A94" s="107"/>
      <c r="B94" s="66" t="s">
        <v>135</v>
      </c>
      <c r="C94" s="696">
        <f t="shared" si="2"/>
        <v>192</v>
      </c>
      <c r="D94" s="78">
        <v>29</v>
      </c>
      <c r="E94" s="618">
        <v>0</v>
      </c>
      <c r="F94" s="618">
        <v>6</v>
      </c>
      <c r="G94" s="618">
        <v>19</v>
      </c>
      <c r="H94" s="619">
        <v>0</v>
      </c>
      <c r="I94" s="56">
        <v>163</v>
      </c>
      <c r="J94" s="56">
        <v>2</v>
      </c>
      <c r="K94" s="56">
        <v>2</v>
      </c>
      <c r="L94" s="56">
        <v>137</v>
      </c>
      <c r="M94" s="56">
        <v>0</v>
      </c>
    </row>
    <row r="95" spans="1:13" ht="13.5" customHeight="1">
      <c r="A95" s="109"/>
      <c r="B95" s="80"/>
      <c r="C95" s="83"/>
      <c r="D95" s="81"/>
      <c r="E95" s="82"/>
      <c r="F95" s="82"/>
      <c r="G95" s="82"/>
      <c r="H95" s="83"/>
      <c r="I95" s="82"/>
      <c r="J95" s="82"/>
      <c r="K95" s="82"/>
      <c r="L95" s="82"/>
      <c r="M95" s="82"/>
    </row>
    <row r="96" ht="13.5" customHeight="1">
      <c r="A96" s="555" t="s">
        <v>166</v>
      </c>
    </row>
  </sheetData>
  <sheetProtection/>
  <mergeCells count="4">
    <mergeCell ref="A4:B5"/>
    <mergeCell ref="C4:C5"/>
    <mergeCell ref="D4:H4"/>
    <mergeCell ref="I4:M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調査統計室</dc:creator>
  <cp:keywords/>
  <dc:description/>
  <cp:lastModifiedBy>kndp</cp:lastModifiedBy>
  <cp:lastPrinted>2011-12-06T00:31:57Z</cp:lastPrinted>
  <dcterms:created xsi:type="dcterms:W3CDTF">2001-07-06T08:22:04Z</dcterms:created>
  <dcterms:modified xsi:type="dcterms:W3CDTF">2011-12-15T07:04:33Z</dcterms:modified>
  <cp:category/>
  <cp:version/>
  <cp:contentType/>
  <cp:contentStatus/>
</cp:coreProperties>
</file>