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0860" windowHeight="7785" activeTab="0"/>
  </bookViews>
  <sheets>
    <sheet name="1" sheetId="1" r:id="rId1"/>
    <sheet name="2a " sheetId="2" r:id="rId2"/>
    <sheet name="2bcd " sheetId="3" r:id="rId3"/>
    <sheet name="3a" sheetId="4" r:id="rId4"/>
    <sheet name="3b4 " sheetId="5" r:id="rId5"/>
  </sheets>
  <definedNames>
    <definedName name="_xlnm.Print_Area" localSheetId="0">'1'!$A$1:$P$56</definedName>
    <definedName name="_xlnm.Print_Area" localSheetId="1">'2a '!$A$1:$I$23</definedName>
    <definedName name="_xlnm.Print_Area" localSheetId="2">'2bcd '!$A$1:$S$34</definedName>
    <definedName name="_xlnm.Print_Area" localSheetId="3">'3a'!$A$1:$AD$42</definedName>
    <definedName name="_xlnm.Print_Area" localSheetId="4">'3b4 '!$A$1:$J$17</definedName>
  </definedNames>
  <calcPr fullCalcOnLoad="1"/>
</workbook>
</file>

<file path=xl/sharedStrings.xml><?xml version="1.0" encoding="utf-8"?>
<sst xmlns="http://schemas.openxmlformats.org/spreadsheetml/2006/main" count="237" uniqueCount="155">
  <si>
    <t>普及啓発</t>
  </si>
  <si>
    <t>ライフステージごとの歯の健康づくり　予防・健診</t>
  </si>
  <si>
    <t>妊婦</t>
  </si>
  <si>
    <t>妊婦歯科健康診査</t>
  </si>
  <si>
    <t>乳幼児期</t>
  </si>
  <si>
    <t>学童期</t>
  </si>
  <si>
    <t>成人期</t>
  </si>
  <si>
    <t>高齢期</t>
  </si>
  <si>
    <t>推進体制の整備</t>
  </si>
  <si>
    <t>関係機関との連携</t>
  </si>
  <si>
    <t>介護予防事業　　　</t>
  </si>
  <si>
    <t>受診者</t>
  </si>
  <si>
    <t>むし歯り患型別</t>
  </si>
  <si>
    <t>むし歯有病者率</t>
  </si>
  <si>
    <t>軟組織異常</t>
  </si>
  <si>
    <t>咬合異常</t>
  </si>
  <si>
    <t>その他の異常</t>
  </si>
  <si>
    <t>むし歯のない者</t>
  </si>
  <si>
    <t>計</t>
  </si>
  <si>
    <t>対象者</t>
  </si>
  <si>
    <t>むし歯総本数</t>
  </si>
  <si>
    <t>Ｏ型</t>
  </si>
  <si>
    <t>Ｂ型</t>
  </si>
  <si>
    <t>不詳</t>
  </si>
  <si>
    <t>駅西</t>
  </si>
  <si>
    <t>男</t>
  </si>
  <si>
    <t>女</t>
  </si>
  <si>
    <t>受診率（％）</t>
  </si>
  <si>
    <t>未処置歯のない者</t>
  </si>
  <si>
    <t>未処置歯のある者</t>
  </si>
  <si>
    <t>未処置歯のある者（％）</t>
  </si>
  <si>
    <t>喪失歯数</t>
  </si>
  <si>
    <t>未処置歯数</t>
  </si>
  <si>
    <t>処置歯数</t>
  </si>
  <si>
    <t>判定区分</t>
  </si>
  <si>
    <t>異常なし</t>
  </si>
  <si>
    <t>要指導</t>
  </si>
  <si>
    <t>要精検</t>
  </si>
  <si>
    <t>歯周組織の状況（人）</t>
  </si>
  <si>
    <t>健全</t>
  </si>
  <si>
    <t>歯肉出血</t>
  </si>
  <si>
    <t>歯石</t>
  </si>
  <si>
    <t>浅いポケット</t>
  </si>
  <si>
    <t>深いポケット</t>
  </si>
  <si>
    <t>歯周組織の状況（率）</t>
  </si>
  <si>
    <t>現在歯</t>
  </si>
  <si>
    <t>現在歯総数</t>
  </si>
  <si>
    <t>一人平均現在歯数</t>
  </si>
  <si>
    <t>　妊産婦(胎児期)はむし歯や歯周病が悪化しやすく、また乳幼児期は生涯を通じた歯の健康づくりの基礎となる時期です。歯科健診、歯科健康教育、歯科保健指導、食生活指導を実施し、発症リスクの高い集団への継続的な管理や指導などを行い、母子の口腔の健康保持増進をめざしています。</t>
  </si>
  <si>
    <t>むし歯予防出前講座</t>
  </si>
  <si>
    <t>2-8　歯科保健</t>
  </si>
  <si>
    <t>2-8-1　歯科保健対策の体系</t>
  </si>
  <si>
    <t>2-8-2　母子歯科保健</t>
  </si>
  <si>
    <t>2-8-4　普及啓発</t>
  </si>
  <si>
    <t>対象</t>
  </si>
  <si>
    <t>区　　分</t>
  </si>
  <si>
    <t>区分</t>
  </si>
  <si>
    <t>目的・趣旨</t>
  </si>
  <si>
    <t>不詳</t>
  </si>
  <si>
    <t>しっかり食べよう教室</t>
  </si>
  <si>
    <t>親子むし歯予防出前講座</t>
  </si>
  <si>
    <t>2-8-3　歯科保健</t>
  </si>
  <si>
    <t>市民(乳児～大人まで)</t>
  </si>
  <si>
    <t>泉野</t>
  </si>
  <si>
    <t>元町</t>
  </si>
  <si>
    <t>歯と口の健康週間(6/4～6/10)　歯ッピーWell　come!!　金沢</t>
  </si>
  <si>
    <t>80歳になっても20本以上の歯を維持する8020運動を推奨し、市民が生涯にわたり健康な歯を維持し、健やかな生活を送ることを推進するため、その実践により健康な歯及び口腔状態を保っている市民の模範となる個人を表彰するもの</t>
  </si>
  <si>
    <t>むし歯有病者率（％）</t>
  </si>
  <si>
    <t>むし歯数</t>
  </si>
  <si>
    <t>対象者</t>
  </si>
  <si>
    <t>被表彰者</t>
  </si>
  <si>
    <t>　</t>
  </si>
  <si>
    <t>80歳以上で、20本以上の歯を保持している金沢市在住の方</t>
  </si>
  <si>
    <t>2-8-2-b　１歳６か月児歯科健康診査</t>
  </si>
  <si>
    <t>対象者</t>
  </si>
  <si>
    <t>むし歯総数</t>
  </si>
  <si>
    <t>一人平均むし歯数</t>
  </si>
  <si>
    <t>むし歯のある者</t>
  </si>
  <si>
    <t>Ａ
型</t>
  </si>
  <si>
    <t>Ｂ
型</t>
  </si>
  <si>
    <t>Ｃ
型</t>
  </si>
  <si>
    <t>（％）</t>
  </si>
  <si>
    <t>(本)</t>
  </si>
  <si>
    <t>2-8-2-c　３歳児歯科健康診査</t>
  </si>
  <si>
    <t>A型</t>
  </si>
  <si>
    <t>Ｃ2
型</t>
  </si>
  <si>
    <t>2-8-2-d　歯科健康教育、歯科相談等</t>
  </si>
  <si>
    <t>しっかり食べよう教室</t>
  </si>
  <si>
    <t>2-8-2-a　妊婦歯科健康診査</t>
  </si>
  <si>
    <t>う蝕のある者</t>
  </si>
  <si>
    <t>う蝕有病者率（％）</t>
  </si>
  <si>
    <t>う蝕数</t>
  </si>
  <si>
    <t>..</t>
  </si>
  <si>
    <t>一人平均う蝕数</t>
  </si>
  <si>
    <t>2-8-4-b　かなざわ歯ッピー長寿8020賞　表彰式</t>
  </si>
  <si>
    <t>テーマ</t>
  </si>
  <si>
    <t>主催</t>
  </si>
  <si>
    <t>金沢市歯科医師会、金沢市</t>
  </si>
  <si>
    <t>参加人数</t>
  </si>
  <si>
    <t>実施年月日</t>
  </si>
  <si>
    <t>歯科健診</t>
  </si>
  <si>
    <t>一般介護予防事業</t>
  </si>
  <si>
    <t>・そくさい地域出前講座</t>
  </si>
  <si>
    <t>短期集中通所型口腔機能向上事業</t>
  </si>
  <si>
    <t>・歯つらつ健康プログラム</t>
  </si>
  <si>
    <t>歯ッピー長寿8020表彰</t>
  </si>
  <si>
    <t>65歳</t>
  </si>
  <si>
    <t>泉野</t>
  </si>
  <si>
    <t>元町</t>
  </si>
  <si>
    <t>2-8-3-a  すこやか歯科健診（医療機関委託）</t>
  </si>
  <si>
    <t>25歳</t>
  </si>
  <si>
    <t>30歳</t>
  </si>
  <si>
    <t>35歳</t>
  </si>
  <si>
    <t>40歳</t>
  </si>
  <si>
    <t>45歳</t>
  </si>
  <si>
    <t>50歳</t>
  </si>
  <si>
    <t>55歳</t>
  </si>
  <si>
    <t>60歳</t>
  </si>
  <si>
    <t>70歳</t>
  </si>
  <si>
    <t>73歳</t>
  </si>
  <si>
    <t>76歳</t>
  </si>
  <si>
    <t>　健康な歯や口を保ち、美味しく食事をすることは、心や身体の健康を保ち、豊な生活を営む上で重要です。
　乳幼児期は生涯を通じた歯科保健の基盤となります。また、高齢期の口腔機能の向上は、全身の健康に大きく影響します。それぞれのライフステージに応じた歯科保健に関する情報提供、普及啓発活動、予防・健診事業を展開することにより、8020(ハチマルニイマル)運動の推進および口腔機能の向上、歯の寿命の伸延によって、市民の健康保持増進に寄与することをめざします。</t>
  </si>
  <si>
    <t>8020（ハチマルニイマル）運動の推進・口腔機能の向上</t>
  </si>
  <si>
    <t>1歳6か月児歯科健康診査</t>
  </si>
  <si>
    <t>3歳児歯科健康診査</t>
  </si>
  <si>
    <t>駅西</t>
  </si>
  <si>
    <t>　歯周疾患は40歳代、歯の喪失は60歳代を境に急増します。歯周疾患検診、歯の健康教育、歯の健康相談を実施し、高齢期になっても十分な自分の歯を保ち噛むことの重要性を啓発し、歯周疾患、歯の喪失の予防を目指すことによって、全身の健康維持と日常生活の向上に寄与します。</t>
  </si>
  <si>
    <t>9本以下の者</t>
  </si>
  <si>
    <t>10～19本の者</t>
  </si>
  <si>
    <t>20～23本の者</t>
  </si>
  <si>
    <t>24歯以上の者</t>
  </si>
  <si>
    <t>歯科衛生の正しい知識を普及啓発し、市民の健康増進に寄与します</t>
  </si>
  <si>
    <t>　毎年、歯と口の健康週間(6/4～6/10)にあわせ、金沢市歯科医師会と共催し「歯ッピーWellcome!!金沢」を実施し、歯科相談、フッ化物塗布、歯科健診などを実施している。
　また、8020運動を推進し「かなざわ歯ッピー長寿8020表彰式」を開催している。</t>
  </si>
  <si>
    <t>2-8-4-a　歯と口の健康週間行事「歯ッピー　Well　come!!　金沢」</t>
  </si>
  <si>
    <t>令和元年度</t>
  </si>
  <si>
    <t>元年度</t>
  </si>
  <si>
    <t>-</t>
  </si>
  <si>
    <t>令和元年度</t>
  </si>
  <si>
    <t>130組/12回</t>
  </si>
  <si>
    <t>325人/20回</t>
  </si>
  <si>
    <t>H30
年度</t>
  </si>
  <si>
    <t>R1
年度</t>
  </si>
  <si>
    <t>元年度</t>
  </si>
  <si>
    <t>２年度</t>
  </si>
  <si>
    <t>令和２年度</t>
  </si>
  <si>
    <t>－</t>
  </si>
  <si>
    <t>※令和２年度は、しっかり食べよう教室を新型コロナウイルス感染症に伴い中止</t>
  </si>
  <si>
    <t>令和２年度</t>
  </si>
  <si>
    <t>R2
年度</t>
  </si>
  <si>
    <t>令和2年6月　※新型コロナウイルス感染症拡大防止のため、中止</t>
  </si>
  <si>
    <t>令和2年11月　※新型コロナウイルス感染症拡大防止のため、中止</t>
  </si>
  <si>
    <t>98人/60回</t>
  </si>
  <si>
    <r>
      <t>Ｏ</t>
    </r>
    <r>
      <rPr>
        <vertAlign val="subscript"/>
        <sz val="11"/>
        <color indexed="8"/>
        <rFont val="HGPｺﾞｼｯｸM"/>
        <family val="3"/>
      </rPr>
      <t>1</t>
    </r>
    <r>
      <rPr>
        <sz val="11"/>
        <color indexed="8"/>
        <rFont val="HGPｺﾞｼｯｸM"/>
        <family val="3"/>
      </rPr>
      <t xml:space="preserve">
型</t>
    </r>
  </si>
  <si>
    <r>
      <t>Ｏ</t>
    </r>
    <r>
      <rPr>
        <vertAlign val="subscript"/>
        <sz val="11"/>
        <color indexed="8"/>
        <rFont val="HGPｺﾞｼｯｸM"/>
        <family val="3"/>
      </rPr>
      <t>2</t>
    </r>
    <r>
      <rPr>
        <sz val="11"/>
        <color indexed="8"/>
        <rFont val="HGPｺﾞｼｯｸM"/>
        <family val="3"/>
      </rPr>
      <t xml:space="preserve">
型</t>
    </r>
  </si>
  <si>
    <r>
      <t>Ｃ</t>
    </r>
    <r>
      <rPr>
        <vertAlign val="subscript"/>
        <sz val="11"/>
        <color indexed="8"/>
        <rFont val="HGPｺﾞｼｯｸM"/>
        <family val="3"/>
      </rPr>
      <t xml:space="preserve">1
</t>
    </r>
    <r>
      <rPr>
        <sz val="11"/>
        <color indexed="8"/>
        <rFont val="HGPｺﾞｼｯｸM"/>
        <family val="3"/>
      </rPr>
      <t>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</si>
</sst>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_ "/>
    <numFmt numFmtId="178" formatCode="_ * #,##0.0_ ;_ * \-#,##0.0_ ;_ * &quot;-&quot;?_ ;_ @_ "/>
    <numFmt numFmtId="179" formatCode="#,##0.0_ "/>
    <numFmt numFmtId="180" formatCode="#,##0.0;\(#,##0\);&quot;-&quot;;@"/>
    <numFmt numFmtId="181" formatCode="0_);[Red]\(0\)"/>
    <numFmt numFmtId="182" formatCode="#,##0_ "/>
    <numFmt numFmtId="183" formatCode="#,##0_);[Red]\(#,##0\)"/>
    <numFmt numFmtId="184" formatCode="#,##0.000_ "/>
    <numFmt numFmtId="185" formatCode="#,##0.00_);\(#,##0.00\)"/>
    <numFmt numFmtId="186" formatCode="#,##0.0_);\(#,##0.0\)"/>
    <numFmt numFmtId="187" formatCode="#,##0.00;\(#,##0.0\);&quot;-&quot;;@"/>
  </numFmts>
  <fonts count="52">
    <font>
      <sz val="11"/>
      <name val="ＭＳ Ｐゴシック"/>
      <family val="3"/>
    </font>
    <font>
      <b/>
      <sz val="12"/>
      <name val="ＭＳ Ｐゴシック"/>
      <family val="3"/>
    </font>
    <font>
      <sz val="6"/>
      <name val="ＭＳ Ｐゴシック"/>
      <family val="3"/>
    </font>
    <font>
      <sz val="12"/>
      <name val="HGPｺﾞｼｯｸM"/>
      <family val="3"/>
    </font>
    <font>
      <sz val="11"/>
      <name val="HGPｺﾞｼｯｸM"/>
      <family val="3"/>
    </font>
    <font>
      <b/>
      <sz val="16"/>
      <name val="HGPｺﾞｼｯｸM"/>
      <family val="3"/>
    </font>
    <font>
      <b/>
      <sz val="12"/>
      <name val="HGPｺﾞｼｯｸM"/>
      <family val="3"/>
    </font>
    <font>
      <b/>
      <sz val="11"/>
      <name val="HGPｺﾞｼｯｸM"/>
      <family val="3"/>
    </font>
    <font>
      <sz val="12"/>
      <name val="ＭＳ Ｐゴシック"/>
      <family val="3"/>
    </font>
    <font>
      <sz val="11"/>
      <color indexed="8"/>
      <name val="HGPｺﾞｼｯｸM"/>
      <family val="3"/>
    </font>
    <font>
      <vertAlign val="subscript"/>
      <sz val="11"/>
      <color indexed="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PｺﾞｼｯｸM"/>
      <family val="3"/>
    </font>
    <font>
      <sz val="10"/>
      <color indexed="8"/>
      <name val="HGPｺﾞｼｯｸM"/>
      <family val="3"/>
    </font>
    <font>
      <b/>
      <sz val="12"/>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PｺﾞｼｯｸM"/>
      <family val="3"/>
    </font>
    <font>
      <sz val="10"/>
      <color theme="1"/>
      <name val="HGPｺﾞｼｯｸM"/>
      <family val="3"/>
    </font>
    <font>
      <sz val="11"/>
      <color theme="1"/>
      <name val="HGPｺﾞｼｯｸM"/>
      <family val="3"/>
    </font>
    <font>
      <b/>
      <sz val="12"/>
      <color theme="1"/>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ck"/>
      <top>
        <color indexed="63"/>
      </top>
      <bottom>
        <color indexed="63"/>
      </bottom>
    </border>
    <border>
      <left style="thin"/>
      <right>
        <color indexed="63"/>
      </right>
      <top style="thin"/>
      <bottom>
        <color indexed="63"/>
      </bottom>
    </border>
    <border>
      <left style="thick"/>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hair"/>
      <right style="thin"/>
      <top>
        <color indexed="63"/>
      </top>
      <bottom style="hair"/>
    </border>
    <border>
      <left style="hair"/>
      <right style="thin"/>
      <top style="hair"/>
      <bottom style="hair"/>
    </border>
    <border>
      <left style="hair"/>
      <right style="thin"/>
      <top style="thin"/>
      <bottom style="hair"/>
    </border>
    <border>
      <left style="hair"/>
      <right style="thin"/>
      <top style="hair"/>
      <bottom style="thin"/>
    </border>
    <border>
      <left style="hair"/>
      <right style="hair"/>
      <top style="hair"/>
      <bottom style="thin"/>
    </border>
    <border>
      <left style="thin"/>
      <right style="hair"/>
      <top style="thin"/>
      <bottom style="hair"/>
    </border>
    <border>
      <left>
        <color indexed="63"/>
      </left>
      <right style="hair"/>
      <top style="thin"/>
      <bottom style="hair"/>
    </border>
    <border>
      <left style="hair"/>
      <right style="hair"/>
      <top style="thin"/>
      <bottom style="hair"/>
    </border>
    <border>
      <left>
        <color indexed="63"/>
      </left>
      <right style="thin"/>
      <top style="thin"/>
      <bottom style="hair"/>
    </border>
    <border>
      <left style="thin"/>
      <right style="hair"/>
      <top style="hair"/>
      <bottom style="hair"/>
    </border>
    <border>
      <left>
        <color indexed="63"/>
      </left>
      <right style="hair"/>
      <top style="hair"/>
      <bottom style="hair"/>
    </border>
    <border>
      <left style="hair"/>
      <right style="hair"/>
      <top style="hair"/>
      <bottom style="hair"/>
    </border>
    <border>
      <left>
        <color indexed="63"/>
      </left>
      <right style="thin"/>
      <top style="hair"/>
      <bottom style="hair"/>
    </border>
    <border>
      <left style="thin"/>
      <right style="hair"/>
      <top style="hair"/>
      <bottom style="thin"/>
    </border>
    <border>
      <left>
        <color indexed="63"/>
      </left>
      <right style="hair"/>
      <top style="hair"/>
      <bottom style="thin"/>
    </border>
    <border>
      <left>
        <color indexed="63"/>
      </left>
      <right style="thin"/>
      <top style="hair"/>
      <bottom style="thin"/>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color indexed="63"/>
      </left>
      <right style="thin"/>
      <top>
        <color indexed="63"/>
      </top>
      <bottom style="hair"/>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thin"/>
      <bottom style="thin"/>
    </border>
    <border>
      <left style="hair"/>
      <right style="hair"/>
      <top>
        <color indexed="63"/>
      </top>
      <bottom style="thin"/>
    </border>
    <border>
      <left style="thin"/>
      <right>
        <color indexed="63"/>
      </right>
      <top style="hair"/>
      <bottom>
        <color indexed="63"/>
      </bottom>
    </border>
    <border>
      <left style="hair"/>
      <right style="thin"/>
      <top style="hair"/>
      <bottom>
        <color indexed="63"/>
      </bottom>
    </border>
    <border>
      <left style="thin"/>
      <right>
        <color indexed="63"/>
      </right>
      <top style="hair"/>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color indexed="63"/>
      </bottom>
    </border>
    <border>
      <left style="thin"/>
      <right style="hair"/>
      <top style="thin"/>
      <bottom style="thin"/>
    </border>
    <border>
      <left style="hair"/>
      <right style="hair"/>
      <top>
        <color indexed="63"/>
      </top>
      <bottom>
        <color indexed="63"/>
      </bottom>
    </border>
    <border>
      <left style="hair"/>
      <right style="hair"/>
      <top style="thin"/>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hair"/>
      <bottom style="hair"/>
    </border>
    <border>
      <left style="hair"/>
      <right>
        <color indexed="63"/>
      </right>
      <top style="thin"/>
      <bottom style="hair"/>
    </border>
    <border>
      <left style="hair"/>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color indexed="63"/>
      </left>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color indexed="63"/>
      </left>
      <right>
        <color indexed="63"/>
      </right>
      <top>
        <color indexed="63"/>
      </top>
      <bottom style="hair"/>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77">
    <xf numFmtId="0" fontId="0" fillId="0" borderId="0" xfId="0"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0" xfId="0" applyFont="1" applyFill="1" applyBorder="1" applyAlignment="1">
      <alignment horizontal="center" vertical="center" textRotation="255"/>
    </xf>
    <xf numFmtId="0" fontId="4" fillId="0" borderId="0" xfId="0" applyNumberFormat="1" applyFont="1" applyFill="1" applyAlignment="1">
      <alignment vertical="center"/>
    </xf>
    <xf numFmtId="0" fontId="4" fillId="0" borderId="19"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0" xfId="0" applyNumberFormat="1" applyFont="1" applyFill="1" applyBorder="1" applyAlignment="1">
      <alignment vertical="center"/>
    </xf>
    <xf numFmtId="0" fontId="4" fillId="0" borderId="20" xfId="0" applyFont="1" applyFill="1" applyBorder="1" applyAlignment="1">
      <alignment vertical="center"/>
    </xf>
    <xf numFmtId="0"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8" xfId="0" applyFont="1" applyFill="1" applyBorder="1" applyAlignment="1">
      <alignment horizontal="center" vertical="center"/>
    </xf>
    <xf numFmtId="0" fontId="4" fillId="0" borderId="19" xfId="0" applyFont="1" applyFill="1" applyBorder="1" applyAlignment="1">
      <alignment vertical="center"/>
    </xf>
    <xf numFmtId="0" fontId="4" fillId="0" borderId="10" xfId="0" applyNumberFormat="1" applyFont="1" applyFill="1" applyBorder="1" applyAlignment="1">
      <alignment vertical="center"/>
    </xf>
    <xf numFmtId="0" fontId="4" fillId="0" borderId="11"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7" fillId="0" borderId="13" xfId="0" applyFont="1" applyFill="1" applyBorder="1" applyAlignment="1">
      <alignment vertical="center"/>
    </xf>
    <xf numFmtId="0" fontId="8" fillId="0" borderId="0" xfId="0" applyFont="1" applyFill="1" applyAlignment="1">
      <alignment vertical="center"/>
    </xf>
    <xf numFmtId="0" fontId="8" fillId="0" borderId="0" xfId="0" applyNumberFormat="1" applyFont="1" applyFill="1" applyAlignment="1">
      <alignment vertical="center"/>
    </xf>
    <xf numFmtId="0" fontId="8" fillId="0" borderId="0" xfId="0" applyNumberFormat="1" applyFont="1" applyFill="1" applyAlignment="1">
      <alignment vertical="top" wrapText="1"/>
    </xf>
    <xf numFmtId="0" fontId="1" fillId="0" borderId="0" xfId="0" applyNumberFormat="1" applyFont="1" applyFill="1" applyAlignment="1">
      <alignment horizontal="left" vertical="center"/>
    </xf>
    <xf numFmtId="0" fontId="8" fillId="0" borderId="0" xfId="0" applyNumberFormat="1" applyFont="1" applyFill="1" applyBorder="1" applyAlignment="1">
      <alignment horizontal="left" vertical="center"/>
    </xf>
    <xf numFmtId="0" fontId="8"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shrinkToFit="1"/>
    </xf>
    <xf numFmtId="0" fontId="0" fillId="0" borderId="0" xfId="0" applyFont="1" applyFill="1" applyBorder="1" applyAlignment="1">
      <alignment horizontal="distributed" vertical="center" wrapText="1"/>
    </xf>
    <xf numFmtId="41" fontId="8" fillId="0" borderId="0" xfId="0" applyNumberFormat="1" applyFont="1" applyFill="1" applyBorder="1" applyAlignment="1">
      <alignment vertical="center" shrinkToFit="1"/>
    </xf>
    <xf numFmtId="41" fontId="8" fillId="0" borderId="0" xfId="0" applyNumberFormat="1" applyFont="1" applyFill="1" applyBorder="1" applyAlignment="1">
      <alignment vertical="center"/>
    </xf>
    <xf numFmtId="179" fontId="8" fillId="0" borderId="0" xfId="0" applyNumberFormat="1" applyFont="1" applyFill="1" applyBorder="1" applyAlignment="1">
      <alignment vertical="center" shrinkToFit="1"/>
    </xf>
    <xf numFmtId="0" fontId="8" fillId="0" borderId="23" xfId="0" applyFont="1" applyFill="1" applyBorder="1" applyAlignment="1">
      <alignment horizontal="distributed" vertical="center"/>
    </xf>
    <xf numFmtId="0" fontId="8" fillId="0" borderId="0" xfId="0" applyNumberFormat="1" applyFont="1" applyFill="1" applyBorder="1" applyAlignment="1">
      <alignment vertical="center"/>
    </xf>
    <xf numFmtId="0" fontId="8" fillId="0" borderId="24" xfId="0" applyFont="1" applyFill="1" applyBorder="1" applyAlignment="1">
      <alignment horizontal="distributed" vertical="center"/>
    </xf>
    <xf numFmtId="178" fontId="8" fillId="0" borderId="0" xfId="0" applyNumberFormat="1" applyFont="1" applyFill="1" applyBorder="1" applyAlignment="1">
      <alignment vertical="center" shrinkToFit="1"/>
    </xf>
    <xf numFmtId="0" fontId="8" fillId="0" borderId="25" xfId="0" applyFont="1" applyFill="1" applyBorder="1" applyAlignment="1">
      <alignment horizontal="distributed" vertical="center"/>
    </xf>
    <xf numFmtId="0" fontId="8" fillId="0" borderId="26" xfId="0" applyFont="1" applyFill="1" applyBorder="1" applyAlignment="1">
      <alignment horizontal="distributed" vertical="center"/>
    </xf>
    <xf numFmtId="0" fontId="8" fillId="0" borderId="26" xfId="0" applyFont="1" applyFill="1" applyBorder="1" applyAlignment="1">
      <alignment horizontal="center" vertical="center" shrinkToFit="1"/>
    </xf>
    <xf numFmtId="176" fontId="8" fillId="0" borderId="0" xfId="0" applyNumberFormat="1" applyFont="1" applyFill="1" applyAlignment="1">
      <alignment vertical="center"/>
    </xf>
    <xf numFmtId="0" fontId="4" fillId="0" borderId="0" xfId="0" applyNumberFormat="1" applyFont="1" applyFill="1" applyBorder="1" applyAlignment="1">
      <alignment horizontal="left" vertical="center" shrinkToFit="1"/>
    </xf>
    <xf numFmtId="0" fontId="4" fillId="0" borderId="16" xfId="0" applyNumberFormat="1" applyFont="1" applyFill="1" applyBorder="1" applyAlignment="1">
      <alignment vertical="center" shrinkToFit="1"/>
    </xf>
    <xf numFmtId="0" fontId="4" fillId="0" borderId="13" xfId="0" applyNumberFormat="1" applyFont="1" applyFill="1" applyBorder="1" applyAlignment="1">
      <alignment vertical="center"/>
    </xf>
    <xf numFmtId="0" fontId="0" fillId="0" borderId="0" xfId="0" applyFont="1" applyBorder="1" applyAlignment="1">
      <alignment vertical="center"/>
    </xf>
    <xf numFmtId="0" fontId="8" fillId="0" borderId="27" xfId="0" applyFont="1" applyFill="1" applyBorder="1" applyAlignment="1">
      <alignment horizontal="center" vertical="center" shrinkToFit="1"/>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28" xfId="0" applyNumberFormat="1" applyFont="1" applyFill="1" applyBorder="1" applyAlignment="1">
      <alignment vertical="center" shrinkToFit="1"/>
    </xf>
    <xf numFmtId="176" fontId="8" fillId="0" borderId="29" xfId="0" applyNumberFormat="1" applyFont="1" applyFill="1" applyBorder="1" applyAlignment="1">
      <alignment vertical="center" shrinkToFit="1"/>
    </xf>
    <xf numFmtId="176" fontId="8" fillId="0" borderId="30" xfId="0" applyNumberFormat="1" applyFont="1" applyFill="1" applyBorder="1" applyAlignment="1">
      <alignment vertical="center" shrinkToFit="1"/>
    </xf>
    <xf numFmtId="176" fontId="8" fillId="0" borderId="31" xfId="0" applyNumberFormat="1" applyFont="1" applyFill="1" applyBorder="1" applyAlignment="1">
      <alignment vertical="center" shrinkToFit="1"/>
    </xf>
    <xf numFmtId="176" fontId="8" fillId="0" borderId="32" xfId="0" applyNumberFormat="1" applyFont="1" applyFill="1" applyBorder="1" applyAlignment="1">
      <alignment vertical="center" shrinkToFit="1"/>
    </xf>
    <xf numFmtId="176" fontId="8" fillId="0" borderId="33" xfId="0" applyNumberFormat="1" applyFont="1" applyFill="1" applyBorder="1" applyAlignment="1">
      <alignment vertical="center" shrinkToFit="1"/>
    </xf>
    <xf numFmtId="176" fontId="8" fillId="0" borderId="34" xfId="0" applyNumberFormat="1" applyFont="1" applyFill="1" applyBorder="1" applyAlignment="1">
      <alignment vertical="center" shrinkToFit="1"/>
    </xf>
    <xf numFmtId="176" fontId="8" fillId="0" borderId="35" xfId="0" applyNumberFormat="1" applyFont="1" applyFill="1" applyBorder="1" applyAlignment="1">
      <alignment vertical="center" shrinkToFit="1"/>
    </xf>
    <xf numFmtId="180" fontId="8" fillId="0" borderId="36" xfId="0" applyNumberFormat="1" applyFont="1" applyFill="1" applyBorder="1" applyAlignment="1">
      <alignment vertical="center" shrinkToFit="1"/>
    </xf>
    <xf numFmtId="180" fontId="8" fillId="0" borderId="37" xfId="0" applyNumberFormat="1" applyFont="1" applyFill="1" applyBorder="1" applyAlignment="1">
      <alignment vertical="center" shrinkToFit="1"/>
    </xf>
    <xf numFmtId="180" fontId="8" fillId="0" borderId="27" xfId="0" applyNumberFormat="1" applyFont="1" applyFill="1" applyBorder="1" applyAlignment="1">
      <alignment vertical="center" shrinkToFit="1"/>
    </xf>
    <xf numFmtId="180" fontId="8" fillId="0" borderId="38" xfId="0" applyNumberFormat="1" applyFont="1" applyFill="1" applyBorder="1" applyAlignment="1">
      <alignment vertical="center" shrinkToFit="1"/>
    </xf>
    <xf numFmtId="176" fontId="8" fillId="0" borderId="39" xfId="0" applyNumberFormat="1" applyFont="1" applyFill="1" applyBorder="1" applyAlignment="1">
      <alignment vertical="center" shrinkToFit="1"/>
    </xf>
    <xf numFmtId="176" fontId="8" fillId="0" borderId="40" xfId="0" applyNumberFormat="1" applyFont="1" applyFill="1" applyBorder="1" applyAlignment="1">
      <alignment vertical="center" shrinkToFit="1"/>
    </xf>
    <xf numFmtId="176" fontId="8" fillId="0" borderId="41" xfId="0" applyNumberFormat="1" applyFont="1" applyFill="1" applyBorder="1" applyAlignment="1">
      <alignment vertical="center" shrinkToFit="1"/>
    </xf>
    <xf numFmtId="176" fontId="8" fillId="0" borderId="42" xfId="0" applyNumberFormat="1" applyFont="1" applyFill="1" applyBorder="1" applyAlignment="1">
      <alignment vertical="center" shrinkToFit="1"/>
    </xf>
    <xf numFmtId="180" fontId="8" fillId="0" borderId="32" xfId="0" applyNumberFormat="1" applyFont="1" applyFill="1" applyBorder="1" applyAlignment="1">
      <alignment vertical="center" shrinkToFit="1"/>
    </xf>
    <xf numFmtId="180" fontId="8" fillId="0" borderId="33" xfId="0" applyNumberFormat="1" applyFont="1" applyFill="1" applyBorder="1" applyAlignment="1">
      <alignment vertical="center" shrinkToFit="1"/>
    </xf>
    <xf numFmtId="180" fontId="8" fillId="0" borderId="34" xfId="0" applyNumberFormat="1" applyFont="1" applyFill="1" applyBorder="1" applyAlignment="1">
      <alignment vertical="center" shrinkToFit="1"/>
    </xf>
    <xf numFmtId="180" fontId="8" fillId="0" borderId="35" xfId="0" applyNumberFormat="1" applyFont="1" applyFill="1" applyBorder="1" applyAlignment="1">
      <alignment vertical="center" shrinkToFit="1"/>
    </xf>
    <xf numFmtId="180" fontId="8" fillId="0" borderId="43" xfId="0" applyNumberFormat="1" applyFont="1" applyFill="1" applyBorder="1" applyAlignment="1">
      <alignment vertical="center" shrinkToFit="1"/>
    </xf>
    <xf numFmtId="180" fontId="8" fillId="0" borderId="44" xfId="0" applyNumberFormat="1" applyFont="1" applyFill="1" applyBorder="1" applyAlignment="1">
      <alignment vertical="center" shrinkToFit="1"/>
    </xf>
    <xf numFmtId="180" fontId="8" fillId="0" borderId="45" xfId="0" applyNumberFormat="1" applyFont="1" applyFill="1" applyBorder="1" applyAlignment="1">
      <alignment vertical="center" shrinkToFit="1"/>
    </xf>
    <xf numFmtId="180" fontId="8" fillId="0" borderId="46" xfId="0" applyNumberFormat="1" applyFont="1" applyFill="1" applyBorder="1" applyAlignment="1">
      <alignment vertical="center" shrinkToFit="1"/>
    </xf>
    <xf numFmtId="176" fontId="8" fillId="0" borderId="36" xfId="0" applyNumberFormat="1" applyFont="1" applyFill="1" applyBorder="1" applyAlignment="1">
      <alignment vertical="center" shrinkToFit="1"/>
    </xf>
    <xf numFmtId="176" fontId="8" fillId="0" borderId="37" xfId="0" applyNumberFormat="1" applyFont="1" applyFill="1" applyBorder="1" applyAlignment="1">
      <alignment vertical="center" shrinkToFit="1"/>
    </xf>
    <xf numFmtId="176" fontId="8" fillId="0" borderId="27" xfId="0" applyNumberFormat="1" applyFont="1" applyFill="1" applyBorder="1" applyAlignment="1">
      <alignment vertical="center" shrinkToFit="1"/>
    </xf>
    <xf numFmtId="176" fontId="8" fillId="0" borderId="38" xfId="0" applyNumberFormat="1" applyFont="1" applyFill="1" applyBorder="1" applyAlignment="1">
      <alignment vertical="center" shrinkToFit="1"/>
    </xf>
    <xf numFmtId="180" fontId="8" fillId="0" borderId="28" xfId="0" applyNumberFormat="1" applyFont="1" applyFill="1" applyBorder="1" applyAlignment="1">
      <alignment vertical="center" shrinkToFit="1"/>
    </xf>
    <xf numFmtId="180" fontId="8" fillId="0" borderId="29" xfId="0" applyNumberFormat="1" applyFont="1" applyFill="1" applyBorder="1" applyAlignment="1">
      <alignment vertical="center" shrinkToFit="1"/>
    </xf>
    <xf numFmtId="180" fontId="8" fillId="0" borderId="30" xfId="0" applyNumberFormat="1" applyFont="1" applyFill="1" applyBorder="1" applyAlignment="1">
      <alignment vertical="center" shrinkToFit="1"/>
    </xf>
    <xf numFmtId="180" fontId="8" fillId="0" borderId="31" xfId="0" applyNumberFormat="1" applyFont="1" applyFill="1" applyBorder="1" applyAlignment="1">
      <alignment vertical="center" shrinkToFit="1"/>
    </xf>
    <xf numFmtId="180" fontId="8" fillId="0" borderId="26" xfId="0" applyNumberFormat="1" applyFont="1" applyFill="1" applyBorder="1" applyAlignment="1">
      <alignment vertical="center" shrinkToFit="1"/>
    </xf>
    <xf numFmtId="0" fontId="1" fillId="0" borderId="0" xfId="0" applyNumberFormat="1" applyFont="1" applyFill="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left" vertical="center"/>
    </xf>
    <xf numFmtId="0" fontId="48" fillId="0" borderId="0" xfId="0" applyFont="1" applyFill="1" applyAlignment="1">
      <alignment vertical="center"/>
    </xf>
    <xf numFmtId="0" fontId="49" fillId="0" borderId="0" xfId="0" applyFont="1" applyFill="1" applyAlignment="1">
      <alignment vertical="top" wrapText="1"/>
    </xf>
    <xf numFmtId="0" fontId="48" fillId="0" borderId="0" xfId="0" applyFont="1" applyFill="1" applyAlignment="1">
      <alignment vertical="center"/>
    </xf>
    <xf numFmtId="0" fontId="48" fillId="0" borderId="0" xfId="0" applyFont="1" applyFill="1" applyAlignment="1">
      <alignment vertical="top" wrapText="1"/>
    </xf>
    <xf numFmtId="0" fontId="50" fillId="0" borderId="47" xfId="0" applyNumberFormat="1" applyFont="1" applyFill="1" applyBorder="1" applyAlignment="1">
      <alignment horizontal="center" vertical="center" wrapText="1"/>
    </xf>
    <xf numFmtId="41" fontId="50" fillId="0" borderId="23" xfId="0" applyNumberFormat="1" applyFont="1" applyFill="1" applyBorder="1" applyAlignment="1">
      <alignment vertical="center" shrinkToFit="1"/>
    </xf>
    <xf numFmtId="41" fontId="50" fillId="0" borderId="24" xfId="0" applyNumberFormat="1" applyFont="1" applyFill="1" applyBorder="1" applyAlignment="1">
      <alignment vertical="center" shrinkToFit="1"/>
    </xf>
    <xf numFmtId="178" fontId="50" fillId="0" borderId="24" xfId="0" applyNumberFormat="1" applyFont="1" applyFill="1" applyBorder="1" applyAlignment="1">
      <alignment vertical="center" shrinkToFit="1"/>
    </xf>
    <xf numFmtId="0" fontId="50" fillId="0" borderId="24" xfId="0" applyNumberFormat="1" applyFont="1" applyFill="1" applyBorder="1" applyAlignment="1">
      <alignment horizontal="distributed" vertical="center"/>
    </xf>
    <xf numFmtId="0" fontId="51" fillId="0" borderId="0" xfId="0" applyFont="1" applyFill="1" applyAlignment="1">
      <alignment vertical="center"/>
    </xf>
    <xf numFmtId="0" fontId="50" fillId="0" borderId="24" xfId="0" applyFont="1" applyFill="1" applyBorder="1" applyAlignment="1">
      <alignment horizontal="distributed" vertical="center"/>
    </xf>
    <xf numFmtId="0" fontId="48" fillId="0" borderId="13" xfId="0" applyFont="1" applyFill="1" applyBorder="1" applyAlignment="1">
      <alignment vertical="center"/>
    </xf>
    <xf numFmtId="0" fontId="50" fillId="0" borderId="26" xfId="0" applyFont="1" applyFill="1" applyBorder="1" applyAlignment="1">
      <alignment horizontal="distributed" vertical="center"/>
    </xf>
    <xf numFmtId="178" fontId="50" fillId="0" borderId="26" xfId="0" applyNumberFormat="1" applyFont="1" applyFill="1" applyBorder="1" applyAlignment="1">
      <alignment vertical="center" shrinkToFit="1"/>
    </xf>
    <xf numFmtId="0" fontId="50" fillId="0" borderId="0" xfId="0" applyNumberFormat="1" applyFont="1" applyFill="1" applyBorder="1" applyAlignment="1">
      <alignment horizontal="distributed" vertical="center"/>
    </xf>
    <xf numFmtId="0" fontId="50" fillId="0" borderId="10" xfId="0" applyNumberFormat="1" applyFont="1" applyFill="1" applyBorder="1" applyAlignment="1">
      <alignment horizontal="distributed" vertical="center"/>
    </xf>
    <xf numFmtId="41" fontId="50" fillId="0" borderId="10" xfId="0" applyNumberFormat="1" applyFont="1" applyFill="1" applyBorder="1" applyAlignment="1">
      <alignment horizontal="center" vertical="center" shrinkToFit="1"/>
    </xf>
    <xf numFmtId="0" fontId="50" fillId="0" borderId="0" xfId="0" applyFont="1" applyFill="1" applyAlignment="1">
      <alignment vertical="center"/>
    </xf>
    <xf numFmtId="0" fontId="50" fillId="0" borderId="0" xfId="0" applyFont="1" applyFill="1" applyAlignment="1">
      <alignment vertical="center"/>
    </xf>
    <xf numFmtId="0" fontId="50" fillId="0" borderId="48" xfId="0" applyFont="1" applyFill="1" applyBorder="1" applyAlignment="1">
      <alignment horizontal="center" vertical="center" shrinkToFit="1"/>
    </xf>
    <xf numFmtId="0" fontId="50" fillId="0" borderId="49" xfId="0" applyFont="1" applyFill="1" applyBorder="1" applyAlignment="1">
      <alignment horizontal="distributed" vertical="center" wrapText="1"/>
    </xf>
    <xf numFmtId="176" fontId="50" fillId="0" borderId="43" xfId="0" applyNumberFormat="1" applyFont="1" applyFill="1" applyBorder="1" applyAlignment="1">
      <alignment vertical="center" shrinkToFit="1"/>
    </xf>
    <xf numFmtId="176" fontId="50" fillId="0" borderId="45" xfId="0" applyNumberFormat="1" applyFont="1" applyFill="1" applyBorder="1" applyAlignment="1">
      <alignment vertical="center" shrinkToFit="1"/>
    </xf>
    <xf numFmtId="176" fontId="50" fillId="0" borderId="45" xfId="0" applyNumberFormat="1" applyFont="1" applyFill="1" applyBorder="1" applyAlignment="1">
      <alignment horizontal="right" vertical="center" shrinkToFit="1"/>
    </xf>
    <xf numFmtId="186" fontId="50" fillId="0" borderId="45" xfId="0" applyNumberFormat="1" applyFont="1" applyFill="1" applyBorder="1" applyAlignment="1">
      <alignment vertical="center" shrinkToFit="1"/>
    </xf>
    <xf numFmtId="185" fontId="50" fillId="0" borderId="45" xfId="0" applyNumberFormat="1" applyFont="1" applyFill="1" applyBorder="1" applyAlignment="1">
      <alignment vertical="center" shrinkToFit="1"/>
    </xf>
    <xf numFmtId="176" fontId="50" fillId="0" borderId="50" xfId="0" applyNumberFormat="1" applyFont="1" applyFill="1" applyBorder="1" applyAlignment="1">
      <alignment vertical="center" shrinkToFit="1"/>
    </xf>
    <xf numFmtId="0" fontId="50" fillId="0" borderId="51" xfId="0" applyFont="1" applyFill="1" applyBorder="1" applyAlignment="1">
      <alignment horizontal="distributed" vertical="center" wrapText="1"/>
    </xf>
    <xf numFmtId="176" fontId="50" fillId="0" borderId="32" xfId="0" applyNumberFormat="1" applyFont="1" applyFill="1" applyBorder="1" applyAlignment="1">
      <alignment vertical="center" shrinkToFit="1"/>
    </xf>
    <xf numFmtId="176" fontId="50" fillId="0" borderId="34" xfId="0" applyNumberFormat="1" applyFont="1" applyFill="1" applyBorder="1" applyAlignment="1">
      <alignment vertical="center" shrinkToFit="1"/>
    </xf>
    <xf numFmtId="186" fontId="50" fillId="0" borderId="34" xfId="0" applyNumberFormat="1" applyFont="1" applyFill="1" applyBorder="1" applyAlignment="1">
      <alignment vertical="center" shrinkToFit="1"/>
    </xf>
    <xf numFmtId="185" fontId="50" fillId="0" borderId="34" xfId="0" applyNumberFormat="1" applyFont="1" applyFill="1" applyBorder="1" applyAlignment="1">
      <alignment vertical="center" shrinkToFit="1"/>
    </xf>
    <xf numFmtId="176" fontId="50" fillId="0" borderId="24" xfId="0" applyNumberFormat="1" applyFont="1" applyFill="1" applyBorder="1" applyAlignment="1">
      <alignment vertical="center" shrinkToFit="1"/>
    </xf>
    <xf numFmtId="0" fontId="50" fillId="0" borderId="52" xfId="0" applyFont="1" applyFill="1" applyBorder="1" applyAlignment="1">
      <alignment horizontal="distributed" vertical="center" wrapText="1"/>
    </xf>
    <xf numFmtId="176" fontId="50" fillId="0" borderId="34" xfId="0" applyNumberFormat="1" applyFont="1" applyFill="1" applyBorder="1" applyAlignment="1">
      <alignment horizontal="right" vertical="center" shrinkToFit="1"/>
    </xf>
    <xf numFmtId="178" fontId="50" fillId="0" borderId="34" xfId="0" applyNumberFormat="1" applyFont="1" applyFill="1" applyBorder="1" applyAlignment="1">
      <alignment vertical="center" shrinkToFit="1"/>
    </xf>
    <xf numFmtId="177" fontId="50" fillId="0" borderId="34" xfId="0" applyNumberFormat="1" applyFont="1" applyFill="1" applyBorder="1" applyAlignment="1">
      <alignment vertical="center" shrinkToFit="1"/>
    </xf>
    <xf numFmtId="0" fontId="50" fillId="0" borderId="53" xfId="0" applyFont="1" applyFill="1" applyBorder="1" applyAlignment="1">
      <alignment horizontal="distributed" vertical="center" wrapText="1"/>
    </xf>
    <xf numFmtId="176" fontId="50" fillId="0" borderId="36" xfId="0" applyNumberFormat="1" applyFont="1" applyFill="1" applyBorder="1" applyAlignment="1">
      <alignment vertical="center" shrinkToFit="1"/>
    </xf>
    <xf numFmtId="176" fontId="50" fillId="0" borderId="27" xfId="0" applyNumberFormat="1" applyFont="1" applyFill="1" applyBorder="1" applyAlignment="1">
      <alignment vertical="center" shrinkToFit="1"/>
    </xf>
    <xf numFmtId="176" fontId="50" fillId="0" borderId="27" xfId="0" applyNumberFormat="1" applyFont="1" applyFill="1" applyBorder="1" applyAlignment="1">
      <alignment horizontal="right" vertical="center" shrinkToFit="1"/>
    </xf>
    <xf numFmtId="178" fontId="50" fillId="0" borderId="27" xfId="0" applyNumberFormat="1" applyFont="1" applyFill="1" applyBorder="1" applyAlignment="1">
      <alignment vertical="center" shrinkToFit="1"/>
    </xf>
    <xf numFmtId="177" fontId="50" fillId="0" borderId="27" xfId="0" applyNumberFormat="1" applyFont="1" applyFill="1" applyBorder="1" applyAlignment="1">
      <alignment vertical="center" shrinkToFit="1"/>
    </xf>
    <xf numFmtId="176" fontId="50" fillId="0" borderId="26" xfId="0" applyNumberFormat="1" applyFont="1" applyFill="1" applyBorder="1" applyAlignment="1">
      <alignment vertical="center" shrinkToFit="1"/>
    </xf>
    <xf numFmtId="176" fontId="50" fillId="0" borderId="0" xfId="0" applyNumberFormat="1" applyFont="1" applyFill="1" applyAlignment="1">
      <alignment vertical="center"/>
    </xf>
    <xf numFmtId="179" fontId="50" fillId="0" borderId="34" xfId="0" applyNumberFormat="1" applyFont="1" applyFill="1" applyBorder="1" applyAlignment="1">
      <alignment vertical="center" shrinkToFit="1"/>
    </xf>
    <xf numFmtId="179" fontId="50" fillId="0" borderId="27" xfId="0" applyNumberFormat="1" applyFont="1" applyFill="1" applyBorder="1" applyAlignment="1">
      <alignment vertical="center" shrinkToFit="1"/>
    </xf>
    <xf numFmtId="176" fontId="48" fillId="0" borderId="0" xfId="0" applyNumberFormat="1" applyFont="1" applyFill="1" applyAlignment="1">
      <alignment vertical="center"/>
    </xf>
    <xf numFmtId="179" fontId="48" fillId="0" borderId="0" xfId="0" applyNumberFormat="1" applyFont="1" applyFill="1" applyAlignment="1">
      <alignment vertical="center"/>
    </xf>
    <xf numFmtId="177" fontId="48" fillId="0" borderId="0" xfId="0" applyNumberFormat="1" applyFont="1" applyFill="1" applyAlignment="1">
      <alignment vertical="center"/>
    </xf>
    <xf numFmtId="0" fontId="48" fillId="0" borderId="0" xfId="0" applyFont="1" applyFill="1" applyBorder="1" applyAlignment="1">
      <alignment vertical="center"/>
    </xf>
    <xf numFmtId="0" fontId="50" fillId="0" borderId="0" xfId="0" applyFont="1" applyFill="1" applyBorder="1" applyAlignment="1">
      <alignment vertical="center" wrapText="1"/>
    </xf>
    <xf numFmtId="0" fontId="48" fillId="0" borderId="0" xfId="0" applyFont="1" applyFill="1" applyBorder="1" applyAlignment="1">
      <alignment vertical="center"/>
    </xf>
    <xf numFmtId="49" fontId="50" fillId="0" borderId="0" xfId="0" applyNumberFormat="1" applyFont="1" applyFill="1" applyBorder="1" applyAlignment="1">
      <alignment vertical="center" shrinkToFit="1"/>
    </xf>
    <xf numFmtId="0" fontId="48" fillId="0" borderId="0" xfId="0" applyFont="1" applyFill="1" applyAlignment="1">
      <alignment horizontal="justify" vertical="center" wrapText="1"/>
    </xf>
    <xf numFmtId="0" fontId="50" fillId="0" borderId="54" xfId="0" applyFont="1" applyFill="1" applyBorder="1" applyAlignment="1">
      <alignment horizontal="distributed" vertical="center"/>
    </xf>
    <xf numFmtId="0" fontId="48" fillId="0" borderId="31" xfId="0" applyFont="1" applyFill="1" applyBorder="1" applyAlignment="1">
      <alignment vertical="center"/>
    </xf>
    <xf numFmtId="0" fontId="48" fillId="0" borderId="35" xfId="0" applyFont="1" applyFill="1" applyBorder="1" applyAlignment="1">
      <alignment vertical="center"/>
    </xf>
    <xf numFmtId="0" fontId="50" fillId="0" borderId="55" xfId="0" applyFont="1" applyFill="1" applyBorder="1" applyAlignment="1">
      <alignment horizontal="distributed" vertical="center"/>
    </xf>
    <xf numFmtId="0" fontId="48" fillId="0" borderId="38" xfId="0" applyFont="1" applyFill="1" applyBorder="1" applyAlignment="1">
      <alignment vertical="center"/>
    </xf>
    <xf numFmtId="0" fontId="48" fillId="0" borderId="0"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48" fillId="0" borderId="0" xfId="0" applyFont="1" applyFill="1" applyBorder="1" applyAlignment="1">
      <alignment vertical="center" wrapText="1"/>
    </xf>
    <xf numFmtId="0" fontId="50" fillId="0" borderId="54" xfId="0" applyFont="1" applyFill="1" applyBorder="1" applyAlignment="1">
      <alignment vertical="center"/>
    </xf>
    <xf numFmtId="0" fontId="50" fillId="0" borderId="56" xfId="0" applyFont="1" applyFill="1" applyBorder="1" applyAlignment="1">
      <alignment vertical="center"/>
    </xf>
    <xf numFmtId="0" fontId="50" fillId="0" borderId="31" xfId="0" applyFont="1" applyFill="1" applyBorder="1" applyAlignment="1">
      <alignment vertical="center"/>
    </xf>
    <xf numFmtId="0" fontId="50" fillId="0" borderId="57" xfId="0" applyFont="1" applyFill="1" applyBorder="1" applyAlignment="1">
      <alignment horizontal="distributed" vertical="center"/>
    </xf>
    <xf numFmtId="0" fontId="50" fillId="0" borderId="12" xfId="0" applyFont="1" applyFill="1" applyBorder="1" applyAlignment="1">
      <alignment horizontal="distributed" vertical="center"/>
    </xf>
    <xf numFmtId="0" fontId="50" fillId="0" borderId="49" xfId="0" applyFont="1" applyFill="1" applyBorder="1" applyAlignment="1">
      <alignment vertical="center"/>
    </xf>
    <xf numFmtId="0" fontId="50" fillId="0" borderId="58" xfId="0" applyFont="1" applyFill="1" applyBorder="1" applyAlignment="1">
      <alignment vertical="center"/>
    </xf>
    <xf numFmtId="0" fontId="50" fillId="0" borderId="46" xfId="0" applyFont="1" applyFill="1" applyBorder="1" applyAlignment="1">
      <alignment vertical="center"/>
    </xf>
    <xf numFmtId="0" fontId="50" fillId="0" borderId="38" xfId="0" applyFont="1" applyFill="1" applyBorder="1" applyAlignment="1">
      <alignment vertical="center"/>
    </xf>
    <xf numFmtId="0" fontId="50" fillId="0" borderId="51" xfId="0" applyFont="1" applyFill="1" applyBorder="1" applyAlignment="1">
      <alignment horizontal="distributed" vertical="center"/>
    </xf>
    <xf numFmtId="0" fontId="4" fillId="0" borderId="19"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9"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14" xfId="0" applyNumberFormat="1" applyFont="1" applyFill="1" applyBorder="1" applyAlignment="1">
      <alignment horizontal="center" vertical="center" shrinkToFit="1"/>
    </xf>
    <xf numFmtId="0" fontId="5" fillId="0" borderId="0" xfId="0" applyNumberFormat="1" applyFont="1" applyFill="1" applyAlignment="1">
      <alignment vertical="center"/>
    </xf>
    <xf numFmtId="0" fontId="4" fillId="0" borderId="0" xfId="0" applyNumberFormat="1" applyFont="1" applyFill="1" applyAlignment="1">
      <alignment vertical="center" wrapText="1"/>
    </xf>
    <xf numFmtId="0" fontId="4" fillId="0" borderId="0" xfId="0" applyFont="1" applyFill="1" applyAlignment="1">
      <alignment vertical="center"/>
    </xf>
    <xf numFmtId="0" fontId="6" fillId="0" borderId="0" xfId="0" applyNumberFormat="1" applyFont="1" applyFill="1" applyAlignment="1">
      <alignment vertical="center"/>
    </xf>
    <xf numFmtId="0" fontId="4" fillId="0" borderId="19" xfId="0" applyFont="1" applyFill="1" applyBorder="1" applyAlignment="1">
      <alignment horizontal="distributed" vertical="center"/>
    </xf>
    <xf numFmtId="0" fontId="4" fillId="0" borderId="10" xfId="0" applyFont="1" applyFill="1" applyBorder="1" applyAlignment="1">
      <alignment horizontal="distributed"/>
    </xf>
    <xf numFmtId="0" fontId="4" fillId="0" borderId="11" xfId="0" applyFont="1" applyFill="1" applyBorder="1" applyAlignment="1">
      <alignment horizontal="distributed"/>
    </xf>
    <xf numFmtId="0" fontId="4" fillId="0" borderId="12" xfId="0" applyFont="1" applyFill="1" applyBorder="1" applyAlignment="1">
      <alignment horizontal="distributed"/>
    </xf>
    <xf numFmtId="0" fontId="4" fillId="0" borderId="0" xfId="0" applyFont="1" applyFill="1" applyBorder="1" applyAlignment="1">
      <alignment horizontal="distributed"/>
    </xf>
    <xf numFmtId="0" fontId="4" fillId="0" borderId="13" xfId="0" applyFont="1" applyFill="1" applyBorder="1" applyAlignment="1">
      <alignment horizontal="distributed"/>
    </xf>
    <xf numFmtId="0" fontId="4" fillId="0" borderId="15" xfId="0" applyFont="1" applyFill="1" applyBorder="1" applyAlignment="1">
      <alignment horizontal="distributed"/>
    </xf>
    <xf numFmtId="0" fontId="4" fillId="0" borderId="16" xfId="0" applyFont="1" applyFill="1" applyBorder="1" applyAlignment="1">
      <alignment horizontal="distributed"/>
    </xf>
    <xf numFmtId="0" fontId="4" fillId="0" borderId="14" xfId="0" applyFont="1" applyFill="1" applyBorder="1" applyAlignment="1">
      <alignment horizontal="distributed"/>
    </xf>
    <xf numFmtId="0" fontId="4" fillId="0" borderId="0" xfId="0" applyFont="1" applyFill="1" applyBorder="1" applyAlignment="1">
      <alignment horizontal="distributed"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1" xfId="0" applyNumberFormat="1" applyFont="1" applyFill="1" applyBorder="1" applyAlignment="1">
      <alignment horizontal="left"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3"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17" xfId="0" applyFont="1" applyFill="1" applyBorder="1" applyAlignment="1">
      <alignment horizontal="center" vertical="center" textRotation="255"/>
    </xf>
    <xf numFmtId="0" fontId="4" fillId="0" borderId="21" xfId="0" applyFont="1" applyFill="1" applyBorder="1" applyAlignment="1">
      <alignment/>
    </xf>
    <xf numFmtId="0" fontId="4" fillId="0" borderId="22" xfId="0" applyFont="1" applyFill="1" applyBorder="1" applyAlignment="1">
      <alignment/>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1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1" fillId="0" borderId="0" xfId="0" applyFont="1" applyFill="1" applyAlignment="1">
      <alignment vertical="center"/>
    </xf>
    <xf numFmtId="0" fontId="50" fillId="0" borderId="0" xfId="0" applyFont="1" applyFill="1" applyAlignment="1">
      <alignment vertical="top" wrapText="1"/>
    </xf>
    <xf numFmtId="0" fontId="50" fillId="0" borderId="59" xfId="0" applyNumberFormat="1" applyFont="1" applyFill="1" applyBorder="1" applyAlignment="1">
      <alignment horizontal="center" vertical="distributed" textRotation="255" wrapText="1"/>
    </xf>
    <xf numFmtId="0" fontId="50" fillId="0" borderId="47" xfId="0" applyNumberFormat="1" applyFont="1" applyFill="1" applyBorder="1" applyAlignment="1">
      <alignment horizontal="center" vertical="distributed" textRotation="255" wrapText="1"/>
    </xf>
    <xf numFmtId="0" fontId="50" fillId="0" borderId="57" xfId="0" applyNumberFormat="1" applyFont="1" applyFill="1" applyBorder="1" applyAlignment="1">
      <alignment horizontal="distributed" vertical="center"/>
    </xf>
    <xf numFmtId="0" fontId="50" fillId="0" borderId="42" xfId="0" applyNumberFormat="1" applyFont="1" applyFill="1" applyBorder="1" applyAlignment="1">
      <alignment horizontal="distributed" vertical="center"/>
    </xf>
    <xf numFmtId="0" fontId="50" fillId="0" borderId="32" xfId="0" applyNumberFormat="1" applyFont="1" applyFill="1" applyBorder="1" applyAlignment="1">
      <alignment horizontal="distributed" vertical="center"/>
    </xf>
    <xf numFmtId="0" fontId="50" fillId="0" borderId="24" xfId="0" applyNumberFormat="1" applyFont="1" applyFill="1" applyBorder="1" applyAlignment="1">
      <alignment horizontal="distributed" vertical="center"/>
    </xf>
    <xf numFmtId="0" fontId="50" fillId="0" borderId="51" xfId="0" applyFont="1" applyFill="1" applyBorder="1" applyAlignment="1">
      <alignment horizontal="distributed" vertical="center"/>
    </xf>
    <xf numFmtId="0" fontId="50" fillId="0" borderId="35" xfId="0" applyFont="1" applyFill="1" applyBorder="1" applyAlignment="1">
      <alignment horizontal="distributed" vertical="center"/>
    </xf>
    <xf numFmtId="0" fontId="50" fillId="0" borderId="51" xfId="0" applyNumberFormat="1" applyFont="1" applyFill="1" applyBorder="1" applyAlignment="1">
      <alignment horizontal="distributed" vertical="center"/>
    </xf>
    <xf numFmtId="0" fontId="50" fillId="0" borderId="35" xfId="0" applyNumberFormat="1" applyFont="1" applyFill="1" applyBorder="1" applyAlignment="1">
      <alignment horizontal="distributed" vertical="center"/>
    </xf>
    <xf numFmtId="0" fontId="50" fillId="0" borderId="32" xfId="0" applyFont="1" applyFill="1" applyBorder="1" applyAlignment="1">
      <alignment horizontal="distributed" vertical="center"/>
    </xf>
    <xf numFmtId="0" fontId="50" fillId="0" borderId="36" xfId="0" applyFont="1" applyFill="1" applyBorder="1" applyAlignment="1">
      <alignment horizontal="distributed" vertical="center"/>
    </xf>
    <xf numFmtId="0" fontId="50" fillId="0" borderId="17" xfId="0" applyFont="1" applyFill="1" applyBorder="1" applyAlignment="1">
      <alignment horizontal="center" vertical="center" textRotation="255" wrapText="1"/>
    </xf>
    <xf numFmtId="0" fontId="50" fillId="0" borderId="21" xfId="0" applyFont="1" applyFill="1" applyBorder="1" applyAlignment="1">
      <alignment horizontal="center" vertical="center" textRotation="255" wrapText="1"/>
    </xf>
    <xf numFmtId="0" fontId="50" fillId="0" borderId="22" xfId="0" applyFont="1" applyFill="1" applyBorder="1" applyAlignment="1">
      <alignment horizontal="center" vertical="center" textRotation="255" wrapText="1"/>
    </xf>
    <xf numFmtId="0" fontId="50" fillId="0" borderId="28" xfId="0" applyFont="1" applyFill="1" applyBorder="1" applyAlignment="1">
      <alignment horizontal="center" vertical="distributed" textRotation="255" wrapText="1"/>
    </xf>
    <xf numFmtId="0" fontId="50" fillId="0" borderId="32" xfId="0" applyFont="1" applyFill="1" applyBorder="1" applyAlignment="1">
      <alignment horizontal="center" vertical="distributed" textRotation="255" wrapText="1"/>
    </xf>
    <xf numFmtId="0" fontId="50" fillId="0" borderId="36" xfId="0" applyFont="1" applyFill="1" applyBorder="1" applyAlignment="1">
      <alignment horizontal="center" vertical="distributed" textRotation="255" wrapText="1"/>
    </xf>
    <xf numFmtId="0" fontId="50" fillId="0" borderId="30" xfId="0" applyFont="1" applyFill="1" applyBorder="1" applyAlignment="1">
      <alignment horizontal="center" vertical="distributed" textRotation="255" wrapText="1"/>
    </xf>
    <xf numFmtId="0" fontId="50" fillId="0" borderId="34" xfId="0" applyFont="1" applyFill="1" applyBorder="1" applyAlignment="1">
      <alignment horizontal="center" vertical="distributed" textRotation="255" wrapText="1"/>
    </xf>
    <xf numFmtId="0" fontId="50" fillId="0" borderId="27" xfId="0" applyFont="1" applyFill="1" applyBorder="1" applyAlignment="1">
      <alignment horizontal="center" vertical="distributed" textRotation="255" wrapText="1"/>
    </xf>
    <xf numFmtId="0" fontId="50" fillId="0" borderId="30" xfId="0" applyFont="1" applyFill="1" applyBorder="1" applyAlignment="1">
      <alignment horizontal="distributed" vertical="center" wrapText="1"/>
    </xf>
    <xf numFmtId="0" fontId="50" fillId="0" borderId="34" xfId="0" applyFont="1" applyFill="1" applyBorder="1" applyAlignment="1">
      <alignment horizontal="distributed" vertical="center" wrapText="1"/>
    </xf>
    <xf numFmtId="0" fontId="50" fillId="0" borderId="45" xfId="0" applyFont="1" applyFill="1" applyBorder="1" applyAlignment="1">
      <alignment horizontal="center" vertical="distributed" textRotation="255" wrapText="1"/>
    </xf>
    <xf numFmtId="0" fontId="50" fillId="0" borderId="30" xfId="0" applyFont="1" applyFill="1" applyBorder="1" applyAlignment="1">
      <alignment horizontal="center" vertical="distributed" textRotation="255"/>
    </xf>
    <xf numFmtId="0" fontId="50" fillId="0" borderId="34" xfId="0" applyFont="1" applyFill="1" applyBorder="1" applyAlignment="1">
      <alignment horizontal="center" vertical="distributed" textRotation="255"/>
    </xf>
    <xf numFmtId="0" fontId="50" fillId="0" borderId="45" xfId="0" applyFont="1" applyFill="1" applyBorder="1" applyAlignment="1">
      <alignment horizontal="center" vertical="distributed" textRotation="255"/>
    </xf>
    <xf numFmtId="0" fontId="50" fillId="0" borderId="25" xfId="0" applyFont="1" applyFill="1" applyBorder="1" applyAlignment="1">
      <alignment horizontal="center" vertical="distributed" textRotation="255" wrapText="1"/>
    </xf>
    <xf numFmtId="0" fontId="50" fillId="0" borderId="24" xfId="0" applyFont="1" applyFill="1" applyBorder="1" applyAlignment="1">
      <alignment horizontal="center" vertical="distributed" textRotation="255" wrapText="1"/>
    </xf>
    <xf numFmtId="0" fontId="50" fillId="0" borderId="26" xfId="0" applyFont="1" applyFill="1" applyBorder="1" applyAlignment="1">
      <alignment horizontal="center" vertical="distributed" textRotation="255" wrapText="1"/>
    </xf>
    <xf numFmtId="0" fontId="50" fillId="0" borderId="34" xfId="0" applyFont="1" applyFill="1" applyBorder="1" applyAlignment="1">
      <alignment horizontal="center" vertical="center" wrapText="1"/>
    </xf>
    <xf numFmtId="0" fontId="50" fillId="0" borderId="34" xfId="0" applyFont="1" applyFill="1" applyBorder="1" applyAlignment="1">
      <alignment vertical="center"/>
    </xf>
    <xf numFmtId="0" fontId="50" fillId="0" borderId="27" xfId="0" applyFont="1" applyFill="1" applyBorder="1" applyAlignment="1">
      <alignment vertical="center"/>
    </xf>
    <xf numFmtId="0" fontId="50" fillId="0" borderId="27" xfId="0" applyFont="1" applyFill="1" applyBorder="1" applyAlignment="1">
      <alignment horizontal="center" vertical="center" wrapText="1"/>
    </xf>
    <xf numFmtId="0" fontId="50" fillId="0" borderId="45" xfId="0" applyFont="1" applyFill="1" applyBorder="1" applyAlignment="1">
      <alignment horizontal="center" vertical="center" textRotation="255" wrapText="1"/>
    </xf>
    <xf numFmtId="0" fontId="50" fillId="0" borderId="60" xfId="0" applyFont="1" applyFill="1" applyBorder="1" applyAlignment="1">
      <alignment horizontal="center" vertical="center" textRotation="255" wrapText="1"/>
    </xf>
    <xf numFmtId="0" fontId="50" fillId="0" borderId="48" xfId="0" applyFont="1" applyFill="1" applyBorder="1" applyAlignment="1">
      <alignment horizontal="center" vertical="center" textRotation="255" wrapText="1"/>
    </xf>
    <xf numFmtId="0" fontId="50" fillId="0" borderId="45" xfId="0" applyFont="1" applyFill="1" applyBorder="1" applyAlignment="1">
      <alignment horizontal="center" vertical="center" wrapText="1"/>
    </xf>
    <xf numFmtId="0" fontId="50" fillId="0" borderId="60" xfId="0" applyFont="1" applyFill="1" applyBorder="1" applyAlignment="1">
      <alignment horizontal="center" vertical="center" wrapText="1"/>
    </xf>
    <xf numFmtId="0" fontId="50" fillId="0" borderId="48" xfId="0" applyFont="1" applyFill="1" applyBorder="1" applyAlignment="1">
      <alignment horizontal="center" vertical="center" wrapText="1"/>
    </xf>
    <xf numFmtId="0" fontId="51" fillId="0" borderId="0" xfId="0" applyFont="1" applyFill="1" applyBorder="1" applyAlignment="1">
      <alignment vertical="center"/>
    </xf>
    <xf numFmtId="0" fontId="50" fillId="0" borderId="61" xfId="0" applyFont="1" applyFill="1" applyBorder="1" applyAlignment="1">
      <alignment horizontal="center" vertical="distributed" textRotation="255" wrapText="1"/>
    </xf>
    <xf numFmtId="0" fontId="50" fillId="0" borderId="60" xfId="0" applyFont="1" applyFill="1" applyBorder="1" applyAlignment="1">
      <alignment horizontal="center" vertical="distributed" textRotation="255" wrapText="1"/>
    </xf>
    <xf numFmtId="0" fontId="50" fillId="0" borderId="48" xfId="0" applyFont="1" applyFill="1" applyBorder="1" applyAlignment="1">
      <alignment horizontal="center" vertical="distributed" textRotation="255" wrapText="1"/>
    </xf>
    <xf numFmtId="0" fontId="50" fillId="0" borderId="62" xfId="0" applyFont="1" applyFill="1" applyBorder="1" applyAlignment="1">
      <alignment horizontal="center" vertical="center" textRotation="255" wrapText="1"/>
    </xf>
    <xf numFmtId="0" fontId="50" fillId="0" borderId="44" xfId="0" applyFont="1" applyFill="1" applyBorder="1" applyAlignment="1">
      <alignment horizontal="center" vertical="center" textRotation="255" wrapText="1"/>
    </xf>
    <xf numFmtId="0" fontId="50" fillId="0" borderId="63" xfId="0" applyFont="1" applyFill="1" applyBorder="1" applyAlignment="1">
      <alignment horizontal="center" vertical="center" textRotation="255" wrapText="1"/>
    </xf>
    <xf numFmtId="0" fontId="50" fillId="0" borderId="64" xfId="0" applyFont="1" applyFill="1" applyBorder="1" applyAlignment="1">
      <alignment horizontal="center" vertical="center" textRotation="255" wrapText="1"/>
    </xf>
    <xf numFmtId="0" fontId="50" fillId="0" borderId="65" xfId="0" applyFont="1" applyFill="1" applyBorder="1" applyAlignment="1">
      <alignment horizontal="center" vertical="center" textRotation="255" wrapText="1"/>
    </xf>
    <xf numFmtId="0" fontId="50" fillId="0" borderId="66" xfId="0" applyFont="1" applyFill="1" applyBorder="1" applyAlignment="1">
      <alignment horizontal="center" vertical="center" textRotation="255" wrapText="1"/>
    </xf>
    <xf numFmtId="0" fontId="50" fillId="0" borderId="34" xfId="0" applyFont="1" applyFill="1" applyBorder="1" applyAlignment="1">
      <alignment horizontal="center" vertical="center" textRotation="255" wrapText="1"/>
    </xf>
    <xf numFmtId="0" fontId="50" fillId="0" borderId="27" xfId="0" applyFont="1" applyFill="1" applyBorder="1" applyAlignment="1">
      <alignment horizontal="center" vertical="center" textRotation="255" wrapText="1"/>
    </xf>
    <xf numFmtId="0" fontId="50" fillId="0" borderId="67" xfId="0" applyFont="1" applyFill="1" applyBorder="1" applyAlignment="1">
      <alignment horizontal="distributed" vertical="center" wrapText="1"/>
    </xf>
    <xf numFmtId="0" fontId="50" fillId="0" borderId="68" xfId="0" applyFont="1" applyFill="1" applyBorder="1" applyAlignment="1">
      <alignment horizontal="distributed" vertical="center" wrapText="1"/>
    </xf>
    <xf numFmtId="176" fontId="50" fillId="0" borderId="69" xfId="0" applyNumberFormat="1" applyFont="1" applyFill="1" applyBorder="1" applyAlignment="1">
      <alignment horizontal="right" vertical="center" shrinkToFit="1"/>
    </xf>
    <xf numFmtId="176" fontId="50" fillId="0" borderId="33" xfId="0" applyNumberFormat="1" applyFont="1" applyFill="1" applyBorder="1" applyAlignment="1">
      <alignment horizontal="right" vertical="center" shrinkToFit="1"/>
    </xf>
    <xf numFmtId="49" fontId="50" fillId="0" borderId="70" xfId="0" applyNumberFormat="1" applyFont="1" applyFill="1" applyBorder="1" applyAlignment="1">
      <alignment horizontal="right" vertical="center" shrinkToFit="1"/>
    </xf>
    <xf numFmtId="49" fontId="50" fillId="0" borderId="56" xfId="0" applyNumberFormat="1" applyFont="1" applyFill="1" applyBorder="1" applyAlignment="1">
      <alignment horizontal="right" vertical="center" shrinkToFit="1"/>
    </xf>
    <xf numFmtId="49" fontId="50" fillId="0" borderId="31" xfId="0" applyNumberFormat="1" applyFont="1" applyFill="1" applyBorder="1" applyAlignment="1">
      <alignment horizontal="right" vertical="center" shrinkToFit="1"/>
    </xf>
    <xf numFmtId="176" fontId="50" fillId="0" borderId="71" xfId="0" applyNumberFormat="1" applyFont="1" applyFill="1" applyBorder="1" applyAlignment="1">
      <alignment horizontal="right" vertical="center" shrinkToFit="1"/>
    </xf>
    <xf numFmtId="176" fontId="50" fillId="0" borderId="37" xfId="0" applyNumberFormat="1" applyFont="1" applyFill="1" applyBorder="1" applyAlignment="1">
      <alignment horizontal="right" vertical="center" shrinkToFit="1"/>
    </xf>
    <xf numFmtId="0" fontId="50" fillId="0" borderId="72" xfId="0" applyFont="1" applyFill="1" applyBorder="1" applyAlignment="1">
      <alignment horizontal="distributed" vertical="center" wrapText="1"/>
    </xf>
    <xf numFmtId="0" fontId="50" fillId="0" borderId="73" xfId="0" applyFont="1" applyFill="1" applyBorder="1" applyAlignment="1">
      <alignment horizontal="distributed" vertical="center" wrapText="1"/>
    </xf>
    <xf numFmtId="0" fontId="50" fillId="0" borderId="74" xfId="0" applyFont="1" applyFill="1" applyBorder="1" applyAlignment="1">
      <alignment horizontal="distributed" vertical="center" wrapText="1"/>
    </xf>
    <xf numFmtId="0" fontId="50" fillId="0" borderId="72" xfId="0" applyFont="1" applyFill="1" applyBorder="1" applyAlignment="1">
      <alignment horizontal="center" vertical="center" shrinkToFit="1"/>
    </xf>
    <xf numFmtId="0" fontId="50" fillId="0" borderId="73" xfId="0" applyFont="1" applyFill="1" applyBorder="1" applyAlignment="1">
      <alignment horizontal="center" vertical="center" shrinkToFit="1"/>
    </xf>
    <xf numFmtId="0" fontId="50" fillId="0" borderId="68" xfId="0" applyFont="1" applyFill="1" applyBorder="1" applyAlignment="1">
      <alignment horizontal="center" vertical="center" shrinkToFit="1"/>
    </xf>
    <xf numFmtId="0" fontId="50" fillId="0" borderId="55" xfId="0" applyFont="1" applyFill="1" applyBorder="1" applyAlignment="1">
      <alignment horizontal="distributed" vertical="center" wrapText="1"/>
    </xf>
    <xf numFmtId="0" fontId="50" fillId="0" borderId="75" xfId="0" applyFont="1" applyFill="1" applyBorder="1" applyAlignment="1">
      <alignment horizontal="distributed" vertical="center" wrapText="1"/>
    </xf>
    <xf numFmtId="0" fontId="50" fillId="0" borderId="38" xfId="0" applyFont="1" applyFill="1" applyBorder="1" applyAlignment="1">
      <alignment horizontal="distributed" vertical="center" wrapText="1"/>
    </xf>
    <xf numFmtId="49" fontId="50" fillId="0" borderId="55" xfId="0" applyNumberFormat="1" applyFont="1" applyFill="1" applyBorder="1" applyAlignment="1">
      <alignment horizontal="center" vertical="center" shrinkToFit="1"/>
    </xf>
    <xf numFmtId="49" fontId="50" fillId="0" borderId="75" xfId="0" applyNumberFormat="1" applyFont="1" applyFill="1" applyBorder="1" applyAlignment="1">
      <alignment horizontal="center" vertical="center" shrinkToFit="1"/>
    </xf>
    <xf numFmtId="49" fontId="50" fillId="0" borderId="37" xfId="0" applyNumberFormat="1" applyFont="1" applyFill="1" applyBorder="1" applyAlignment="1">
      <alignment horizontal="center" vertical="center" shrinkToFit="1"/>
    </xf>
    <xf numFmtId="49" fontId="50" fillId="0" borderId="76" xfId="0" applyNumberFormat="1" applyFont="1" applyFill="1" applyBorder="1" applyAlignment="1">
      <alignment horizontal="center" vertical="center" shrinkToFit="1"/>
    </xf>
    <xf numFmtId="49" fontId="50" fillId="0" borderId="77" xfId="0" applyNumberFormat="1" applyFont="1" applyFill="1" applyBorder="1" applyAlignment="1">
      <alignment horizontal="center" vertical="center" shrinkToFit="1"/>
    </xf>
    <xf numFmtId="49" fontId="50" fillId="0" borderId="78" xfId="0" applyNumberFormat="1" applyFont="1" applyFill="1" applyBorder="1" applyAlignment="1">
      <alignment horizontal="center" vertical="center" shrinkToFit="1"/>
    </xf>
    <xf numFmtId="0" fontId="50" fillId="0" borderId="67" xfId="0" applyFont="1" applyFill="1" applyBorder="1" applyAlignment="1">
      <alignment horizontal="center" vertical="center" wrapText="1"/>
    </xf>
    <xf numFmtId="0" fontId="50" fillId="0" borderId="73" xfId="0" applyFont="1" applyFill="1" applyBorder="1" applyAlignment="1">
      <alignment horizontal="center" vertical="center" wrapText="1"/>
    </xf>
    <xf numFmtId="0" fontId="50" fillId="0" borderId="74" xfId="0" applyFont="1" applyFill="1" applyBorder="1" applyAlignment="1">
      <alignment horizontal="center" vertical="center" wrapText="1"/>
    </xf>
    <xf numFmtId="0" fontId="50" fillId="0" borderId="54" xfId="0" applyFont="1" applyFill="1" applyBorder="1" applyAlignment="1">
      <alignment horizontal="center" vertical="center" shrinkToFit="1"/>
    </xf>
    <xf numFmtId="0" fontId="50" fillId="0" borderId="56" xfId="0" applyFont="1" applyFill="1" applyBorder="1" applyAlignment="1">
      <alignment horizontal="center" vertical="center" shrinkToFit="1"/>
    </xf>
    <xf numFmtId="0" fontId="50" fillId="0" borderId="31" xfId="0" applyFont="1" applyFill="1" applyBorder="1" applyAlignment="1">
      <alignment horizontal="center" vertical="center" shrinkToFit="1"/>
    </xf>
    <xf numFmtId="49" fontId="50" fillId="0" borderId="19" xfId="0" applyNumberFormat="1" applyFont="1" applyFill="1" applyBorder="1" applyAlignment="1">
      <alignment horizontal="center" vertical="center" shrinkToFit="1"/>
    </xf>
    <xf numFmtId="49" fontId="50" fillId="0" borderId="10" xfId="0" applyNumberFormat="1" applyFont="1" applyFill="1" applyBorder="1" applyAlignment="1">
      <alignment horizontal="center" vertical="center" shrinkToFit="1"/>
    </xf>
    <xf numFmtId="49" fontId="50" fillId="0" borderId="79" xfId="0" applyNumberFormat="1" applyFont="1" applyFill="1" applyBorder="1" applyAlignment="1">
      <alignment horizontal="center" vertical="center" shrinkToFit="1"/>
    </xf>
    <xf numFmtId="49" fontId="50" fillId="0" borderId="19" xfId="0" applyNumberFormat="1" applyFont="1" applyFill="1" applyBorder="1" applyAlignment="1">
      <alignment horizontal="right" vertical="center" shrinkToFit="1"/>
    </xf>
    <xf numFmtId="49" fontId="50" fillId="0" borderId="10" xfId="0" applyNumberFormat="1" applyFont="1" applyFill="1" applyBorder="1" applyAlignment="1">
      <alignment horizontal="right" vertical="center" shrinkToFit="1"/>
    </xf>
    <xf numFmtId="49" fontId="50" fillId="0" borderId="79" xfId="0" applyNumberFormat="1" applyFont="1" applyFill="1" applyBorder="1" applyAlignment="1">
      <alignment horizontal="right" vertical="center" shrinkToFit="1"/>
    </xf>
    <xf numFmtId="49" fontId="50" fillId="0" borderId="29" xfId="0" applyNumberFormat="1" applyFont="1" applyFill="1" applyBorder="1" applyAlignment="1">
      <alignment horizontal="right" vertical="center" shrinkToFit="1"/>
    </xf>
    <xf numFmtId="0" fontId="1" fillId="0" borderId="0" xfId="0" applyFont="1" applyFill="1" applyAlignment="1">
      <alignment vertical="center"/>
    </xf>
    <xf numFmtId="0" fontId="8" fillId="0" borderId="0" xfId="0" applyNumberFormat="1" applyFont="1" applyFill="1" applyAlignment="1">
      <alignment horizontal="left" vertical="top" wrapText="1"/>
    </xf>
    <xf numFmtId="0" fontId="8" fillId="0" borderId="19"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9" xfId="0" applyFont="1" applyFill="1" applyBorder="1" applyAlignment="1">
      <alignment horizontal="distributed" vertical="center" wrapText="1"/>
    </xf>
    <xf numFmtId="0" fontId="8" fillId="0" borderId="80" xfId="0" applyFont="1" applyFill="1" applyBorder="1" applyAlignment="1">
      <alignment horizontal="distributed" vertical="center" wrapText="1"/>
    </xf>
    <xf numFmtId="0" fontId="8" fillId="0" borderId="81" xfId="0" applyFont="1" applyFill="1" applyBorder="1" applyAlignment="1">
      <alignment horizontal="distributed" vertical="center" wrapText="1"/>
    </xf>
    <xf numFmtId="0" fontId="8" fillId="0" borderId="29"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4"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51" xfId="0" applyFont="1" applyFill="1" applyBorder="1" applyAlignment="1">
      <alignment horizontal="distributed" vertical="center"/>
    </xf>
    <xf numFmtId="0" fontId="8" fillId="0" borderId="35" xfId="0" applyFont="1" applyFill="1" applyBorder="1" applyAlignment="1">
      <alignment horizontal="distributed" vertical="center"/>
    </xf>
    <xf numFmtId="0" fontId="8" fillId="0" borderId="55" xfId="0" applyFont="1" applyFill="1" applyBorder="1" applyAlignment="1">
      <alignment horizontal="distributed" vertical="center"/>
    </xf>
    <xf numFmtId="0" fontId="8" fillId="0" borderId="38" xfId="0" applyFont="1" applyFill="1" applyBorder="1" applyAlignment="1">
      <alignment horizontal="distributed" vertical="center"/>
    </xf>
    <xf numFmtId="0" fontId="8" fillId="0" borderId="82" xfId="0" applyFont="1" applyFill="1" applyBorder="1" applyAlignment="1">
      <alignment horizontal="distributed" vertical="center"/>
    </xf>
    <xf numFmtId="0" fontId="8" fillId="0" borderId="80" xfId="0" applyFont="1" applyFill="1" applyBorder="1" applyAlignment="1">
      <alignment horizontal="distributed" vertical="center"/>
    </xf>
    <xf numFmtId="0" fontId="8" fillId="0" borderId="81" xfId="0" applyFont="1" applyFill="1" applyBorder="1" applyAlignment="1">
      <alignment horizontal="distributed" vertical="center"/>
    </xf>
    <xf numFmtId="0" fontId="8" fillId="0" borderId="39" xfId="0" applyFont="1" applyFill="1" applyBorder="1" applyAlignment="1">
      <alignment horizontal="distributed" vertical="center"/>
    </xf>
    <xf numFmtId="0" fontId="8" fillId="0" borderId="49" xfId="0" applyFont="1" applyFill="1" applyBorder="1" applyAlignment="1">
      <alignment horizontal="distributed" vertical="center"/>
    </xf>
    <xf numFmtId="0" fontId="8" fillId="0" borderId="46" xfId="0" applyFont="1" applyFill="1" applyBorder="1" applyAlignment="1">
      <alignment horizontal="distributed" vertical="center"/>
    </xf>
    <xf numFmtId="58" fontId="50" fillId="0" borderId="57" xfId="0" applyNumberFormat="1" applyFont="1" applyFill="1" applyBorder="1" applyAlignment="1">
      <alignment horizontal="left" vertical="center" wrapText="1"/>
    </xf>
    <xf numFmtId="0" fontId="50" fillId="0" borderId="83" xfId="0" applyFont="1" applyFill="1" applyBorder="1" applyAlignment="1">
      <alignment vertical="center" wrapText="1"/>
    </xf>
    <xf numFmtId="0" fontId="50" fillId="0" borderId="55" xfId="0" applyFont="1" applyFill="1" applyBorder="1" applyAlignment="1">
      <alignment horizontal="left" vertical="center" wrapText="1"/>
    </xf>
    <xf numFmtId="0" fontId="50" fillId="0" borderId="75" xfId="0" applyFont="1" applyFill="1" applyBorder="1" applyAlignment="1">
      <alignment vertical="center" wrapText="1"/>
    </xf>
    <xf numFmtId="0" fontId="50" fillId="0" borderId="51" xfId="0" applyFont="1" applyFill="1" applyBorder="1" applyAlignment="1">
      <alignment horizontal="left" vertical="center" wrapText="1"/>
    </xf>
    <xf numFmtId="0" fontId="50" fillId="0" borderId="84" xfId="0" applyFont="1" applyFill="1" applyBorder="1" applyAlignment="1">
      <alignment vertical="center" wrapText="1"/>
    </xf>
    <xf numFmtId="0" fontId="51" fillId="0" borderId="0" xfId="0" applyFont="1" applyFill="1" applyAlignment="1">
      <alignment vertical="center" wrapText="1"/>
    </xf>
    <xf numFmtId="0" fontId="50" fillId="0" borderId="84" xfId="0" applyFont="1" applyFill="1" applyBorder="1" applyAlignment="1">
      <alignment horizontal="left" vertical="center" wrapText="1"/>
    </xf>
    <xf numFmtId="0" fontId="50" fillId="0" borderId="35" xfId="0" applyFont="1" applyFill="1" applyBorder="1" applyAlignment="1">
      <alignment horizontal="left" vertical="center" wrapText="1"/>
    </xf>
    <xf numFmtId="0" fontId="50" fillId="0" borderId="0" xfId="0" applyFont="1" applyFill="1" applyAlignment="1">
      <alignment horizontal="left" vertical="center" wrapText="1"/>
    </xf>
    <xf numFmtId="0" fontId="50" fillId="0" borderId="19" xfId="0" applyNumberFormat="1" applyFont="1" applyFill="1" applyBorder="1" applyAlignment="1">
      <alignment horizontal="left" vertical="center" wrapText="1"/>
    </xf>
    <xf numFmtId="0" fontId="50" fillId="0" borderId="10" xfId="0" applyNumberFormat="1" applyFont="1" applyFill="1" applyBorder="1" applyAlignment="1">
      <alignment vertical="center" wrapText="1"/>
    </xf>
    <xf numFmtId="58" fontId="50" fillId="0" borderId="51" xfId="0" applyNumberFormat="1"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61"/>
  <sheetViews>
    <sheetView showGridLines="0" tabSelected="1" view="pageBreakPreview" zoomScale="80" zoomScaleSheetLayoutView="80" zoomScalePageLayoutView="0" workbookViewId="0" topLeftCell="A1">
      <selection activeCell="S20" sqref="S20"/>
    </sheetView>
  </sheetViews>
  <sheetFormatPr defaultColWidth="9.00390625" defaultRowHeight="19.5" customHeight="1"/>
  <cols>
    <col min="1" max="1" width="1.625" style="1" customWidth="1"/>
    <col min="2" max="2" width="4.125" style="1" customWidth="1"/>
    <col min="3" max="3" width="2.50390625" style="1" customWidth="1"/>
    <col min="4" max="5" width="5.875" style="1" customWidth="1"/>
    <col min="6" max="6" width="2.50390625" style="1" customWidth="1"/>
    <col min="7" max="7" width="4.25390625" style="1" customWidth="1"/>
    <col min="8" max="8" width="11.125" style="1" hidden="1" customWidth="1"/>
    <col min="9" max="9" width="4.50390625" style="1" customWidth="1"/>
    <col min="10" max="10" width="1.25" style="1" customWidth="1"/>
    <col min="11" max="11" width="2.25390625" style="1" customWidth="1"/>
    <col min="12" max="12" width="14.125" style="1" customWidth="1"/>
    <col min="13" max="13" width="2.50390625" style="1" customWidth="1"/>
    <col min="14" max="14" width="11.125" style="1" customWidth="1"/>
    <col min="15" max="15" width="9.00390625" style="1" customWidth="1"/>
    <col min="16" max="16" width="14.875" style="1" customWidth="1"/>
    <col min="17" max="16384" width="9.00390625" style="1" customWidth="1"/>
  </cols>
  <sheetData>
    <row r="1" spans="1:21" ht="18.75">
      <c r="A1" s="200" t="s">
        <v>50</v>
      </c>
      <c r="B1" s="200"/>
      <c r="C1" s="200"/>
      <c r="D1" s="200"/>
      <c r="E1" s="200"/>
      <c r="F1" s="200"/>
      <c r="G1" s="200"/>
      <c r="H1" s="200"/>
      <c r="I1" s="200"/>
      <c r="J1" s="200"/>
      <c r="K1" s="200"/>
      <c r="L1" s="200"/>
      <c r="M1" s="200"/>
      <c r="N1" s="200"/>
      <c r="O1" s="200"/>
      <c r="P1" s="200"/>
      <c r="R1" s="2"/>
      <c r="S1" s="2"/>
      <c r="T1" s="2"/>
      <c r="U1" s="2"/>
    </row>
    <row r="2" spans="2:28" ht="90" customHeight="1">
      <c r="B2" s="201" t="s">
        <v>121</v>
      </c>
      <c r="C2" s="202"/>
      <c r="D2" s="202"/>
      <c r="E2" s="202"/>
      <c r="F2" s="202"/>
      <c r="G2" s="202"/>
      <c r="H2" s="202"/>
      <c r="I2" s="202"/>
      <c r="J2" s="202"/>
      <c r="K2" s="202"/>
      <c r="L2" s="202"/>
      <c r="M2" s="202"/>
      <c r="N2" s="202"/>
      <c r="O2" s="202"/>
      <c r="P2" s="202"/>
      <c r="R2" s="2"/>
      <c r="S2" s="2"/>
      <c r="T2" s="2"/>
      <c r="U2" s="2"/>
      <c r="V2" s="2"/>
      <c r="W2" s="2"/>
      <c r="X2" s="2"/>
      <c r="Y2" s="2"/>
      <c r="Z2" s="2"/>
      <c r="AA2" s="2"/>
      <c r="AB2" s="2"/>
    </row>
    <row r="3" ht="9" customHeight="1"/>
    <row r="4" spans="1:16" ht="15" customHeight="1">
      <c r="A4" s="203" t="s">
        <v>51</v>
      </c>
      <c r="B4" s="203"/>
      <c r="C4" s="203"/>
      <c r="D4" s="203"/>
      <c r="E4" s="203"/>
      <c r="F4" s="203"/>
      <c r="G4" s="203"/>
      <c r="H4" s="203"/>
      <c r="I4" s="203"/>
      <c r="J4" s="203"/>
      <c r="K4" s="203"/>
      <c r="L4" s="203"/>
      <c r="M4" s="203"/>
      <c r="N4" s="203"/>
      <c r="O4" s="203"/>
      <c r="P4" s="203"/>
    </row>
    <row r="5" spans="2:16" ht="15" customHeight="1">
      <c r="B5" s="18"/>
      <c r="C5" s="18"/>
      <c r="D5" s="18"/>
      <c r="E5" s="18"/>
      <c r="F5" s="18"/>
      <c r="G5" s="18"/>
      <c r="H5" s="18"/>
      <c r="I5" s="18"/>
      <c r="J5" s="18"/>
      <c r="K5" s="18"/>
      <c r="L5" s="18"/>
      <c r="M5" s="18"/>
      <c r="N5" s="18"/>
      <c r="O5" s="18"/>
      <c r="P5" s="18"/>
    </row>
    <row r="6" spans="2:16" ht="9.75" customHeight="1">
      <c r="B6" s="18"/>
      <c r="C6" s="18"/>
      <c r="D6" s="18"/>
      <c r="E6" s="18"/>
      <c r="F6" s="18"/>
      <c r="G6" s="18"/>
      <c r="H6" s="18"/>
      <c r="I6" s="18"/>
      <c r="J6" s="18"/>
      <c r="K6" s="18"/>
      <c r="L6" s="60"/>
      <c r="M6" s="60"/>
      <c r="N6" s="12"/>
      <c r="O6" s="12"/>
      <c r="P6" s="12"/>
    </row>
    <row r="7" spans="2:16" ht="9.75" customHeight="1">
      <c r="B7" s="224" t="s">
        <v>122</v>
      </c>
      <c r="C7" s="20"/>
      <c r="D7" s="20"/>
      <c r="E7" s="204" t="s">
        <v>0</v>
      </c>
      <c r="F7" s="205"/>
      <c r="G7" s="206"/>
      <c r="H7" s="18"/>
      <c r="I7" s="18"/>
      <c r="J7" s="21"/>
      <c r="K7" s="21"/>
      <c r="L7" s="191" t="s">
        <v>65</v>
      </c>
      <c r="M7" s="192"/>
      <c r="N7" s="192"/>
      <c r="O7" s="192"/>
      <c r="P7" s="193"/>
    </row>
    <row r="8" spans="2:16" ht="9.75" customHeight="1">
      <c r="B8" s="225"/>
      <c r="C8" s="8"/>
      <c r="D8" s="9"/>
      <c r="E8" s="207"/>
      <c r="F8" s="208"/>
      <c r="G8" s="209"/>
      <c r="H8" s="21"/>
      <c r="I8" s="21"/>
      <c r="J8" s="21"/>
      <c r="K8" s="61"/>
      <c r="L8" s="194"/>
      <c r="M8" s="195"/>
      <c r="N8" s="195"/>
      <c r="O8" s="195"/>
      <c r="P8" s="196"/>
    </row>
    <row r="9" spans="2:16" ht="9.75" customHeight="1">
      <c r="B9" s="225"/>
      <c r="C9" s="8"/>
      <c r="D9" s="10"/>
      <c r="E9" s="207"/>
      <c r="F9" s="208"/>
      <c r="G9" s="209"/>
      <c r="H9" s="23"/>
      <c r="I9" s="24"/>
      <c r="J9" s="12"/>
      <c r="K9" s="13"/>
      <c r="L9" s="194"/>
      <c r="M9" s="195"/>
      <c r="N9" s="195"/>
      <c r="O9" s="195"/>
      <c r="P9" s="196"/>
    </row>
    <row r="10" spans="2:16" ht="9.75" customHeight="1">
      <c r="B10" s="225"/>
      <c r="C10" s="9"/>
      <c r="D10" s="14"/>
      <c r="E10" s="210"/>
      <c r="F10" s="211"/>
      <c r="G10" s="212"/>
      <c r="H10" s="23"/>
      <c r="I10" s="23"/>
      <c r="J10" s="6"/>
      <c r="K10" s="7"/>
      <c r="L10" s="197"/>
      <c r="M10" s="198"/>
      <c r="N10" s="198"/>
      <c r="O10" s="198"/>
      <c r="P10" s="199"/>
    </row>
    <row r="11" spans="2:16" ht="15" customHeight="1">
      <c r="B11" s="225"/>
      <c r="C11" s="9"/>
      <c r="D11" s="8"/>
      <c r="E11" s="8"/>
      <c r="F11" s="18"/>
      <c r="G11" s="18"/>
      <c r="H11" s="5"/>
      <c r="I11" s="6"/>
      <c r="J11" s="6"/>
      <c r="K11" s="18"/>
      <c r="L11" s="59"/>
      <c r="M11" s="59"/>
      <c r="N11" s="59"/>
      <c r="O11" s="59"/>
      <c r="P11" s="59"/>
    </row>
    <row r="12" spans="2:16" ht="15" customHeight="1">
      <c r="B12" s="225"/>
      <c r="C12" s="9"/>
      <c r="D12" s="8"/>
      <c r="E12" s="224" t="s">
        <v>1</v>
      </c>
      <c r="F12" s="18"/>
      <c r="G12" s="18"/>
      <c r="H12" s="5"/>
      <c r="I12" s="26"/>
      <c r="J12" s="6"/>
      <c r="K12" s="18"/>
      <c r="L12" s="18"/>
      <c r="M12" s="18"/>
      <c r="N12" s="21"/>
      <c r="O12" s="21"/>
      <c r="P12" s="18"/>
    </row>
    <row r="13" spans="2:16" ht="9.75" customHeight="1">
      <c r="B13" s="225"/>
      <c r="C13" s="9"/>
      <c r="D13" s="8"/>
      <c r="E13" s="227"/>
      <c r="F13" s="18"/>
      <c r="G13" s="18"/>
      <c r="H13" s="5"/>
      <c r="I13" s="26"/>
      <c r="J13" s="25"/>
      <c r="K13" s="21"/>
      <c r="L13" s="27"/>
      <c r="M13" s="27"/>
      <c r="N13" s="21"/>
      <c r="O13" s="21"/>
      <c r="P13" s="18"/>
    </row>
    <row r="14" spans="2:16" ht="12" customHeight="1">
      <c r="B14" s="225"/>
      <c r="C14" s="9"/>
      <c r="D14" s="8"/>
      <c r="E14" s="227"/>
      <c r="F14" s="18"/>
      <c r="G14" s="213" t="s">
        <v>2</v>
      </c>
      <c r="H14" s="186"/>
      <c r="I14" s="186"/>
      <c r="J14" s="6"/>
      <c r="K14" s="6"/>
      <c r="L14" s="175" t="s">
        <v>3</v>
      </c>
      <c r="M14" s="176"/>
      <c r="N14" s="177"/>
      <c r="O14" s="177"/>
      <c r="P14" s="178"/>
    </row>
    <row r="15" spans="2:16" ht="5.25" customHeight="1">
      <c r="B15" s="225"/>
      <c r="C15" s="9"/>
      <c r="D15" s="8"/>
      <c r="E15" s="227"/>
      <c r="F15" s="18"/>
      <c r="G15" s="186"/>
      <c r="H15" s="186"/>
      <c r="I15" s="186"/>
      <c r="J15" s="3"/>
      <c r="K15" s="4"/>
      <c r="L15" s="179"/>
      <c r="M15" s="180"/>
      <c r="N15" s="180"/>
      <c r="O15" s="180"/>
      <c r="P15" s="182"/>
    </row>
    <row r="16" spans="2:16" ht="6.75" customHeight="1">
      <c r="B16" s="225"/>
      <c r="C16" s="9"/>
      <c r="D16" s="8"/>
      <c r="E16" s="227"/>
      <c r="F16" s="18"/>
      <c r="G16" s="186"/>
      <c r="H16" s="186"/>
      <c r="I16" s="186"/>
      <c r="J16" s="18"/>
      <c r="K16" s="6"/>
      <c r="L16" s="214"/>
      <c r="M16" s="215"/>
      <c r="N16" s="215"/>
      <c r="O16" s="215"/>
      <c r="P16" s="216"/>
    </row>
    <row r="17" spans="2:16" ht="9.75" customHeight="1">
      <c r="B17" s="225"/>
      <c r="C17" s="9"/>
      <c r="D17" s="8"/>
      <c r="E17" s="227"/>
      <c r="F17" s="18"/>
      <c r="G17" s="19"/>
      <c r="H17" s="6"/>
      <c r="I17" s="6"/>
      <c r="J17" s="21"/>
      <c r="K17" s="25"/>
      <c r="L17" s="17"/>
      <c r="M17" s="17"/>
      <c r="N17" s="17"/>
      <c r="O17" s="17"/>
      <c r="P17" s="17"/>
    </row>
    <row r="18" spans="2:16" ht="9.75" customHeight="1">
      <c r="B18" s="225"/>
      <c r="C18" s="9"/>
      <c r="D18" s="8"/>
      <c r="E18" s="227"/>
      <c r="F18" s="18"/>
      <c r="G18" s="19"/>
      <c r="H18" s="6"/>
      <c r="I18" s="6"/>
      <c r="J18" s="18"/>
      <c r="K18" s="18"/>
      <c r="L18" s="27"/>
      <c r="M18" s="27"/>
      <c r="N18" s="21"/>
      <c r="O18" s="21"/>
      <c r="P18" s="18"/>
    </row>
    <row r="19" spans="2:16" ht="9.75" customHeight="1">
      <c r="B19" s="225"/>
      <c r="C19" s="9"/>
      <c r="D19" s="8"/>
      <c r="E19" s="227"/>
      <c r="F19" s="18"/>
      <c r="G19" s="19"/>
      <c r="H19" s="6"/>
      <c r="I19" s="6"/>
      <c r="J19" s="18"/>
      <c r="K19" s="18"/>
      <c r="L19" s="175" t="s">
        <v>123</v>
      </c>
      <c r="M19" s="176"/>
      <c r="N19" s="177"/>
      <c r="O19" s="177"/>
      <c r="P19" s="178"/>
    </row>
    <row r="20" spans="2:16" ht="13.5" customHeight="1">
      <c r="B20" s="225"/>
      <c r="C20" s="9"/>
      <c r="D20" s="8"/>
      <c r="E20" s="227"/>
      <c r="F20" s="18"/>
      <c r="G20" s="19"/>
      <c r="H20" s="6"/>
      <c r="I20" s="6"/>
      <c r="J20" s="18"/>
      <c r="K20" s="18"/>
      <c r="L20" s="179"/>
      <c r="M20" s="180"/>
      <c r="N20" s="181"/>
      <c r="O20" s="181"/>
      <c r="P20" s="182"/>
    </row>
    <row r="21" spans="2:16" ht="9.75" customHeight="1">
      <c r="B21" s="225"/>
      <c r="C21" s="9"/>
      <c r="D21" s="8"/>
      <c r="E21" s="227"/>
      <c r="F21" s="18"/>
      <c r="G21" s="19"/>
      <c r="H21" s="6"/>
      <c r="I21" s="6"/>
      <c r="J21" s="18"/>
      <c r="K21" s="18"/>
      <c r="L21" s="179"/>
      <c r="M21" s="180"/>
      <c r="N21" s="181"/>
      <c r="O21" s="181"/>
      <c r="P21" s="182"/>
    </row>
    <row r="22" spans="2:16" ht="15" customHeight="1">
      <c r="B22" s="225"/>
      <c r="C22" s="9"/>
      <c r="D22" s="8"/>
      <c r="E22" s="227"/>
      <c r="F22" s="18"/>
      <c r="G22" s="183" t="s">
        <v>4</v>
      </c>
      <c r="H22" s="183"/>
      <c r="I22" s="183"/>
      <c r="J22" s="12"/>
      <c r="K22" s="12"/>
      <c r="L22" s="29" t="s">
        <v>124</v>
      </c>
      <c r="M22" s="30"/>
      <c r="N22" s="17"/>
      <c r="O22" s="17"/>
      <c r="P22" s="16"/>
    </row>
    <row r="23" spans="2:16" ht="9.75" customHeight="1">
      <c r="B23" s="225"/>
      <c r="C23" s="9"/>
      <c r="D23" s="8"/>
      <c r="E23" s="227"/>
      <c r="F23" s="18"/>
      <c r="G23" s="183"/>
      <c r="H23" s="183"/>
      <c r="I23" s="183"/>
      <c r="J23" s="18"/>
      <c r="K23" s="18"/>
      <c r="L23" s="15"/>
      <c r="M23" s="17"/>
      <c r="N23" s="17"/>
      <c r="O23" s="17"/>
      <c r="P23" s="16"/>
    </row>
    <row r="24" spans="2:16" ht="9.75" customHeight="1">
      <c r="B24" s="225"/>
      <c r="C24" s="9"/>
      <c r="D24" s="8"/>
      <c r="E24" s="227"/>
      <c r="F24" s="18"/>
      <c r="G24" s="184"/>
      <c r="H24" s="184"/>
      <c r="I24" s="184"/>
      <c r="J24" s="18"/>
      <c r="K24" s="18"/>
      <c r="L24" s="179" t="s">
        <v>59</v>
      </c>
      <c r="M24" s="180"/>
      <c r="N24" s="181"/>
      <c r="O24" s="181"/>
      <c r="P24" s="182"/>
    </row>
    <row r="25" spans="2:16" ht="9.75" customHeight="1">
      <c r="B25" s="225"/>
      <c r="C25" s="9"/>
      <c r="D25" s="8"/>
      <c r="E25" s="227"/>
      <c r="F25" s="18"/>
      <c r="G25" s="19"/>
      <c r="H25" s="6"/>
      <c r="I25" s="6"/>
      <c r="J25" s="18"/>
      <c r="K25" s="18"/>
      <c r="L25" s="179"/>
      <c r="M25" s="180"/>
      <c r="N25" s="181"/>
      <c r="O25" s="181"/>
      <c r="P25" s="182"/>
    </row>
    <row r="26" spans="2:16" ht="9.75" customHeight="1">
      <c r="B26" s="225"/>
      <c r="C26" s="9"/>
      <c r="D26" s="8"/>
      <c r="E26" s="227"/>
      <c r="F26" s="18"/>
      <c r="G26" s="19"/>
      <c r="H26" s="6"/>
      <c r="I26" s="6"/>
      <c r="J26" s="18"/>
      <c r="K26" s="18"/>
      <c r="L26" s="179"/>
      <c r="M26" s="180"/>
      <c r="N26" s="181"/>
      <c r="O26" s="181"/>
      <c r="P26" s="182"/>
    </row>
    <row r="27" spans="2:16" ht="9.75" customHeight="1">
      <c r="B27" s="225"/>
      <c r="C27" s="9"/>
      <c r="D27" s="8"/>
      <c r="E27" s="227"/>
      <c r="F27" s="18"/>
      <c r="G27" s="19"/>
      <c r="H27" s="6"/>
      <c r="I27" s="6"/>
      <c r="J27" s="18"/>
      <c r="K27" s="18"/>
      <c r="L27" s="185" t="s">
        <v>60</v>
      </c>
      <c r="M27" s="186"/>
      <c r="N27" s="186"/>
      <c r="O27" s="186"/>
      <c r="P27" s="187"/>
    </row>
    <row r="28" spans="2:16" ht="9.75" customHeight="1">
      <c r="B28" s="225"/>
      <c r="C28" s="9"/>
      <c r="D28" s="8"/>
      <c r="E28" s="227"/>
      <c r="F28" s="18"/>
      <c r="G28" s="19"/>
      <c r="H28" s="6"/>
      <c r="I28" s="6"/>
      <c r="J28" s="18"/>
      <c r="K28" s="18"/>
      <c r="L28" s="185"/>
      <c r="M28" s="186"/>
      <c r="N28" s="186"/>
      <c r="O28" s="186"/>
      <c r="P28" s="187"/>
    </row>
    <row r="29" spans="2:16" ht="9.75" customHeight="1">
      <c r="B29" s="225"/>
      <c r="C29" s="9"/>
      <c r="D29" s="8"/>
      <c r="E29" s="227"/>
      <c r="F29" s="18"/>
      <c r="G29" s="19"/>
      <c r="H29" s="6"/>
      <c r="I29" s="6"/>
      <c r="J29" s="18"/>
      <c r="K29" s="18"/>
      <c r="L29" s="185"/>
      <c r="M29" s="186"/>
      <c r="N29" s="186"/>
      <c r="O29" s="186"/>
      <c r="P29" s="187"/>
    </row>
    <row r="30" spans="2:16" ht="9.75" customHeight="1">
      <c r="B30" s="225"/>
      <c r="C30" s="9"/>
      <c r="D30" s="8"/>
      <c r="E30" s="227"/>
      <c r="F30" s="18"/>
      <c r="G30" s="183" t="s">
        <v>5</v>
      </c>
      <c r="H30" s="184"/>
      <c r="I30" s="184"/>
      <c r="J30" s="18"/>
      <c r="K30" s="18"/>
      <c r="L30" s="185"/>
      <c r="M30" s="186"/>
      <c r="N30" s="186"/>
      <c r="O30" s="186"/>
      <c r="P30" s="187"/>
    </row>
    <row r="31" spans="2:16" ht="9.75" customHeight="1">
      <c r="B31" s="225"/>
      <c r="C31" s="9"/>
      <c r="D31" s="36"/>
      <c r="E31" s="227"/>
      <c r="F31" s="18"/>
      <c r="G31" s="184"/>
      <c r="H31" s="184"/>
      <c r="I31" s="184"/>
      <c r="J31" s="18"/>
      <c r="K31" s="18"/>
      <c r="L31" s="185"/>
      <c r="M31" s="186"/>
      <c r="N31" s="186"/>
      <c r="O31" s="186"/>
      <c r="P31" s="187"/>
    </row>
    <row r="32" spans="2:16" ht="9.75" customHeight="1">
      <c r="B32" s="225"/>
      <c r="C32" s="9"/>
      <c r="D32" s="35"/>
      <c r="E32" s="227"/>
      <c r="F32" s="18"/>
      <c r="G32" s="184"/>
      <c r="H32" s="184"/>
      <c r="I32" s="184"/>
      <c r="J32" s="25"/>
      <c r="K32" s="25"/>
      <c r="L32" s="188"/>
      <c r="M32" s="189"/>
      <c r="N32" s="189"/>
      <c r="O32" s="189"/>
      <c r="P32" s="190"/>
    </row>
    <row r="33" spans="2:16" ht="9.75" customHeight="1">
      <c r="B33" s="225"/>
      <c r="C33" s="9"/>
      <c r="D33" s="8"/>
      <c r="E33" s="227"/>
      <c r="F33" s="18"/>
      <c r="G33" s="18"/>
      <c r="H33" s="18"/>
      <c r="I33" s="18"/>
      <c r="J33" s="25"/>
      <c r="K33" s="25"/>
      <c r="L33" s="6"/>
      <c r="M33" s="3"/>
      <c r="N33" s="3"/>
      <c r="O33" s="3"/>
      <c r="P33" s="3"/>
    </row>
    <row r="34" spans="2:16" ht="9.75" customHeight="1">
      <c r="B34" s="225"/>
      <c r="C34" s="9"/>
      <c r="D34" s="8"/>
      <c r="E34" s="227"/>
      <c r="F34" s="18"/>
      <c r="G34" s="19"/>
      <c r="H34" s="6"/>
      <c r="I34" s="6"/>
      <c r="J34" s="6"/>
      <c r="K34" s="6"/>
      <c r="L34" s="62"/>
      <c r="M34" s="62"/>
      <c r="N34" s="62"/>
      <c r="O34" s="62"/>
      <c r="P34" s="62"/>
    </row>
    <row r="35" spans="2:16" ht="9.75" customHeight="1">
      <c r="B35" s="225"/>
      <c r="C35" s="9"/>
      <c r="D35" s="8"/>
      <c r="E35" s="227"/>
      <c r="F35" s="18"/>
      <c r="G35" s="19"/>
      <c r="H35" s="6"/>
      <c r="I35" s="6"/>
      <c r="J35" s="6"/>
      <c r="K35" s="6"/>
      <c r="L35" s="12"/>
      <c r="M35" s="12"/>
      <c r="N35" s="12"/>
      <c r="O35" s="12"/>
      <c r="P35" s="12"/>
    </row>
    <row r="36" spans="2:16" ht="9.75" customHeight="1">
      <c r="B36" s="225"/>
      <c r="C36" s="9"/>
      <c r="D36" s="8"/>
      <c r="E36" s="227"/>
      <c r="F36" s="18"/>
      <c r="G36" s="183" t="s">
        <v>6</v>
      </c>
      <c r="H36" s="183"/>
      <c r="I36" s="183"/>
      <c r="J36" s="6"/>
      <c r="K36" s="6"/>
      <c r="L36" s="229" t="s">
        <v>100</v>
      </c>
      <c r="M36" s="230"/>
      <c r="N36" s="231"/>
      <c r="O36" s="231"/>
      <c r="P36" s="232"/>
    </row>
    <row r="37" spans="2:16" ht="9.75" customHeight="1">
      <c r="B37" s="225"/>
      <c r="C37" s="9"/>
      <c r="D37" s="8"/>
      <c r="E37" s="227"/>
      <c r="F37" s="18"/>
      <c r="G37" s="183"/>
      <c r="H37" s="183"/>
      <c r="I37" s="183"/>
      <c r="J37" s="3"/>
      <c r="K37" s="3"/>
      <c r="L37" s="229"/>
      <c r="M37" s="230"/>
      <c r="N37" s="231"/>
      <c r="O37" s="231"/>
      <c r="P37" s="232"/>
    </row>
    <row r="38" spans="2:16" ht="7.5" customHeight="1">
      <c r="B38" s="225"/>
      <c r="C38" s="9"/>
      <c r="D38" s="8"/>
      <c r="E38" s="227"/>
      <c r="F38" s="18"/>
      <c r="G38" s="184"/>
      <c r="H38" s="184"/>
      <c r="I38" s="184"/>
      <c r="J38" s="6"/>
      <c r="K38" s="6"/>
      <c r="L38" s="233"/>
      <c r="M38" s="234"/>
      <c r="N38" s="234"/>
      <c r="O38" s="234"/>
      <c r="P38" s="235"/>
    </row>
    <row r="39" spans="2:16" ht="9.75" customHeight="1">
      <c r="B39" s="225"/>
      <c r="C39" s="9"/>
      <c r="D39" s="8"/>
      <c r="E39" s="227"/>
      <c r="F39" s="18"/>
      <c r="G39" s="31"/>
      <c r="H39" s="28"/>
      <c r="I39" s="28"/>
      <c r="J39" s="6"/>
      <c r="K39" s="6"/>
      <c r="L39" s="18"/>
      <c r="M39" s="18"/>
      <c r="N39" s="21"/>
      <c r="O39" s="21"/>
      <c r="P39" s="18"/>
    </row>
    <row r="40" spans="2:16" ht="9.75" customHeight="1">
      <c r="B40" s="225"/>
      <c r="C40" s="9"/>
      <c r="D40" s="8"/>
      <c r="E40" s="227"/>
      <c r="F40" s="18"/>
      <c r="G40" s="31"/>
      <c r="H40" s="28"/>
      <c r="I40" s="28"/>
      <c r="J40" s="6"/>
      <c r="K40" s="6"/>
      <c r="L40" s="18"/>
      <c r="M40" s="18"/>
      <c r="N40" s="21"/>
      <c r="O40" s="21"/>
      <c r="P40" s="18"/>
    </row>
    <row r="41" spans="2:16" ht="9.75" customHeight="1">
      <c r="B41" s="225"/>
      <c r="C41" s="9"/>
      <c r="D41" s="8"/>
      <c r="E41" s="227"/>
      <c r="F41" s="18"/>
      <c r="G41" s="19"/>
      <c r="H41" s="18"/>
      <c r="I41" s="18"/>
      <c r="J41" s="6"/>
      <c r="K41" s="6"/>
      <c r="L41" s="32"/>
      <c r="M41" s="3"/>
      <c r="N41" s="33"/>
      <c r="O41" s="33"/>
      <c r="P41" s="4"/>
    </row>
    <row r="42" spans="2:16" ht="9.75" customHeight="1">
      <c r="B42" s="225"/>
      <c r="C42" s="9"/>
      <c r="D42" s="8"/>
      <c r="E42" s="227"/>
      <c r="F42" s="18"/>
      <c r="G42" s="19"/>
      <c r="H42" s="18"/>
      <c r="I42" s="18"/>
      <c r="J42" s="6"/>
      <c r="K42" s="6"/>
      <c r="L42" s="185" t="s">
        <v>10</v>
      </c>
      <c r="M42" s="32"/>
      <c r="N42" s="186" t="s">
        <v>101</v>
      </c>
      <c r="O42" s="186"/>
      <c r="P42" s="187"/>
    </row>
    <row r="43" spans="2:16" ht="9.75" customHeight="1">
      <c r="B43" s="225"/>
      <c r="C43" s="7"/>
      <c r="D43" s="18"/>
      <c r="E43" s="227"/>
      <c r="F43" s="18"/>
      <c r="G43" s="19"/>
      <c r="H43" s="18"/>
      <c r="I43" s="18"/>
      <c r="J43" s="6"/>
      <c r="K43" s="6"/>
      <c r="L43" s="185"/>
      <c r="M43" s="5"/>
      <c r="N43" s="184"/>
      <c r="O43" s="184"/>
      <c r="P43" s="187"/>
    </row>
    <row r="44" spans="2:16" ht="14.25" customHeight="1">
      <c r="B44" s="225"/>
      <c r="C44" s="7"/>
      <c r="D44" s="18"/>
      <c r="E44" s="227"/>
      <c r="F44" s="18"/>
      <c r="G44" s="183" t="s">
        <v>7</v>
      </c>
      <c r="H44" s="183"/>
      <c r="I44" s="183"/>
      <c r="J44" s="6"/>
      <c r="K44" s="6"/>
      <c r="L44" s="185"/>
      <c r="M44" s="5"/>
      <c r="N44" s="18" t="s">
        <v>102</v>
      </c>
      <c r="O44" s="18"/>
      <c r="P44" s="7"/>
    </row>
    <row r="45" spans="2:16" ht="18" customHeight="1">
      <c r="B45" s="225"/>
      <c r="C45" s="7"/>
      <c r="D45" s="18"/>
      <c r="E45" s="227"/>
      <c r="F45" s="18"/>
      <c r="G45" s="183"/>
      <c r="H45" s="183"/>
      <c r="I45" s="183"/>
      <c r="J45" s="6"/>
      <c r="K45" s="6"/>
      <c r="L45" s="185"/>
      <c r="M45" s="5"/>
      <c r="N45" s="18" t="s">
        <v>103</v>
      </c>
      <c r="O45" s="18"/>
      <c r="P45" s="37"/>
    </row>
    <row r="46" spans="2:16" ht="15" customHeight="1">
      <c r="B46" s="225"/>
      <c r="C46" s="7"/>
      <c r="D46" s="18"/>
      <c r="E46" s="227"/>
      <c r="F46" s="18"/>
      <c r="G46" s="184"/>
      <c r="H46" s="184"/>
      <c r="I46" s="184"/>
      <c r="J46" s="3"/>
      <c r="K46" s="3"/>
      <c r="L46" s="185"/>
      <c r="M46" s="5"/>
      <c r="N46" s="18" t="s">
        <v>104</v>
      </c>
      <c r="O46" s="18"/>
      <c r="P46" s="7"/>
    </row>
    <row r="47" spans="2:16" ht="3" customHeight="1">
      <c r="B47" s="225"/>
      <c r="C47" s="7"/>
      <c r="D47" s="18"/>
      <c r="E47" s="227"/>
      <c r="F47" s="18"/>
      <c r="G47" s="19"/>
      <c r="H47" s="18"/>
      <c r="I47" s="18"/>
      <c r="J47" s="6"/>
      <c r="K47" s="7"/>
      <c r="L47" s="6"/>
      <c r="M47" s="11"/>
      <c r="N47" s="18"/>
      <c r="O47" s="18"/>
      <c r="P47" s="7"/>
    </row>
    <row r="48" spans="2:16" ht="15.75" customHeight="1">
      <c r="B48" s="225"/>
      <c r="C48" s="7"/>
      <c r="D48" s="18"/>
      <c r="E48" s="227"/>
      <c r="F48" s="18"/>
      <c r="G48" s="19"/>
      <c r="H48" s="18"/>
      <c r="I48" s="18"/>
      <c r="J48" s="6"/>
      <c r="K48" s="7"/>
      <c r="L48" s="6" t="s">
        <v>105</v>
      </c>
      <c r="M48" s="6"/>
      <c r="N48" s="6"/>
      <c r="O48" s="6"/>
      <c r="P48" s="7"/>
    </row>
    <row r="49" spans="2:16" ht="15.75" customHeight="1">
      <c r="B49" s="225"/>
      <c r="C49" s="7"/>
      <c r="D49" s="18"/>
      <c r="E49" s="228"/>
      <c r="F49" s="18"/>
      <c r="G49" s="19"/>
      <c r="H49" s="18"/>
      <c r="I49" s="18"/>
      <c r="J49" s="6"/>
      <c r="K49" s="6"/>
      <c r="L49" s="179" t="s">
        <v>100</v>
      </c>
      <c r="M49" s="180"/>
      <c r="N49" s="180"/>
      <c r="O49" s="180"/>
      <c r="P49" s="182"/>
    </row>
    <row r="50" spans="2:16" ht="9.75" customHeight="1">
      <c r="B50" s="225"/>
      <c r="C50" s="7"/>
      <c r="D50" s="18"/>
      <c r="E50" s="18"/>
      <c r="F50" s="18"/>
      <c r="G50" s="19"/>
      <c r="H50" s="18"/>
      <c r="I50" s="18"/>
      <c r="J50" s="25"/>
      <c r="K50" s="25"/>
      <c r="L50" s="214"/>
      <c r="M50" s="215"/>
      <c r="N50" s="215"/>
      <c r="O50" s="215"/>
      <c r="P50" s="216"/>
    </row>
    <row r="51" spans="2:16" ht="9.75" customHeight="1">
      <c r="B51" s="225"/>
      <c r="C51" s="7"/>
      <c r="D51" s="18"/>
      <c r="E51" s="18"/>
      <c r="F51" s="18"/>
      <c r="G51" s="19"/>
      <c r="H51" s="18"/>
      <c r="I51" s="18"/>
      <c r="J51" s="6"/>
      <c r="K51" s="6"/>
      <c r="L51" s="6"/>
      <c r="M51" s="6"/>
      <c r="N51" s="21"/>
      <c r="O51" s="21"/>
      <c r="P51" s="18"/>
    </row>
    <row r="52" spans="2:16" ht="9.75" customHeight="1">
      <c r="B52" s="226"/>
      <c r="C52" s="7"/>
      <c r="D52" s="18"/>
      <c r="E52" s="18"/>
      <c r="F52" s="18"/>
      <c r="G52" s="18"/>
      <c r="H52" s="18"/>
      <c r="I52" s="18"/>
      <c r="J52" s="18"/>
      <c r="K52" s="6"/>
      <c r="L52" s="18"/>
      <c r="M52" s="18"/>
      <c r="N52" s="18"/>
      <c r="O52" s="18"/>
      <c r="P52" s="18"/>
    </row>
    <row r="53" spans="2:16" ht="9.75" customHeight="1">
      <c r="B53" s="18"/>
      <c r="C53" s="18"/>
      <c r="D53" s="5"/>
      <c r="E53" s="236" t="s">
        <v>8</v>
      </c>
      <c r="F53" s="237"/>
      <c r="G53" s="237"/>
      <c r="H53" s="238"/>
      <c r="I53" s="239"/>
      <c r="J53" s="18"/>
      <c r="K53" s="18"/>
      <c r="L53" s="175" t="s">
        <v>9</v>
      </c>
      <c r="M53" s="176"/>
      <c r="N53" s="176"/>
      <c r="O53" s="176"/>
      <c r="P53" s="217"/>
    </row>
    <row r="54" spans="2:16" ht="15" customHeight="1">
      <c r="B54" s="18"/>
      <c r="C54" s="18"/>
      <c r="D54" s="11"/>
      <c r="E54" s="240"/>
      <c r="F54" s="183"/>
      <c r="G54" s="183"/>
      <c r="H54" s="186"/>
      <c r="I54" s="187"/>
      <c r="J54" s="18"/>
      <c r="K54" s="6"/>
      <c r="L54" s="218"/>
      <c r="M54" s="219"/>
      <c r="N54" s="219"/>
      <c r="O54" s="219"/>
      <c r="P54" s="220"/>
    </row>
    <row r="55" spans="2:16" ht="19.5" customHeight="1">
      <c r="B55" s="18"/>
      <c r="C55" s="18"/>
      <c r="D55" s="18"/>
      <c r="E55" s="241"/>
      <c r="F55" s="242"/>
      <c r="G55" s="242"/>
      <c r="H55" s="189"/>
      <c r="I55" s="190"/>
      <c r="J55" s="22"/>
      <c r="K55" s="34"/>
      <c r="L55" s="221"/>
      <c r="M55" s="222"/>
      <c r="N55" s="222"/>
      <c r="O55" s="222"/>
      <c r="P55" s="223"/>
    </row>
    <row r="56" spans="2:16" ht="19.5" customHeight="1">
      <c r="B56" s="18"/>
      <c r="C56" s="18"/>
      <c r="D56" s="18"/>
      <c r="E56" s="18"/>
      <c r="F56" s="18"/>
      <c r="G56" s="18"/>
      <c r="H56" s="18"/>
      <c r="I56" s="18"/>
      <c r="J56" s="18"/>
      <c r="K56" s="18"/>
      <c r="L56" s="18"/>
      <c r="M56" s="18"/>
      <c r="N56" s="18"/>
      <c r="O56" s="18"/>
      <c r="P56" s="18"/>
    </row>
    <row r="57" spans="2:16" ht="19.5" customHeight="1">
      <c r="B57" s="18"/>
      <c r="C57" s="18"/>
      <c r="D57" s="18"/>
      <c r="E57" s="18"/>
      <c r="F57" s="18"/>
      <c r="G57" s="18"/>
      <c r="H57" s="18"/>
      <c r="I57" s="18"/>
      <c r="J57" s="18"/>
      <c r="K57" s="18"/>
      <c r="L57" s="18"/>
      <c r="M57" s="18"/>
      <c r="N57" s="18"/>
      <c r="O57" s="18"/>
      <c r="P57" s="18"/>
    </row>
    <row r="58" spans="2:16" ht="19.5" customHeight="1">
      <c r="B58" s="18"/>
      <c r="C58" s="18"/>
      <c r="D58" s="18"/>
      <c r="E58" s="18"/>
      <c r="F58" s="18"/>
      <c r="G58" s="18"/>
      <c r="H58" s="18"/>
      <c r="I58" s="18"/>
      <c r="J58" s="18"/>
      <c r="K58" s="18"/>
      <c r="L58" s="18"/>
      <c r="M58" s="18"/>
      <c r="N58" s="18"/>
      <c r="O58" s="18"/>
      <c r="P58" s="18"/>
    </row>
    <row r="59" spans="2:16" ht="19.5" customHeight="1">
      <c r="B59" s="18"/>
      <c r="C59" s="18"/>
      <c r="D59" s="18"/>
      <c r="E59" s="18"/>
      <c r="F59" s="18"/>
      <c r="G59" s="18"/>
      <c r="H59" s="18"/>
      <c r="I59" s="18"/>
      <c r="J59" s="18"/>
      <c r="K59" s="18"/>
      <c r="L59" s="18"/>
      <c r="M59" s="18"/>
      <c r="N59" s="18"/>
      <c r="O59" s="18"/>
      <c r="P59" s="18"/>
    </row>
    <row r="60" spans="2:11" ht="19.5" customHeight="1">
      <c r="B60" s="18"/>
      <c r="C60" s="18"/>
      <c r="D60" s="18"/>
      <c r="J60" s="18"/>
      <c r="K60" s="18"/>
    </row>
    <row r="61" spans="2:11" ht="19.5" customHeight="1">
      <c r="B61" s="18"/>
      <c r="C61" s="18"/>
      <c r="D61" s="18"/>
      <c r="J61" s="18"/>
      <c r="K61" s="18"/>
    </row>
  </sheetData>
  <sheetProtection/>
  <mergeCells count="23">
    <mergeCell ref="L53:P55"/>
    <mergeCell ref="B7:B52"/>
    <mergeCell ref="E12:E49"/>
    <mergeCell ref="G36:I38"/>
    <mergeCell ref="L36:P38"/>
    <mergeCell ref="L42:L46"/>
    <mergeCell ref="N42:P43"/>
    <mergeCell ref="G44:I46"/>
    <mergeCell ref="L49:P50"/>
    <mergeCell ref="E53:I55"/>
    <mergeCell ref="L7:P10"/>
    <mergeCell ref="A1:P1"/>
    <mergeCell ref="B2:P2"/>
    <mergeCell ref="A4:P4"/>
    <mergeCell ref="E7:G10"/>
    <mergeCell ref="G14:I16"/>
    <mergeCell ref="L14:P16"/>
    <mergeCell ref="L19:P21"/>
    <mergeCell ref="G22:I24"/>
    <mergeCell ref="L24:P26"/>
    <mergeCell ref="L27:P29"/>
    <mergeCell ref="G30:I32"/>
    <mergeCell ref="L30:P32"/>
  </mergeCells>
  <printOptions/>
  <pageMargins left="0.7086614173228347" right="0.4330708661417323" top="0.5511811023622047" bottom="0.5118110236220472" header="0.5118110236220472" footer="0.5118110236220472"/>
  <pageSetup firstPageNumber="134"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28"/>
  <sheetViews>
    <sheetView showGridLines="0" view="pageBreakPreview" zoomScaleSheetLayoutView="100" zoomScalePageLayoutView="0" workbookViewId="0" topLeftCell="A22">
      <selection activeCell="C7" sqref="C7:D7"/>
    </sheetView>
  </sheetViews>
  <sheetFormatPr defaultColWidth="9.00390625" defaultRowHeight="15" customHeight="1"/>
  <cols>
    <col min="1" max="1" width="1.625" style="104" customWidth="1"/>
    <col min="2" max="2" width="3.75390625" style="104" customWidth="1"/>
    <col min="3" max="3" width="16.25390625" style="104" customWidth="1"/>
    <col min="4" max="4" width="17.50390625" style="104" customWidth="1"/>
    <col min="5" max="6" width="16.25390625" style="104" customWidth="1"/>
    <col min="7" max="9" width="6.25390625" style="104" customWidth="1"/>
    <col min="10" max="10" width="3.125" style="104" customWidth="1"/>
    <col min="11" max="16384" width="9.00390625" style="104" customWidth="1"/>
  </cols>
  <sheetData>
    <row r="1" spans="1:4" s="102" customFormat="1" ht="19.5" customHeight="1">
      <c r="A1" s="243" t="s">
        <v>52</v>
      </c>
      <c r="B1" s="243"/>
      <c r="C1" s="243"/>
      <c r="D1" s="243"/>
    </row>
    <row r="2" spans="1:9" ht="52.5" customHeight="1">
      <c r="A2" s="103"/>
      <c r="B2" s="244" t="s">
        <v>48</v>
      </c>
      <c r="C2" s="244"/>
      <c r="D2" s="244"/>
      <c r="E2" s="244"/>
      <c r="F2" s="244"/>
      <c r="G2" s="244"/>
      <c r="H2" s="244"/>
      <c r="I2" s="244"/>
    </row>
    <row r="3" spans="1:4" ht="19.5" customHeight="1">
      <c r="A3" s="103"/>
      <c r="B3" s="105"/>
      <c r="C3" s="105"/>
      <c r="D3" s="105"/>
    </row>
    <row r="4" spans="1:4" s="102" customFormat="1" ht="19.5" customHeight="1">
      <c r="A4" s="243" t="s">
        <v>88</v>
      </c>
      <c r="B4" s="243"/>
      <c r="C4" s="243"/>
      <c r="D4" s="243"/>
    </row>
    <row r="5" spans="3:6" ht="22.5" customHeight="1">
      <c r="C5" s="245"/>
      <c r="D5" s="246"/>
      <c r="E5" s="106" t="s">
        <v>134</v>
      </c>
      <c r="F5" s="106" t="s">
        <v>147</v>
      </c>
    </row>
    <row r="6" spans="3:6" ht="22.5" customHeight="1">
      <c r="C6" s="247" t="s">
        <v>74</v>
      </c>
      <c r="D6" s="248"/>
      <c r="E6" s="107">
        <v>3562</v>
      </c>
      <c r="F6" s="107">
        <v>3242</v>
      </c>
    </row>
    <row r="7" spans="3:6" ht="22.5" customHeight="1">
      <c r="C7" s="249" t="s">
        <v>11</v>
      </c>
      <c r="D7" s="250"/>
      <c r="E7" s="108">
        <v>1621</v>
      </c>
      <c r="F7" s="108">
        <v>1450</v>
      </c>
    </row>
    <row r="8" spans="3:6" ht="22.5" customHeight="1">
      <c r="C8" s="251" t="s">
        <v>27</v>
      </c>
      <c r="D8" s="252"/>
      <c r="E8" s="109">
        <f>E7/E6*100</f>
        <v>45.50814149354295</v>
      </c>
      <c r="F8" s="109">
        <f>F7/F6*100</f>
        <v>44.72547809993831</v>
      </c>
    </row>
    <row r="9" spans="3:6" ht="22.5" customHeight="1">
      <c r="C9" s="249" t="s">
        <v>77</v>
      </c>
      <c r="D9" s="110" t="s">
        <v>28</v>
      </c>
      <c r="E9" s="108">
        <v>826</v>
      </c>
      <c r="F9" s="108">
        <v>805</v>
      </c>
    </row>
    <row r="10" spans="3:6" ht="22.5" customHeight="1">
      <c r="C10" s="249"/>
      <c r="D10" s="110" t="s">
        <v>29</v>
      </c>
      <c r="E10" s="108">
        <v>717</v>
      </c>
      <c r="F10" s="108">
        <v>585</v>
      </c>
    </row>
    <row r="11" spans="3:9" ht="22.5" customHeight="1">
      <c r="C11" s="249"/>
      <c r="D11" s="110" t="s">
        <v>18</v>
      </c>
      <c r="E11" s="108">
        <f>SUM(E9:E10)</f>
        <v>1543</v>
      </c>
      <c r="F11" s="108">
        <f>SUM(F9:F10)</f>
        <v>1390</v>
      </c>
      <c r="I11" s="111"/>
    </row>
    <row r="12" spans="3:6" ht="22.5" customHeight="1">
      <c r="C12" s="249" t="s">
        <v>67</v>
      </c>
      <c r="D12" s="250"/>
      <c r="E12" s="109">
        <f>E11/E7*100</f>
        <v>95.18815545959285</v>
      </c>
      <c r="F12" s="109">
        <f>F11/F7*100</f>
        <v>95.86206896551724</v>
      </c>
    </row>
    <row r="13" spans="3:6" ht="22.5" customHeight="1">
      <c r="C13" s="253" t="s">
        <v>30</v>
      </c>
      <c r="D13" s="254"/>
      <c r="E13" s="109">
        <f>E10/E7*100</f>
        <v>44.23195558297348</v>
      </c>
      <c r="F13" s="109">
        <f>F10/F7*100</f>
        <v>40.3448275862069</v>
      </c>
    </row>
    <row r="14" spans="3:6" ht="22.5" customHeight="1">
      <c r="C14" s="249" t="s">
        <v>68</v>
      </c>
      <c r="D14" s="110" t="s">
        <v>31</v>
      </c>
      <c r="E14" s="108">
        <v>247</v>
      </c>
      <c r="F14" s="108">
        <v>177</v>
      </c>
    </row>
    <row r="15" spans="3:6" ht="22.5" customHeight="1">
      <c r="C15" s="249"/>
      <c r="D15" s="110" t="s">
        <v>32</v>
      </c>
      <c r="E15" s="108">
        <v>2258</v>
      </c>
      <c r="F15" s="108">
        <v>2025</v>
      </c>
    </row>
    <row r="16" spans="3:6" ht="22.5" customHeight="1">
      <c r="C16" s="249"/>
      <c r="D16" s="110" t="s">
        <v>33</v>
      </c>
      <c r="E16" s="108">
        <v>13629</v>
      </c>
      <c r="F16" s="108">
        <v>11943</v>
      </c>
    </row>
    <row r="17" spans="3:6" ht="22.5" customHeight="1">
      <c r="C17" s="249"/>
      <c r="D17" s="110" t="s">
        <v>18</v>
      </c>
      <c r="E17" s="108">
        <f>SUM(E14:E16)</f>
        <v>16134</v>
      </c>
      <c r="F17" s="108">
        <f>SUM(F14:F16)</f>
        <v>14145</v>
      </c>
    </row>
    <row r="18" spans="3:6" ht="22.5" customHeight="1">
      <c r="C18" s="255" t="s">
        <v>76</v>
      </c>
      <c r="D18" s="112" t="s">
        <v>31</v>
      </c>
      <c r="E18" s="109">
        <f>E14/E7</f>
        <v>0.15237507711289328</v>
      </c>
      <c r="F18" s="109">
        <f>F14/F7</f>
        <v>0.12206896551724138</v>
      </c>
    </row>
    <row r="19" spans="3:6" ht="22.5" customHeight="1">
      <c r="C19" s="255"/>
      <c r="D19" s="112" t="s">
        <v>32</v>
      </c>
      <c r="E19" s="109">
        <f>E15/E7</f>
        <v>1.392967304133251</v>
      </c>
      <c r="F19" s="109">
        <f>F15/F7</f>
        <v>1.396551724137931</v>
      </c>
    </row>
    <row r="20" spans="3:6" ht="22.5" customHeight="1">
      <c r="C20" s="255"/>
      <c r="D20" s="112" t="s">
        <v>33</v>
      </c>
      <c r="E20" s="109">
        <f>E16/E7</f>
        <v>8.407772979642196</v>
      </c>
      <c r="F20" s="109">
        <f>F16/F7</f>
        <v>8.23655172413793</v>
      </c>
    </row>
    <row r="21" spans="2:6" ht="22.5" customHeight="1">
      <c r="B21" s="113"/>
      <c r="C21" s="256"/>
      <c r="D21" s="114" t="s">
        <v>18</v>
      </c>
      <c r="E21" s="115">
        <f>E17/E7</f>
        <v>9.95311536088834</v>
      </c>
      <c r="F21" s="115">
        <f>F17/F7</f>
        <v>9.755172413793103</v>
      </c>
    </row>
    <row r="22" spans="2:4" ht="11.25" customHeight="1">
      <c r="B22" s="116"/>
      <c r="C22" s="117"/>
      <c r="D22" s="118"/>
    </row>
    <row r="23" spans="3:4" ht="19.5" customHeight="1">
      <c r="C23" s="119"/>
      <c r="D23" s="119"/>
    </row>
    <row r="24" spans="2:4" ht="19.5" customHeight="1">
      <c r="B24" s="120"/>
      <c r="C24" s="120"/>
      <c r="D24" s="120"/>
    </row>
    <row r="25" spans="2:4" ht="15" customHeight="1">
      <c r="B25" s="120"/>
      <c r="C25" s="120"/>
      <c r="D25" s="120"/>
    </row>
    <row r="26" spans="2:4" ht="15" customHeight="1">
      <c r="B26" s="120"/>
      <c r="C26" s="120"/>
      <c r="D26" s="120"/>
    </row>
    <row r="27" spans="2:4" ht="15" customHeight="1">
      <c r="B27" s="120"/>
      <c r="C27" s="120"/>
      <c r="D27" s="120"/>
    </row>
    <row r="28" spans="2:4" ht="15" customHeight="1">
      <c r="B28" s="120"/>
      <c r="C28" s="120"/>
      <c r="D28" s="120"/>
    </row>
  </sheetData>
  <sheetProtection/>
  <mergeCells count="12">
    <mergeCell ref="C8:D8"/>
    <mergeCell ref="C9:C11"/>
    <mergeCell ref="C12:D12"/>
    <mergeCell ref="C13:D13"/>
    <mergeCell ref="C14:C17"/>
    <mergeCell ref="C18:C21"/>
    <mergeCell ref="A1:D1"/>
    <mergeCell ref="B2:I2"/>
    <mergeCell ref="A4:D4"/>
    <mergeCell ref="C5:D5"/>
    <mergeCell ref="C6:D6"/>
    <mergeCell ref="C7:D7"/>
  </mergeCells>
  <printOptions/>
  <pageMargins left="0.7086614173228347" right="0.4330708661417323" top="0.5511811023622047" bottom="0.5118110236220472" header="0.5118110236220472" footer="0.5118110236220472"/>
  <pageSetup firstPageNumber="135"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B33"/>
  <sheetViews>
    <sheetView showGridLines="0" view="pageBreakPreview" zoomScale="80" zoomScaleSheetLayoutView="80" zoomScalePageLayoutView="0" workbookViewId="0" topLeftCell="A1">
      <selection activeCell="L20" sqref="L20:M22"/>
    </sheetView>
  </sheetViews>
  <sheetFormatPr defaultColWidth="9.00390625" defaultRowHeight="15" customHeight="1"/>
  <cols>
    <col min="1" max="1" width="1.625" style="104" customWidth="1"/>
    <col min="2" max="2" width="7.50390625" style="104" bestFit="1" customWidth="1"/>
    <col min="3" max="4" width="6.00390625" style="104" customWidth="1"/>
    <col min="5" max="6" width="5.875" style="104" customWidth="1"/>
    <col min="7" max="7" width="3.25390625" style="104" customWidth="1"/>
    <col min="8" max="8" width="6.00390625" style="104" customWidth="1"/>
    <col min="9" max="9" width="4.625" style="104" customWidth="1"/>
    <col min="10" max="11" width="3.625" style="104" customWidth="1"/>
    <col min="12" max="12" width="4.625" style="104" customWidth="1"/>
    <col min="13" max="13" width="5.375" style="104" customWidth="1"/>
    <col min="14" max="14" width="6.00390625" style="104" customWidth="1"/>
    <col min="15" max="15" width="5.125" style="104" customWidth="1"/>
    <col min="16" max="18" width="4.625" style="104" customWidth="1"/>
    <col min="19" max="19" width="6.625" style="104" customWidth="1"/>
    <col min="20" max="16384" width="9.00390625" style="104" customWidth="1"/>
  </cols>
  <sheetData>
    <row r="1" spans="1:18" s="102" customFormat="1" ht="19.5" customHeight="1">
      <c r="A1" s="243" t="s">
        <v>73</v>
      </c>
      <c r="B1" s="243"/>
      <c r="C1" s="243"/>
      <c r="D1" s="243"/>
      <c r="E1" s="243"/>
      <c r="F1" s="243"/>
      <c r="G1" s="243"/>
      <c r="H1" s="243"/>
      <c r="I1" s="243"/>
      <c r="J1" s="243"/>
      <c r="K1" s="243"/>
      <c r="L1" s="243"/>
      <c r="M1" s="243"/>
      <c r="N1" s="243"/>
      <c r="O1" s="243"/>
      <c r="P1" s="243"/>
      <c r="Q1" s="243"/>
      <c r="R1" s="243"/>
    </row>
    <row r="2" spans="2:19" ht="19.5" customHeight="1">
      <c r="B2" s="257" t="s">
        <v>55</v>
      </c>
      <c r="C2" s="260" t="s">
        <v>74</v>
      </c>
      <c r="D2" s="263" t="s">
        <v>11</v>
      </c>
      <c r="E2" s="266" t="s">
        <v>12</v>
      </c>
      <c r="F2" s="266"/>
      <c r="G2" s="266"/>
      <c r="H2" s="266"/>
      <c r="I2" s="266"/>
      <c r="J2" s="266"/>
      <c r="K2" s="266"/>
      <c r="L2" s="266"/>
      <c r="M2" s="266"/>
      <c r="N2" s="263" t="s">
        <v>75</v>
      </c>
      <c r="O2" s="263" t="s">
        <v>13</v>
      </c>
      <c r="P2" s="269" t="s">
        <v>76</v>
      </c>
      <c r="Q2" s="263" t="s">
        <v>14</v>
      </c>
      <c r="R2" s="263" t="s">
        <v>15</v>
      </c>
      <c r="S2" s="272" t="s">
        <v>16</v>
      </c>
    </row>
    <row r="3" spans="2:19" ht="19.5" customHeight="1">
      <c r="B3" s="258"/>
      <c r="C3" s="261"/>
      <c r="D3" s="264"/>
      <c r="E3" s="267"/>
      <c r="F3" s="267"/>
      <c r="G3" s="267"/>
      <c r="H3" s="267"/>
      <c r="I3" s="267"/>
      <c r="J3" s="267"/>
      <c r="K3" s="267"/>
      <c r="L3" s="267"/>
      <c r="M3" s="267"/>
      <c r="N3" s="264"/>
      <c r="O3" s="264"/>
      <c r="P3" s="270"/>
      <c r="Q3" s="264"/>
      <c r="R3" s="264"/>
      <c r="S3" s="273"/>
    </row>
    <row r="4" spans="2:19" ht="19.5" customHeight="1">
      <c r="B4" s="258"/>
      <c r="C4" s="261"/>
      <c r="D4" s="264"/>
      <c r="E4" s="267" t="s">
        <v>17</v>
      </c>
      <c r="F4" s="267"/>
      <c r="G4" s="267"/>
      <c r="H4" s="267"/>
      <c r="I4" s="267" t="s">
        <v>77</v>
      </c>
      <c r="J4" s="267"/>
      <c r="K4" s="267"/>
      <c r="L4" s="267"/>
      <c r="M4" s="267"/>
      <c r="N4" s="264"/>
      <c r="O4" s="264"/>
      <c r="P4" s="270"/>
      <c r="Q4" s="264"/>
      <c r="R4" s="264"/>
      <c r="S4" s="273"/>
    </row>
    <row r="5" spans="2:19" ht="19.5" customHeight="1">
      <c r="B5" s="258"/>
      <c r="C5" s="261"/>
      <c r="D5" s="264"/>
      <c r="E5" s="267"/>
      <c r="F5" s="267"/>
      <c r="G5" s="267"/>
      <c r="H5" s="267"/>
      <c r="I5" s="267"/>
      <c r="J5" s="267"/>
      <c r="K5" s="267"/>
      <c r="L5" s="267"/>
      <c r="M5" s="267"/>
      <c r="N5" s="264"/>
      <c r="O5" s="264"/>
      <c r="P5" s="270"/>
      <c r="Q5" s="264"/>
      <c r="R5" s="264"/>
      <c r="S5" s="273"/>
    </row>
    <row r="6" spans="2:19" ht="19.5" customHeight="1">
      <c r="B6" s="258"/>
      <c r="C6" s="261"/>
      <c r="D6" s="264"/>
      <c r="E6" s="275" t="s">
        <v>152</v>
      </c>
      <c r="F6" s="275" t="s">
        <v>153</v>
      </c>
      <c r="G6" s="279" t="s">
        <v>58</v>
      </c>
      <c r="H6" s="275" t="s">
        <v>18</v>
      </c>
      <c r="I6" s="275" t="s">
        <v>78</v>
      </c>
      <c r="J6" s="275" t="s">
        <v>79</v>
      </c>
      <c r="K6" s="275" t="s">
        <v>80</v>
      </c>
      <c r="L6" s="282" t="s">
        <v>58</v>
      </c>
      <c r="M6" s="275" t="s">
        <v>18</v>
      </c>
      <c r="N6" s="264"/>
      <c r="O6" s="264"/>
      <c r="P6" s="270"/>
      <c r="Q6" s="264"/>
      <c r="R6" s="264"/>
      <c r="S6" s="273"/>
    </row>
    <row r="7" spans="2:19" ht="19.5" customHeight="1">
      <c r="B7" s="258"/>
      <c r="C7" s="261"/>
      <c r="D7" s="264"/>
      <c r="E7" s="276"/>
      <c r="F7" s="275"/>
      <c r="G7" s="280"/>
      <c r="H7" s="275"/>
      <c r="I7" s="275"/>
      <c r="J7" s="275"/>
      <c r="K7" s="275"/>
      <c r="L7" s="283"/>
      <c r="M7" s="275"/>
      <c r="N7" s="264"/>
      <c r="O7" s="268"/>
      <c r="P7" s="271"/>
      <c r="Q7" s="264"/>
      <c r="R7" s="264"/>
      <c r="S7" s="273"/>
    </row>
    <row r="8" spans="2:19" ht="19.5" customHeight="1">
      <c r="B8" s="259"/>
      <c r="C8" s="262"/>
      <c r="D8" s="265"/>
      <c r="E8" s="277"/>
      <c r="F8" s="278"/>
      <c r="G8" s="281"/>
      <c r="H8" s="278"/>
      <c r="I8" s="278"/>
      <c r="J8" s="278"/>
      <c r="K8" s="278"/>
      <c r="L8" s="284"/>
      <c r="M8" s="278"/>
      <c r="N8" s="265"/>
      <c r="O8" s="121" t="s">
        <v>81</v>
      </c>
      <c r="P8" s="121" t="s">
        <v>82</v>
      </c>
      <c r="Q8" s="265"/>
      <c r="R8" s="265"/>
      <c r="S8" s="274"/>
    </row>
    <row r="9" spans="2:19" ht="19.5" customHeight="1">
      <c r="B9" s="122" t="s">
        <v>142</v>
      </c>
      <c r="C9" s="123">
        <v>3465</v>
      </c>
      <c r="D9" s="124">
        <v>3425</v>
      </c>
      <c r="E9" s="124">
        <v>1572</v>
      </c>
      <c r="F9" s="124">
        <v>1836</v>
      </c>
      <c r="G9" s="125" t="s">
        <v>136</v>
      </c>
      <c r="H9" s="124">
        <v>3408</v>
      </c>
      <c r="I9" s="124">
        <v>16</v>
      </c>
      <c r="J9" s="124">
        <v>1</v>
      </c>
      <c r="K9" s="125" t="s">
        <v>136</v>
      </c>
      <c r="L9" s="124">
        <v>0</v>
      </c>
      <c r="M9" s="124">
        <v>17</v>
      </c>
      <c r="N9" s="124">
        <v>49</v>
      </c>
      <c r="O9" s="126">
        <v>0.5</v>
      </c>
      <c r="P9" s="127">
        <v>0.01</v>
      </c>
      <c r="Q9" s="124">
        <v>290</v>
      </c>
      <c r="R9" s="124">
        <v>155</v>
      </c>
      <c r="S9" s="128">
        <v>69</v>
      </c>
    </row>
    <row r="10" spans="2:19" ht="19.5" customHeight="1">
      <c r="B10" s="129" t="s">
        <v>143</v>
      </c>
      <c r="C10" s="130">
        <f aca="true" t="shared" si="0" ref="C10:N10">SUM(C11:C13)</f>
        <v>3637</v>
      </c>
      <c r="D10" s="131">
        <f t="shared" si="0"/>
        <v>3592</v>
      </c>
      <c r="E10" s="131">
        <f t="shared" si="0"/>
        <v>1152</v>
      </c>
      <c r="F10" s="131">
        <f t="shared" si="0"/>
        <v>2416</v>
      </c>
      <c r="G10" s="131">
        <f t="shared" si="0"/>
        <v>4</v>
      </c>
      <c r="H10" s="131">
        <f t="shared" si="0"/>
        <v>3572</v>
      </c>
      <c r="I10" s="131">
        <f t="shared" si="0"/>
        <v>19</v>
      </c>
      <c r="J10" s="131">
        <f t="shared" si="0"/>
        <v>4</v>
      </c>
      <c r="K10" s="131">
        <f t="shared" si="0"/>
        <v>0</v>
      </c>
      <c r="L10" s="131">
        <f t="shared" si="0"/>
        <v>0</v>
      </c>
      <c r="M10" s="131">
        <f t="shared" si="0"/>
        <v>23</v>
      </c>
      <c r="N10" s="131">
        <f t="shared" si="0"/>
        <v>49</v>
      </c>
      <c r="O10" s="132">
        <f>SUM(O11:O13)/3</f>
        <v>0.5666666666666667</v>
      </c>
      <c r="P10" s="133">
        <f>SUM(P11:P13)/3</f>
        <v>0.016666666666666666</v>
      </c>
      <c r="Q10" s="131">
        <f>SUM(Q11:Q13)</f>
        <v>356</v>
      </c>
      <c r="R10" s="131">
        <f>SUM(R11:R13)</f>
        <v>304</v>
      </c>
      <c r="S10" s="134">
        <f>SUM(S11:S13)</f>
        <v>93</v>
      </c>
    </row>
    <row r="11" spans="2:19" ht="19.5" customHeight="1">
      <c r="B11" s="135" t="s">
        <v>63</v>
      </c>
      <c r="C11" s="130">
        <v>1191</v>
      </c>
      <c r="D11" s="131">
        <v>1176</v>
      </c>
      <c r="E11" s="131">
        <v>467</v>
      </c>
      <c r="F11" s="131">
        <v>702</v>
      </c>
      <c r="G11" s="136">
        <v>3</v>
      </c>
      <c r="H11" s="136">
        <f>SUM(E11:G11)</f>
        <v>1172</v>
      </c>
      <c r="I11" s="136">
        <v>4</v>
      </c>
      <c r="J11" s="131">
        <f aca="true" t="shared" si="1" ref="J11:L12">SUM(J12:J14)</f>
        <v>2</v>
      </c>
      <c r="K11" s="131">
        <f t="shared" si="1"/>
        <v>0</v>
      </c>
      <c r="L11" s="131">
        <f t="shared" si="1"/>
        <v>0</v>
      </c>
      <c r="M11" s="131">
        <f>SUM(I11:L11)</f>
        <v>6</v>
      </c>
      <c r="N11" s="131">
        <v>9</v>
      </c>
      <c r="O11" s="137">
        <v>0.3</v>
      </c>
      <c r="P11" s="138">
        <v>0.01</v>
      </c>
      <c r="Q11" s="131">
        <v>109</v>
      </c>
      <c r="R11" s="131">
        <v>119</v>
      </c>
      <c r="S11" s="134">
        <v>34</v>
      </c>
    </row>
    <row r="12" spans="2:19" ht="19.5" customHeight="1">
      <c r="B12" s="135" t="s">
        <v>64</v>
      </c>
      <c r="C12" s="130">
        <v>898</v>
      </c>
      <c r="D12" s="131">
        <v>888</v>
      </c>
      <c r="E12" s="131">
        <v>370</v>
      </c>
      <c r="F12" s="131">
        <v>512</v>
      </c>
      <c r="G12" s="125" t="s">
        <v>136</v>
      </c>
      <c r="H12" s="136">
        <f>SUM(E12:G12)</f>
        <v>882</v>
      </c>
      <c r="I12" s="136">
        <v>6</v>
      </c>
      <c r="J12" s="131">
        <f t="shared" si="1"/>
        <v>1</v>
      </c>
      <c r="K12" s="131">
        <f t="shared" si="1"/>
        <v>0</v>
      </c>
      <c r="L12" s="131">
        <f t="shared" si="1"/>
        <v>0</v>
      </c>
      <c r="M12" s="131">
        <f>SUM(I12:L12)</f>
        <v>7</v>
      </c>
      <c r="N12" s="131">
        <v>15</v>
      </c>
      <c r="O12" s="137">
        <v>0.7</v>
      </c>
      <c r="P12" s="138">
        <v>0.02</v>
      </c>
      <c r="Q12" s="131">
        <v>106</v>
      </c>
      <c r="R12" s="131">
        <v>35</v>
      </c>
      <c r="S12" s="134">
        <v>13</v>
      </c>
    </row>
    <row r="13" spans="2:19" ht="19.5" customHeight="1">
      <c r="B13" s="139" t="s">
        <v>125</v>
      </c>
      <c r="C13" s="140">
        <v>1548</v>
      </c>
      <c r="D13" s="141">
        <v>1528</v>
      </c>
      <c r="E13" s="141">
        <v>315</v>
      </c>
      <c r="F13" s="141">
        <v>1202</v>
      </c>
      <c r="G13" s="142">
        <v>1</v>
      </c>
      <c r="H13" s="142">
        <f>SUM(E13:G13)</f>
        <v>1518</v>
      </c>
      <c r="I13" s="142">
        <v>9</v>
      </c>
      <c r="J13" s="142">
        <v>1</v>
      </c>
      <c r="K13" s="141">
        <f>SUM(K14:K16)</f>
        <v>0</v>
      </c>
      <c r="L13" s="141">
        <f>SUM(L14:L16)</f>
        <v>0</v>
      </c>
      <c r="M13" s="141">
        <f>SUM(I13:L13)</f>
        <v>10</v>
      </c>
      <c r="N13" s="141">
        <v>25</v>
      </c>
      <c r="O13" s="143">
        <v>0.7</v>
      </c>
      <c r="P13" s="144">
        <v>0.02</v>
      </c>
      <c r="Q13" s="141">
        <v>141</v>
      </c>
      <c r="R13" s="141">
        <v>150</v>
      </c>
      <c r="S13" s="145">
        <v>46</v>
      </c>
    </row>
    <row r="14" spans="2:18" ht="19.5" customHeight="1">
      <c r="B14" s="120"/>
      <c r="C14" s="120"/>
      <c r="D14" s="146"/>
      <c r="E14" s="120"/>
      <c r="F14" s="120"/>
      <c r="G14" s="120"/>
      <c r="H14" s="120"/>
      <c r="I14" s="120"/>
      <c r="J14" s="120"/>
      <c r="K14" s="120"/>
      <c r="L14" s="120"/>
      <c r="M14" s="120"/>
      <c r="N14" s="120"/>
      <c r="O14" s="120"/>
      <c r="P14" s="120"/>
      <c r="Q14" s="120"/>
      <c r="R14" s="120"/>
    </row>
    <row r="15" spans="1:18" s="102" customFormat="1" ht="19.5" customHeight="1">
      <c r="A15" s="285" t="s">
        <v>83</v>
      </c>
      <c r="B15" s="285"/>
      <c r="C15" s="285"/>
      <c r="D15" s="285"/>
      <c r="E15" s="285"/>
      <c r="F15" s="285"/>
      <c r="G15" s="285"/>
      <c r="H15" s="285"/>
      <c r="I15" s="285"/>
      <c r="J15" s="285"/>
      <c r="K15" s="285"/>
      <c r="L15" s="285"/>
      <c r="M15" s="285"/>
      <c r="N15" s="285"/>
      <c r="O15" s="285"/>
      <c r="P15" s="285"/>
      <c r="Q15" s="285"/>
      <c r="R15" s="285"/>
    </row>
    <row r="16" spans="2:19" ht="19.5" customHeight="1">
      <c r="B16" s="257" t="s">
        <v>55</v>
      </c>
      <c r="C16" s="260" t="s">
        <v>19</v>
      </c>
      <c r="D16" s="263" t="s">
        <v>11</v>
      </c>
      <c r="E16" s="266" t="s">
        <v>12</v>
      </c>
      <c r="F16" s="266"/>
      <c r="G16" s="266"/>
      <c r="H16" s="266"/>
      <c r="I16" s="266"/>
      <c r="J16" s="266"/>
      <c r="K16" s="266"/>
      <c r="L16" s="266"/>
      <c r="M16" s="266"/>
      <c r="N16" s="263" t="s">
        <v>20</v>
      </c>
      <c r="O16" s="263" t="s">
        <v>13</v>
      </c>
      <c r="P16" s="263" t="s">
        <v>76</v>
      </c>
      <c r="Q16" s="286" t="s">
        <v>14</v>
      </c>
      <c r="R16" s="263" t="s">
        <v>15</v>
      </c>
      <c r="S16" s="272" t="s">
        <v>16</v>
      </c>
    </row>
    <row r="17" spans="2:19" ht="19.5" customHeight="1">
      <c r="B17" s="258"/>
      <c r="C17" s="261"/>
      <c r="D17" s="264"/>
      <c r="E17" s="267"/>
      <c r="F17" s="267"/>
      <c r="G17" s="267"/>
      <c r="H17" s="267"/>
      <c r="I17" s="267"/>
      <c r="J17" s="267"/>
      <c r="K17" s="267"/>
      <c r="L17" s="267"/>
      <c r="M17" s="267"/>
      <c r="N17" s="264"/>
      <c r="O17" s="264"/>
      <c r="P17" s="264"/>
      <c r="Q17" s="287"/>
      <c r="R17" s="264"/>
      <c r="S17" s="273"/>
    </row>
    <row r="18" spans="2:19" ht="19.5" customHeight="1">
      <c r="B18" s="258"/>
      <c r="C18" s="261"/>
      <c r="D18" s="264"/>
      <c r="E18" s="264" t="s">
        <v>21</v>
      </c>
      <c r="F18" s="267" t="s">
        <v>77</v>
      </c>
      <c r="G18" s="267"/>
      <c r="H18" s="267"/>
      <c r="I18" s="267"/>
      <c r="J18" s="267"/>
      <c r="K18" s="267"/>
      <c r="L18" s="267"/>
      <c r="M18" s="267"/>
      <c r="N18" s="264"/>
      <c r="O18" s="264"/>
      <c r="P18" s="264"/>
      <c r="Q18" s="287"/>
      <c r="R18" s="264"/>
      <c r="S18" s="273"/>
    </row>
    <row r="19" spans="2:19" ht="19.5" customHeight="1">
      <c r="B19" s="258"/>
      <c r="C19" s="261"/>
      <c r="D19" s="264"/>
      <c r="E19" s="264"/>
      <c r="F19" s="267"/>
      <c r="G19" s="267"/>
      <c r="H19" s="267"/>
      <c r="I19" s="267"/>
      <c r="J19" s="267"/>
      <c r="K19" s="267"/>
      <c r="L19" s="267"/>
      <c r="M19" s="267"/>
      <c r="N19" s="264"/>
      <c r="O19" s="264"/>
      <c r="P19" s="264"/>
      <c r="Q19" s="287"/>
      <c r="R19" s="264"/>
      <c r="S19" s="273"/>
    </row>
    <row r="20" spans="2:19" ht="19.5" customHeight="1">
      <c r="B20" s="258"/>
      <c r="C20" s="261"/>
      <c r="D20" s="264"/>
      <c r="E20" s="264"/>
      <c r="F20" s="289" t="s">
        <v>84</v>
      </c>
      <c r="G20" s="290"/>
      <c r="H20" s="295" t="s">
        <v>22</v>
      </c>
      <c r="I20" s="275" t="s">
        <v>154</v>
      </c>
      <c r="J20" s="275" t="s">
        <v>85</v>
      </c>
      <c r="K20" s="295" t="s">
        <v>23</v>
      </c>
      <c r="L20" s="289" t="s">
        <v>18</v>
      </c>
      <c r="M20" s="290"/>
      <c r="N20" s="264"/>
      <c r="O20" s="264"/>
      <c r="P20" s="264"/>
      <c r="Q20" s="287"/>
      <c r="R20" s="264"/>
      <c r="S20" s="273"/>
    </row>
    <row r="21" spans="2:19" ht="19.5" customHeight="1">
      <c r="B21" s="258"/>
      <c r="C21" s="261"/>
      <c r="D21" s="264"/>
      <c r="E21" s="264"/>
      <c r="F21" s="291"/>
      <c r="G21" s="292"/>
      <c r="H21" s="295"/>
      <c r="I21" s="275"/>
      <c r="J21" s="275"/>
      <c r="K21" s="295"/>
      <c r="L21" s="291"/>
      <c r="M21" s="292"/>
      <c r="N21" s="264"/>
      <c r="O21" s="268"/>
      <c r="P21" s="268"/>
      <c r="Q21" s="287"/>
      <c r="R21" s="264"/>
      <c r="S21" s="273"/>
    </row>
    <row r="22" spans="2:19" ht="19.5" customHeight="1">
      <c r="B22" s="259"/>
      <c r="C22" s="262"/>
      <c r="D22" s="265"/>
      <c r="E22" s="265"/>
      <c r="F22" s="293"/>
      <c r="G22" s="294"/>
      <c r="H22" s="296"/>
      <c r="I22" s="278"/>
      <c r="J22" s="278"/>
      <c r="K22" s="296"/>
      <c r="L22" s="293"/>
      <c r="M22" s="294"/>
      <c r="N22" s="265"/>
      <c r="O22" s="121" t="s">
        <v>81</v>
      </c>
      <c r="P22" s="121" t="s">
        <v>82</v>
      </c>
      <c r="Q22" s="288"/>
      <c r="R22" s="265"/>
      <c r="S22" s="274"/>
    </row>
    <row r="23" spans="2:19" ht="19.5" customHeight="1">
      <c r="B23" s="129" t="s">
        <v>135</v>
      </c>
      <c r="C23" s="130">
        <v>3574</v>
      </c>
      <c r="D23" s="131">
        <v>3506</v>
      </c>
      <c r="E23" s="131">
        <v>3059</v>
      </c>
      <c r="F23" s="299">
        <v>350</v>
      </c>
      <c r="G23" s="300"/>
      <c r="H23" s="131">
        <v>88</v>
      </c>
      <c r="I23" s="131">
        <v>2</v>
      </c>
      <c r="J23" s="131">
        <v>7</v>
      </c>
      <c r="K23" s="136" t="s">
        <v>136</v>
      </c>
      <c r="L23" s="299">
        <v>447</v>
      </c>
      <c r="M23" s="300"/>
      <c r="N23" s="131">
        <v>1481</v>
      </c>
      <c r="O23" s="132">
        <v>12.7</v>
      </c>
      <c r="P23" s="133">
        <v>0.42</v>
      </c>
      <c r="Q23" s="131">
        <v>109</v>
      </c>
      <c r="R23" s="131">
        <v>444</v>
      </c>
      <c r="S23" s="134">
        <v>83</v>
      </c>
    </row>
    <row r="24" spans="2:19" ht="19.5" customHeight="1">
      <c r="B24" s="129" t="s">
        <v>143</v>
      </c>
      <c r="C24" s="130">
        <f>SUM(C25:C27)</f>
        <v>3807</v>
      </c>
      <c r="D24" s="131">
        <f>SUM(D25:D27)</f>
        <v>3739</v>
      </c>
      <c r="E24" s="131">
        <f>SUM(E25:E27)</f>
        <v>3368</v>
      </c>
      <c r="F24" s="299">
        <f>SUM(F25:F27)</f>
        <v>275</v>
      </c>
      <c r="G24" s="300"/>
      <c r="H24" s="131">
        <f>SUM(H25:H27)</f>
        <v>86</v>
      </c>
      <c r="I24" s="131">
        <f>SUM(I25:I27)</f>
        <v>4</v>
      </c>
      <c r="J24" s="131">
        <f>SUM(J25:J27)</f>
        <v>5</v>
      </c>
      <c r="K24" s="136">
        <f>SUM(K25:K27)</f>
        <v>1</v>
      </c>
      <c r="L24" s="299">
        <f>SUM(L25:L27)</f>
        <v>371</v>
      </c>
      <c r="M24" s="300"/>
      <c r="N24" s="131">
        <f>SUM(N25:N27)</f>
        <v>1184</v>
      </c>
      <c r="O24" s="132">
        <f>SUM(O25:O27)/3</f>
        <v>10.116912518716589</v>
      </c>
      <c r="P24" s="133">
        <f>SUM(P25:P27)/3</f>
        <v>0.3242101804795494</v>
      </c>
      <c r="Q24" s="131">
        <f>SUM(Q25:Q27)</f>
        <v>108</v>
      </c>
      <c r="R24" s="131">
        <f>SUM(R25:R27)</f>
        <v>594</v>
      </c>
      <c r="S24" s="134">
        <f>SUM(S25:S27)</f>
        <v>123</v>
      </c>
    </row>
    <row r="25" spans="2:19" ht="19.5" customHeight="1">
      <c r="B25" s="135" t="s">
        <v>63</v>
      </c>
      <c r="C25" s="130">
        <v>1285</v>
      </c>
      <c r="D25" s="131">
        <v>1266</v>
      </c>
      <c r="E25" s="131">
        <v>1150</v>
      </c>
      <c r="F25" s="299">
        <v>90</v>
      </c>
      <c r="G25" s="300"/>
      <c r="H25" s="131">
        <v>23</v>
      </c>
      <c r="I25" s="131">
        <v>1</v>
      </c>
      <c r="J25" s="131">
        <v>2</v>
      </c>
      <c r="K25" s="136" t="s">
        <v>136</v>
      </c>
      <c r="L25" s="299">
        <f>SUM(F25:K25)</f>
        <v>116</v>
      </c>
      <c r="M25" s="300"/>
      <c r="N25" s="131">
        <v>407</v>
      </c>
      <c r="O25" s="147">
        <f>L25/D25*100</f>
        <v>9.162717219589258</v>
      </c>
      <c r="P25" s="138">
        <f>N25/D25</f>
        <v>0.32148499210110587</v>
      </c>
      <c r="Q25" s="131">
        <v>21</v>
      </c>
      <c r="R25" s="131">
        <v>162</v>
      </c>
      <c r="S25" s="134">
        <v>31</v>
      </c>
    </row>
    <row r="26" spans="2:19" ht="19.5" customHeight="1">
      <c r="B26" s="135" t="s">
        <v>64</v>
      </c>
      <c r="C26" s="130">
        <v>933</v>
      </c>
      <c r="D26" s="131">
        <v>909</v>
      </c>
      <c r="E26" s="131">
        <v>803</v>
      </c>
      <c r="F26" s="299">
        <v>78</v>
      </c>
      <c r="G26" s="300"/>
      <c r="H26" s="131">
        <v>25</v>
      </c>
      <c r="I26" s="131">
        <v>2</v>
      </c>
      <c r="J26" s="131">
        <v>1</v>
      </c>
      <c r="K26" s="136" t="s">
        <v>136</v>
      </c>
      <c r="L26" s="299">
        <f>SUM(F26:K26)</f>
        <v>106</v>
      </c>
      <c r="M26" s="300"/>
      <c r="N26" s="131">
        <v>335</v>
      </c>
      <c r="O26" s="147">
        <f>L26/D26*100</f>
        <v>11.66116611661166</v>
      </c>
      <c r="P26" s="138">
        <f>N26/D26</f>
        <v>0.36853685368536854</v>
      </c>
      <c r="Q26" s="131">
        <v>60</v>
      </c>
      <c r="R26" s="131">
        <v>199</v>
      </c>
      <c r="S26" s="134">
        <v>30</v>
      </c>
    </row>
    <row r="27" spans="2:19" ht="19.5" customHeight="1">
      <c r="B27" s="139" t="s">
        <v>125</v>
      </c>
      <c r="C27" s="140">
        <v>1589</v>
      </c>
      <c r="D27" s="141">
        <v>1564</v>
      </c>
      <c r="E27" s="141">
        <v>1415</v>
      </c>
      <c r="F27" s="304">
        <v>107</v>
      </c>
      <c r="G27" s="305"/>
      <c r="H27" s="141">
        <v>38</v>
      </c>
      <c r="I27" s="142">
        <v>1</v>
      </c>
      <c r="J27" s="141">
        <v>2</v>
      </c>
      <c r="K27" s="142">
        <v>1</v>
      </c>
      <c r="L27" s="304">
        <f>SUM(F27:K27)</f>
        <v>149</v>
      </c>
      <c r="M27" s="305"/>
      <c r="N27" s="141">
        <v>442</v>
      </c>
      <c r="O27" s="148">
        <f>L27/D27*100</f>
        <v>9.526854219948849</v>
      </c>
      <c r="P27" s="144">
        <f>N27/D27</f>
        <v>0.2826086956521739</v>
      </c>
      <c r="Q27" s="141">
        <v>27</v>
      </c>
      <c r="R27" s="141">
        <v>233</v>
      </c>
      <c r="S27" s="145">
        <v>62</v>
      </c>
    </row>
    <row r="28" spans="3:19" ht="19.5" customHeight="1">
      <c r="C28" s="149"/>
      <c r="D28" s="149"/>
      <c r="E28" s="149"/>
      <c r="F28" s="149"/>
      <c r="H28" s="149"/>
      <c r="I28" s="149"/>
      <c r="J28" s="149"/>
      <c r="K28" s="149"/>
      <c r="L28" s="149"/>
      <c r="N28" s="149"/>
      <c r="O28" s="150"/>
      <c r="P28" s="151"/>
      <c r="Q28" s="149">
        <v>0</v>
      </c>
      <c r="R28" s="149"/>
      <c r="S28" s="149"/>
    </row>
    <row r="29" spans="1:27" s="102" customFormat="1" ht="19.5" customHeight="1">
      <c r="A29" s="243" t="s">
        <v>86</v>
      </c>
      <c r="B29" s="243"/>
      <c r="C29" s="243"/>
      <c r="D29" s="243"/>
      <c r="E29" s="243"/>
      <c r="F29" s="243"/>
      <c r="G29" s="243"/>
      <c r="H29" s="243"/>
      <c r="I29" s="243"/>
      <c r="J29" s="243"/>
      <c r="K29" s="243"/>
      <c r="L29" s="243"/>
      <c r="M29" s="243"/>
      <c r="N29" s="243"/>
      <c r="O29" s="243"/>
      <c r="P29" s="243"/>
      <c r="Q29" s="243"/>
      <c r="R29" s="243"/>
      <c r="S29" s="152"/>
      <c r="T29" s="152"/>
      <c r="U29" s="152"/>
      <c r="V29" s="152"/>
      <c r="W29" s="152"/>
      <c r="X29" s="152"/>
      <c r="Y29" s="152"/>
      <c r="Z29" s="152"/>
      <c r="AA29" s="152"/>
    </row>
    <row r="30" spans="2:28" ht="19.5" customHeight="1">
      <c r="B30" s="306" t="s">
        <v>56</v>
      </c>
      <c r="C30" s="307"/>
      <c r="D30" s="308"/>
      <c r="E30" s="309" t="s">
        <v>137</v>
      </c>
      <c r="F30" s="310"/>
      <c r="G30" s="311"/>
      <c r="H30" s="309" t="s">
        <v>144</v>
      </c>
      <c r="I30" s="310"/>
      <c r="J30" s="311"/>
      <c r="K30" s="297" t="s">
        <v>107</v>
      </c>
      <c r="L30" s="307"/>
      <c r="M30" s="298"/>
      <c r="N30" s="297" t="s">
        <v>108</v>
      </c>
      <c r="O30" s="298"/>
      <c r="P30" s="321" t="s">
        <v>24</v>
      </c>
      <c r="Q30" s="322"/>
      <c r="R30" s="323"/>
      <c r="S30" s="153"/>
      <c r="T30" s="154"/>
      <c r="U30" s="154"/>
      <c r="V30" s="154"/>
      <c r="W30" s="154"/>
      <c r="X30" s="154"/>
      <c r="Y30" s="154"/>
      <c r="Z30" s="154"/>
      <c r="AA30" s="154"/>
      <c r="AB30" s="154"/>
    </row>
    <row r="31" spans="2:28" ht="19.5" customHeight="1">
      <c r="B31" s="324" t="s">
        <v>87</v>
      </c>
      <c r="C31" s="325"/>
      <c r="D31" s="326"/>
      <c r="E31" s="327" t="s">
        <v>138</v>
      </c>
      <c r="F31" s="328"/>
      <c r="G31" s="329"/>
      <c r="H31" s="330" t="s">
        <v>145</v>
      </c>
      <c r="I31" s="331"/>
      <c r="J31" s="332"/>
      <c r="K31" s="301" t="s">
        <v>145</v>
      </c>
      <c r="L31" s="302"/>
      <c r="M31" s="333"/>
      <c r="N31" s="301" t="s">
        <v>145</v>
      </c>
      <c r="O31" s="333"/>
      <c r="P31" s="301" t="s">
        <v>145</v>
      </c>
      <c r="Q31" s="302"/>
      <c r="R31" s="303"/>
      <c r="S31" s="155"/>
      <c r="T31" s="154"/>
      <c r="U31" s="154"/>
      <c r="V31" s="154"/>
      <c r="W31" s="154"/>
      <c r="X31" s="154"/>
      <c r="Y31" s="154"/>
      <c r="Z31" s="154"/>
      <c r="AA31" s="154"/>
      <c r="AB31" s="154"/>
    </row>
    <row r="32" spans="2:27" ht="19.5" customHeight="1">
      <c r="B32" s="312" t="s">
        <v>49</v>
      </c>
      <c r="C32" s="313"/>
      <c r="D32" s="314"/>
      <c r="E32" s="315" t="s">
        <v>139</v>
      </c>
      <c r="F32" s="316"/>
      <c r="G32" s="317"/>
      <c r="H32" s="315" t="s">
        <v>151</v>
      </c>
      <c r="I32" s="316"/>
      <c r="J32" s="317"/>
      <c r="K32" s="318"/>
      <c r="L32" s="319"/>
      <c r="M32" s="319"/>
      <c r="N32" s="319"/>
      <c r="O32" s="319"/>
      <c r="P32" s="319"/>
      <c r="Q32" s="319"/>
      <c r="R32" s="320"/>
      <c r="S32" s="155"/>
      <c r="T32" s="154"/>
      <c r="U32" s="154"/>
      <c r="V32" s="154"/>
      <c r="W32" s="154"/>
      <c r="X32" s="154"/>
      <c r="Y32" s="154"/>
      <c r="Z32" s="154"/>
      <c r="AA32" s="154"/>
    </row>
    <row r="33" ht="15" customHeight="1">
      <c r="B33" s="120" t="s">
        <v>146</v>
      </c>
    </row>
  </sheetData>
  <sheetProtection/>
  <mergeCells count="68">
    <mergeCell ref="B32:D32"/>
    <mergeCell ref="E32:G32"/>
    <mergeCell ref="H32:J32"/>
    <mergeCell ref="K32:R32"/>
    <mergeCell ref="P30:R30"/>
    <mergeCell ref="B31:D31"/>
    <mergeCell ref="E31:G31"/>
    <mergeCell ref="H31:J31"/>
    <mergeCell ref="K31:M31"/>
    <mergeCell ref="N31:O31"/>
    <mergeCell ref="P31:R31"/>
    <mergeCell ref="F26:G26"/>
    <mergeCell ref="L26:M26"/>
    <mergeCell ref="F27:G27"/>
    <mergeCell ref="L27:M27"/>
    <mergeCell ref="A29:R29"/>
    <mergeCell ref="B30:D30"/>
    <mergeCell ref="E30:G30"/>
    <mergeCell ref="H30:J30"/>
    <mergeCell ref="K30:M30"/>
    <mergeCell ref="N30:O30"/>
    <mergeCell ref="L20:M22"/>
    <mergeCell ref="F23:G23"/>
    <mergeCell ref="L23:M23"/>
    <mergeCell ref="F24:G24"/>
    <mergeCell ref="L24:M24"/>
    <mergeCell ref="F25:G25"/>
    <mergeCell ref="L25:M25"/>
    <mergeCell ref="Q16:Q22"/>
    <mergeCell ref="R16:R22"/>
    <mergeCell ref="S16:S22"/>
    <mergeCell ref="E18:E22"/>
    <mergeCell ref="F18:M19"/>
    <mergeCell ref="F20:G22"/>
    <mergeCell ref="H20:H22"/>
    <mergeCell ref="I20:I22"/>
    <mergeCell ref="J20:J22"/>
    <mergeCell ref="K20:K22"/>
    <mergeCell ref="L6:L8"/>
    <mergeCell ref="M6:M8"/>
    <mergeCell ref="A15:R15"/>
    <mergeCell ref="B16:B22"/>
    <mergeCell ref="C16:C22"/>
    <mergeCell ref="D16:D22"/>
    <mergeCell ref="E16:M17"/>
    <mergeCell ref="N16:N22"/>
    <mergeCell ref="O16:O21"/>
    <mergeCell ref="P16:P21"/>
    <mergeCell ref="S2:S8"/>
    <mergeCell ref="E4:H5"/>
    <mergeCell ref="I4:M5"/>
    <mergeCell ref="E6:E8"/>
    <mergeCell ref="F6:F8"/>
    <mergeCell ref="G6:G8"/>
    <mergeCell ref="H6:H8"/>
    <mergeCell ref="I6:I8"/>
    <mergeCell ref="J6:J8"/>
    <mergeCell ref="K6:K8"/>
    <mergeCell ref="A1:R1"/>
    <mergeCell ref="B2:B8"/>
    <mergeCell ref="C2:C8"/>
    <mergeCell ref="D2:D8"/>
    <mergeCell ref="E2:M3"/>
    <mergeCell ref="N2:N8"/>
    <mergeCell ref="O2:O7"/>
    <mergeCell ref="P2:P7"/>
    <mergeCell ref="Q2:Q8"/>
    <mergeCell ref="R2:R8"/>
  </mergeCells>
  <printOptions/>
  <pageMargins left="0.7086614173228347" right="0.4330708661417323" top="0.5511811023622047" bottom="0.5118110236220472" header="0.5118110236220472" footer="0.5118110236220472"/>
  <pageSetup firstPageNumber="136" useFirstPageNumber="1" horizontalDpi="600" verticalDpi="600" orientation="portrait" paperSize="9" scale="9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H43"/>
  <sheetViews>
    <sheetView showGridLines="0" view="pageBreakPreview" zoomScale="70" zoomScaleNormal="60" zoomScaleSheetLayoutView="70" workbookViewId="0" topLeftCell="A1">
      <selection activeCell="C23" sqref="C23"/>
    </sheetView>
  </sheetViews>
  <sheetFormatPr defaultColWidth="9.00390625" defaultRowHeight="19.5" customHeight="1"/>
  <cols>
    <col min="1" max="1" width="1.625" style="43" customWidth="1"/>
    <col min="2" max="2" width="15.625" style="43" customWidth="1"/>
    <col min="3" max="3" width="18.375" style="43" bestFit="1" customWidth="1"/>
    <col min="4" max="6" width="7.50390625" style="43" customWidth="1"/>
    <col min="7" max="30" width="5.00390625" style="43" customWidth="1"/>
    <col min="31" max="31" width="7.50390625" style="43" bestFit="1" customWidth="1"/>
    <col min="32" max="32" width="5.125" style="43" customWidth="1"/>
    <col min="33" max="33" width="6.875" style="43" bestFit="1" customWidth="1"/>
    <col min="34" max="34" width="5.875" style="43" bestFit="1" customWidth="1"/>
    <col min="35" max="16384" width="9.00390625" style="43" customWidth="1"/>
  </cols>
  <sheetData>
    <row r="1" spans="1:8" s="38" customFormat="1" ht="19.5" customHeight="1">
      <c r="A1" s="334" t="s">
        <v>61</v>
      </c>
      <c r="B1" s="334"/>
      <c r="C1" s="334"/>
      <c r="D1" s="334"/>
      <c r="E1" s="334"/>
      <c r="F1" s="334"/>
      <c r="G1" s="334"/>
      <c r="H1" s="334"/>
    </row>
    <row r="2" spans="2:33" s="39" customFormat="1" ht="48" customHeight="1">
      <c r="B2" s="335" t="s">
        <v>126</v>
      </c>
      <c r="C2" s="335"/>
      <c r="D2" s="335"/>
      <c r="E2" s="335"/>
      <c r="F2" s="335"/>
      <c r="G2" s="335"/>
      <c r="H2" s="335"/>
      <c r="I2" s="335"/>
      <c r="J2" s="335"/>
      <c r="K2" s="335"/>
      <c r="L2" s="335"/>
      <c r="M2" s="335"/>
      <c r="N2" s="335"/>
      <c r="O2" s="335"/>
      <c r="P2" s="335"/>
      <c r="Q2" s="335"/>
      <c r="R2" s="335"/>
      <c r="S2" s="40"/>
      <c r="T2" s="40"/>
      <c r="U2" s="40"/>
      <c r="V2" s="40"/>
      <c r="W2" s="40"/>
      <c r="X2" s="40"/>
      <c r="Y2" s="40"/>
      <c r="Z2" s="40"/>
      <c r="AA2" s="40"/>
      <c r="AB2" s="40"/>
      <c r="AC2" s="40"/>
      <c r="AD2" s="40"/>
      <c r="AE2" s="40"/>
      <c r="AF2" s="40"/>
      <c r="AG2" s="40"/>
    </row>
    <row r="3" spans="1:34" s="39" customFormat="1" ht="19.5" customHeight="1">
      <c r="A3" s="99" t="s">
        <v>109</v>
      </c>
      <c r="B3" s="99"/>
      <c r="C3" s="99"/>
      <c r="D3" s="99"/>
      <c r="E3" s="99"/>
      <c r="F3" s="52"/>
      <c r="G3" s="100"/>
      <c r="H3" s="100"/>
      <c r="I3" s="101"/>
      <c r="J3" s="52"/>
      <c r="K3" s="52"/>
      <c r="L3" s="52"/>
      <c r="M3" s="52"/>
      <c r="N3" s="52"/>
      <c r="O3" s="52"/>
      <c r="P3" s="52"/>
      <c r="Q3" s="52"/>
      <c r="R3" s="52"/>
      <c r="S3" s="52"/>
      <c r="T3" s="52"/>
      <c r="U3" s="52"/>
      <c r="V3" s="52"/>
      <c r="W3" s="52"/>
      <c r="X3" s="52"/>
      <c r="Y3" s="52"/>
      <c r="Z3" s="52"/>
      <c r="AA3" s="52"/>
      <c r="AB3" s="52"/>
      <c r="AC3" s="52"/>
      <c r="AD3" s="52"/>
      <c r="AE3" s="42"/>
      <c r="AF3" s="42"/>
      <c r="AG3" s="42"/>
      <c r="AH3" s="41"/>
    </row>
    <row r="4" spans="1:34" s="39" customFormat="1" ht="19.5" customHeight="1">
      <c r="A4" s="99"/>
      <c r="C4" s="99"/>
      <c r="D4" s="99"/>
      <c r="E4" s="99"/>
      <c r="F4" s="52"/>
      <c r="G4" s="99"/>
      <c r="H4" s="99"/>
      <c r="I4" s="41"/>
      <c r="J4" s="52"/>
      <c r="L4" s="52"/>
      <c r="M4" s="52"/>
      <c r="N4" s="52"/>
      <c r="O4" s="52"/>
      <c r="P4" s="52"/>
      <c r="Q4" s="52"/>
      <c r="R4" s="52"/>
      <c r="S4" s="52"/>
      <c r="T4" s="52"/>
      <c r="U4" s="52"/>
      <c r="V4" s="52"/>
      <c r="W4" s="52"/>
      <c r="X4" s="52"/>
      <c r="Y4" s="52"/>
      <c r="Z4" s="52"/>
      <c r="AA4" s="52"/>
      <c r="AB4" s="52"/>
      <c r="AC4" s="52"/>
      <c r="AD4" s="52"/>
      <c r="AE4" s="42"/>
      <c r="AF4" s="42"/>
      <c r="AG4" s="42"/>
      <c r="AH4" s="41"/>
    </row>
    <row r="5" spans="2:34" ht="9.75" customHeight="1">
      <c r="B5" s="336"/>
      <c r="C5" s="337"/>
      <c r="D5" s="342" t="s">
        <v>140</v>
      </c>
      <c r="E5" s="342" t="s">
        <v>141</v>
      </c>
      <c r="F5" s="342" t="s">
        <v>148</v>
      </c>
      <c r="G5" s="345"/>
      <c r="H5" s="346"/>
      <c r="I5" s="346"/>
      <c r="J5" s="346"/>
      <c r="K5" s="346"/>
      <c r="L5" s="346"/>
      <c r="M5" s="346"/>
      <c r="N5" s="346"/>
      <c r="O5" s="346"/>
      <c r="P5" s="346"/>
      <c r="Q5" s="346"/>
      <c r="R5" s="346"/>
      <c r="S5" s="346"/>
      <c r="T5" s="346"/>
      <c r="U5" s="346"/>
      <c r="V5" s="346"/>
      <c r="W5" s="346"/>
      <c r="X5" s="346"/>
      <c r="Y5" s="346"/>
      <c r="Z5" s="346"/>
      <c r="AA5" s="346"/>
      <c r="AB5" s="346"/>
      <c r="AC5" s="346"/>
      <c r="AD5" s="347"/>
      <c r="AE5" s="44"/>
      <c r="AF5" s="44"/>
      <c r="AG5" s="45"/>
      <c r="AH5" s="44"/>
    </row>
    <row r="6" spans="2:34" ht="14.25">
      <c r="B6" s="338"/>
      <c r="C6" s="339"/>
      <c r="D6" s="343"/>
      <c r="E6" s="343"/>
      <c r="F6" s="343"/>
      <c r="G6" s="348" t="s">
        <v>110</v>
      </c>
      <c r="H6" s="349"/>
      <c r="I6" s="350" t="s">
        <v>111</v>
      </c>
      <c r="J6" s="350"/>
      <c r="K6" s="350" t="s">
        <v>112</v>
      </c>
      <c r="L6" s="350"/>
      <c r="M6" s="350" t="s">
        <v>113</v>
      </c>
      <c r="N6" s="350"/>
      <c r="O6" s="350" t="s">
        <v>114</v>
      </c>
      <c r="P6" s="350"/>
      <c r="Q6" s="350" t="s">
        <v>115</v>
      </c>
      <c r="R6" s="350"/>
      <c r="S6" s="350" t="s">
        <v>116</v>
      </c>
      <c r="T6" s="350"/>
      <c r="U6" s="350" t="s">
        <v>117</v>
      </c>
      <c r="V6" s="350"/>
      <c r="W6" s="350" t="s">
        <v>106</v>
      </c>
      <c r="X6" s="350"/>
      <c r="Y6" s="350" t="s">
        <v>118</v>
      </c>
      <c r="Z6" s="350"/>
      <c r="AA6" s="350" t="s">
        <v>119</v>
      </c>
      <c r="AB6" s="350"/>
      <c r="AC6" s="350" t="s">
        <v>120</v>
      </c>
      <c r="AD6" s="351"/>
      <c r="AE6" s="44"/>
      <c r="AF6" s="44"/>
      <c r="AG6" s="45"/>
      <c r="AH6" s="44"/>
    </row>
    <row r="7" spans="2:34" ht="14.25">
      <c r="B7" s="340"/>
      <c r="C7" s="341"/>
      <c r="D7" s="344"/>
      <c r="E7" s="344"/>
      <c r="F7" s="344"/>
      <c r="G7" s="63" t="s">
        <v>25</v>
      </c>
      <c r="H7" s="64" t="s">
        <v>26</v>
      </c>
      <c r="I7" s="63" t="s">
        <v>25</v>
      </c>
      <c r="J7" s="64" t="s">
        <v>26</v>
      </c>
      <c r="K7" s="63" t="s">
        <v>25</v>
      </c>
      <c r="L7" s="64" t="s">
        <v>26</v>
      </c>
      <c r="M7" s="63" t="s">
        <v>25</v>
      </c>
      <c r="N7" s="64" t="s">
        <v>26</v>
      </c>
      <c r="O7" s="63" t="s">
        <v>25</v>
      </c>
      <c r="P7" s="64" t="s">
        <v>26</v>
      </c>
      <c r="Q7" s="63" t="s">
        <v>25</v>
      </c>
      <c r="R7" s="64" t="s">
        <v>26</v>
      </c>
      <c r="S7" s="63" t="s">
        <v>25</v>
      </c>
      <c r="T7" s="64" t="s">
        <v>26</v>
      </c>
      <c r="U7" s="63" t="s">
        <v>25</v>
      </c>
      <c r="V7" s="64" t="s">
        <v>26</v>
      </c>
      <c r="W7" s="63" t="s">
        <v>25</v>
      </c>
      <c r="X7" s="64" t="s">
        <v>26</v>
      </c>
      <c r="Y7" s="63" t="s">
        <v>25</v>
      </c>
      <c r="Z7" s="64" t="s">
        <v>26</v>
      </c>
      <c r="AA7" s="63" t="s">
        <v>25</v>
      </c>
      <c r="AB7" s="64" t="s">
        <v>26</v>
      </c>
      <c r="AC7" s="63" t="s">
        <v>25</v>
      </c>
      <c r="AD7" s="65" t="s">
        <v>26</v>
      </c>
      <c r="AE7" s="46"/>
      <c r="AF7" s="46"/>
      <c r="AG7" s="47"/>
      <c r="AH7" s="46"/>
    </row>
    <row r="8" spans="2:34" ht="18" customHeight="1">
      <c r="B8" s="352" t="s">
        <v>19</v>
      </c>
      <c r="C8" s="353"/>
      <c r="D8" s="66">
        <v>45675</v>
      </c>
      <c r="E8" s="66">
        <v>46618</v>
      </c>
      <c r="F8" s="66">
        <f>SUM(G8:AD8)</f>
        <v>44686</v>
      </c>
      <c r="G8" s="67">
        <v>1477</v>
      </c>
      <c r="H8" s="67">
        <v>1411</v>
      </c>
      <c r="I8" s="68">
        <v>907</v>
      </c>
      <c r="J8" s="67">
        <v>1429</v>
      </c>
      <c r="K8" s="68">
        <v>886</v>
      </c>
      <c r="L8" s="67">
        <v>1717</v>
      </c>
      <c r="M8" s="67">
        <v>904</v>
      </c>
      <c r="N8" s="67">
        <v>1836</v>
      </c>
      <c r="O8" s="67">
        <v>1115</v>
      </c>
      <c r="P8" s="67">
        <v>2177</v>
      </c>
      <c r="Q8" s="67">
        <v>1104</v>
      </c>
      <c r="R8" s="67">
        <v>2205</v>
      </c>
      <c r="S8" s="67">
        <v>898</v>
      </c>
      <c r="T8" s="67">
        <v>1798</v>
      </c>
      <c r="U8" s="67">
        <v>1024</v>
      </c>
      <c r="V8" s="67">
        <v>2070</v>
      </c>
      <c r="W8" s="67">
        <v>1499</v>
      </c>
      <c r="X8" s="67">
        <v>2452</v>
      </c>
      <c r="Y8" s="67">
        <v>2458</v>
      </c>
      <c r="Z8" s="67">
        <v>3036</v>
      </c>
      <c r="AA8" s="67">
        <v>3390</v>
      </c>
      <c r="AB8" s="67">
        <v>4304</v>
      </c>
      <c r="AC8" s="67">
        <v>2064</v>
      </c>
      <c r="AD8" s="69">
        <v>2525</v>
      </c>
      <c r="AE8" s="48"/>
      <c r="AG8" s="48"/>
      <c r="AH8" s="49"/>
    </row>
    <row r="9" spans="2:34" ht="18" customHeight="1">
      <c r="B9" s="354" t="s">
        <v>11</v>
      </c>
      <c r="C9" s="355"/>
      <c r="D9" s="70">
        <v>2570</v>
      </c>
      <c r="E9" s="70">
        <v>2510</v>
      </c>
      <c r="F9" s="70">
        <f>SUM(F24:F26)</f>
        <v>2009</v>
      </c>
      <c r="G9" s="71">
        <v>16</v>
      </c>
      <c r="H9" s="71">
        <v>23</v>
      </c>
      <c r="I9" s="72">
        <v>13</v>
      </c>
      <c r="J9" s="71">
        <v>40</v>
      </c>
      <c r="K9" s="72">
        <v>11</v>
      </c>
      <c r="L9" s="71">
        <v>68</v>
      </c>
      <c r="M9" s="71">
        <v>10</v>
      </c>
      <c r="N9" s="71">
        <v>110</v>
      </c>
      <c r="O9" s="71">
        <v>20</v>
      </c>
      <c r="P9" s="71">
        <v>111</v>
      </c>
      <c r="Q9" s="71">
        <v>19</v>
      </c>
      <c r="R9" s="71">
        <v>143</v>
      </c>
      <c r="S9" s="71">
        <v>21</v>
      </c>
      <c r="T9" s="71">
        <v>113</v>
      </c>
      <c r="U9" s="71">
        <v>19</v>
      </c>
      <c r="V9" s="71">
        <v>124</v>
      </c>
      <c r="W9" s="71">
        <v>38</v>
      </c>
      <c r="X9" s="71">
        <v>161</v>
      </c>
      <c r="Y9" s="71">
        <v>91</v>
      </c>
      <c r="Z9" s="71">
        <v>188</v>
      </c>
      <c r="AA9" s="71">
        <v>126</v>
      </c>
      <c r="AB9" s="71">
        <v>274</v>
      </c>
      <c r="AC9" s="71">
        <v>95</v>
      </c>
      <c r="AD9" s="73">
        <v>175</v>
      </c>
      <c r="AE9" s="48"/>
      <c r="AG9" s="48"/>
      <c r="AH9" s="48"/>
    </row>
    <row r="10" spans="2:34" ht="18" customHeight="1">
      <c r="B10" s="356" t="s">
        <v>27</v>
      </c>
      <c r="C10" s="357"/>
      <c r="D10" s="74">
        <v>5.626710454296661</v>
      </c>
      <c r="E10" s="74">
        <v>5.384186365781458</v>
      </c>
      <c r="F10" s="74">
        <f>F9*100/F8</f>
        <v>4.495815244148055</v>
      </c>
      <c r="G10" s="75">
        <f>G9*100/G8</f>
        <v>1.0832769126607988</v>
      </c>
      <c r="H10" s="75">
        <f aca="true" t="shared" si="0" ref="H10:AD10">H9*100/H8</f>
        <v>1.630049610205528</v>
      </c>
      <c r="I10" s="76">
        <f t="shared" si="0"/>
        <v>1.4332965821389194</v>
      </c>
      <c r="J10" s="75">
        <f t="shared" si="0"/>
        <v>2.7991602519244227</v>
      </c>
      <c r="K10" s="76">
        <f t="shared" si="0"/>
        <v>1.2415349887133182</v>
      </c>
      <c r="L10" s="75">
        <f t="shared" si="0"/>
        <v>3.9603960396039604</v>
      </c>
      <c r="M10" s="75">
        <f t="shared" si="0"/>
        <v>1.1061946902654867</v>
      </c>
      <c r="N10" s="75">
        <f t="shared" si="0"/>
        <v>5.991285403050109</v>
      </c>
      <c r="O10" s="75">
        <f t="shared" si="0"/>
        <v>1.7937219730941705</v>
      </c>
      <c r="P10" s="75">
        <f t="shared" si="0"/>
        <v>5.098759761139182</v>
      </c>
      <c r="Q10" s="75">
        <f t="shared" si="0"/>
        <v>1.7210144927536233</v>
      </c>
      <c r="R10" s="75">
        <f t="shared" si="0"/>
        <v>6.4852607709750565</v>
      </c>
      <c r="S10" s="75">
        <f>S9*100/S8</f>
        <v>2.338530066815145</v>
      </c>
      <c r="T10" s="75">
        <f>T9*100/T8</f>
        <v>6.28476084538376</v>
      </c>
      <c r="U10" s="75">
        <f t="shared" si="0"/>
        <v>1.85546875</v>
      </c>
      <c r="V10" s="75">
        <f t="shared" si="0"/>
        <v>5.990338164251208</v>
      </c>
      <c r="W10" s="75">
        <f>W9*100/W8</f>
        <v>2.535023348899266</v>
      </c>
      <c r="X10" s="75">
        <f>X9*100/X8</f>
        <v>6.566068515497553</v>
      </c>
      <c r="Y10" s="75">
        <f>Y9*100/Y8</f>
        <v>3.7021969080553294</v>
      </c>
      <c r="Z10" s="75">
        <f>Z9*100/Z8</f>
        <v>6.19235836627141</v>
      </c>
      <c r="AA10" s="75">
        <f t="shared" si="0"/>
        <v>3.7168141592920354</v>
      </c>
      <c r="AB10" s="75">
        <f t="shared" si="0"/>
        <v>6.366171003717472</v>
      </c>
      <c r="AC10" s="75">
        <f t="shared" si="0"/>
        <v>4.602713178294573</v>
      </c>
      <c r="AD10" s="77">
        <f t="shared" si="0"/>
        <v>6.930693069306931</v>
      </c>
      <c r="AE10" s="50"/>
      <c r="AG10" s="50"/>
      <c r="AH10" s="50"/>
    </row>
    <row r="11" spans="2:34" ht="18" customHeight="1">
      <c r="B11" s="359" t="s">
        <v>89</v>
      </c>
      <c r="C11" s="51" t="s">
        <v>28</v>
      </c>
      <c r="D11" s="78">
        <v>1599</v>
      </c>
      <c r="E11" s="78">
        <v>1625</v>
      </c>
      <c r="F11" s="78">
        <f>SUM(G11:AD11)</f>
        <v>1300</v>
      </c>
      <c r="G11" s="79">
        <v>4</v>
      </c>
      <c r="H11" s="79">
        <v>11</v>
      </c>
      <c r="I11" s="80">
        <v>2</v>
      </c>
      <c r="J11" s="79">
        <v>19</v>
      </c>
      <c r="K11" s="80">
        <v>5</v>
      </c>
      <c r="L11" s="79">
        <v>38</v>
      </c>
      <c r="M11" s="79">
        <v>4</v>
      </c>
      <c r="N11" s="79">
        <v>76</v>
      </c>
      <c r="O11" s="79">
        <v>16</v>
      </c>
      <c r="P11" s="79">
        <v>78</v>
      </c>
      <c r="Q11" s="79">
        <v>10</v>
      </c>
      <c r="R11" s="79">
        <v>90</v>
      </c>
      <c r="S11" s="79">
        <v>10</v>
      </c>
      <c r="T11" s="79">
        <v>80</v>
      </c>
      <c r="U11" s="79">
        <v>8</v>
      </c>
      <c r="V11" s="79">
        <v>89</v>
      </c>
      <c r="W11" s="79">
        <v>24</v>
      </c>
      <c r="X11" s="79">
        <v>110</v>
      </c>
      <c r="Y11" s="79">
        <v>60</v>
      </c>
      <c r="Z11" s="79">
        <v>128</v>
      </c>
      <c r="AA11" s="79">
        <v>87</v>
      </c>
      <c r="AB11" s="79">
        <v>185</v>
      </c>
      <c r="AC11" s="79">
        <v>56</v>
      </c>
      <c r="AD11" s="81">
        <v>110</v>
      </c>
      <c r="AE11" s="48"/>
      <c r="AG11" s="48"/>
      <c r="AH11" s="52"/>
    </row>
    <row r="12" spans="2:34" ht="18" customHeight="1">
      <c r="B12" s="359"/>
      <c r="C12" s="53" t="s">
        <v>29</v>
      </c>
      <c r="D12" s="70">
        <v>946</v>
      </c>
      <c r="E12" s="70">
        <v>862</v>
      </c>
      <c r="F12" s="70">
        <f>SUM(G12:AD12)</f>
        <v>693</v>
      </c>
      <c r="G12" s="71">
        <v>9</v>
      </c>
      <c r="H12" s="71">
        <v>9</v>
      </c>
      <c r="I12" s="72">
        <v>9</v>
      </c>
      <c r="J12" s="71">
        <v>18</v>
      </c>
      <c r="K12" s="72">
        <v>6</v>
      </c>
      <c r="L12" s="71">
        <v>29</v>
      </c>
      <c r="M12" s="71">
        <v>6</v>
      </c>
      <c r="N12" s="71">
        <v>34</v>
      </c>
      <c r="O12" s="71">
        <v>4</v>
      </c>
      <c r="P12" s="71">
        <v>33</v>
      </c>
      <c r="Q12" s="71">
        <v>9</v>
      </c>
      <c r="R12" s="71">
        <v>52</v>
      </c>
      <c r="S12" s="71">
        <v>11</v>
      </c>
      <c r="T12" s="71">
        <v>33</v>
      </c>
      <c r="U12" s="71">
        <v>10</v>
      </c>
      <c r="V12" s="71">
        <v>35</v>
      </c>
      <c r="W12" s="71">
        <v>14</v>
      </c>
      <c r="X12" s="71">
        <v>51</v>
      </c>
      <c r="Y12" s="71">
        <v>31</v>
      </c>
      <c r="Z12" s="71">
        <v>59</v>
      </c>
      <c r="AA12" s="71">
        <v>38</v>
      </c>
      <c r="AB12" s="71">
        <v>89</v>
      </c>
      <c r="AC12" s="71">
        <v>39</v>
      </c>
      <c r="AD12" s="73">
        <v>65</v>
      </c>
      <c r="AE12" s="48"/>
      <c r="AG12" s="48"/>
      <c r="AH12" s="49"/>
    </row>
    <row r="13" spans="2:34" ht="18" customHeight="1">
      <c r="B13" s="361"/>
      <c r="C13" s="53" t="s">
        <v>18</v>
      </c>
      <c r="D13" s="70">
        <v>2545</v>
      </c>
      <c r="E13" s="70">
        <v>2487</v>
      </c>
      <c r="F13" s="70">
        <f>F11+F12</f>
        <v>1993</v>
      </c>
      <c r="G13" s="71">
        <f aca="true" t="shared" si="1" ref="G13:AD13">G11+G12</f>
        <v>13</v>
      </c>
      <c r="H13" s="71">
        <f t="shared" si="1"/>
        <v>20</v>
      </c>
      <c r="I13" s="72">
        <f t="shared" si="1"/>
        <v>11</v>
      </c>
      <c r="J13" s="71">
        <f t="shared" si="1"/>
        <v>37</v>
      </c>
      <c r="K13" s="72">
        <f t="shared" si="1"/>
        <v>11</v>
      </c>
      <c r="L13" s="71">
        <f t="shared" si="1"/>
        <v>67</v>
      </c>
      <c r="M13" s="71">
        <f t="shared" si="1"/>
        <v>10</v>
      </c>
      <c r="N13" s="71">
        <f t="shared" si="1"/>
        <v>110</v>
      </c>
      <c r="O13" s="71">
        <f t="shared" si="1"/>
        <v>20</v>
      </c>
      <c r="P13" s="71">
        <f t="shared" si="1"/>
        <v>111</v>
      </c>
      <c r="Q13" s="71">
        <f t="shared" si="1"/>
        <v>19</v>
      </c>
      <c r="R13" s="71">
        <f t="shared" si="1"/>
        <v>142</v>
      </c>
      <c r="S13" s="71">
        <f>S11+S12</f>
        <v>21</v>
      </c>
      <c r="T13" s="71">
        <f>T11+T12</f>
        <v>113</v>
      </c>
      <c r="U13" s="71">
        <f t="shared" si="1"/>
        <v>18</v>
      </c>
      <c r="V13" s="71">
        <f t="shared" si="1"/>
        <v>124</v>
      </c>
      <c r="W13" s="71">
        <f>W11+W12</f>
        <v>38</v>
      </c>
      <c r="X13" s="71">
        <f>X11+X12</f>
        <v>161</v>
      </c>
      <c r="Y13" s="71">
        <f>Y11+Y12</f>
        <v>91</v>
      </c>
      <c r="Z13" s="71">
        <f>Z11+Z12</f>
        <v>187</v>
      </c>
      <c r="AA13" s="71">
        <f t="shared" si="1"/>
        <v>125</v>
      </c>
      <c r="AB13" s="71">
        <f t="shared" si="1"/>
        <v>274</v>
      </c>
      <c r="AC13" s="71">
        <f t="shared" si="1"/>
        <v>95</v>
      </c>
      <c r="AD13" s="73">
        <f t="shared" si="1"/>
        <v>175</v>
      </c>
      <c r="AE13" s="48"/>
      <c r="AF13" s="48"/>
      <c r="AG13" s="48"/>
      <c r="AH13" s="48"/>
    </row>
    <row r="14" spans="2:34" ht="18" customHeight="1">
      <c r="B14" s="354" t="s">
        <v>90</v>
      </c>
      <c r="C14" s="355"/>
      <c r="D14" s="82">
        <v>99.0272373540856</v>
      </c>
      <c r="E14" s="82">
        <v>99.08366533864542</v>
      </c>
      <c r="F14" s="82">
        <f aca="true" t="shared" si="2" ref="F14:AD14">F13*100/F9</f>
        <v>99.20358387257342</v>
      </c>
      <c r="G14" s="83">
        <f t="shared" si="2"/>
        <v>81.25</v>
      </c>
      <c r="H14" s="83">
        <f t="shared" si="2"/>
        <v>86.95652173913044</v>
      </c>
      <c r="I14" s="84">
        <f t="shared" si="2"/>
        <v>84.61538461538461</v>
      </c>
      <c r="J14" s="83">
        <f t="shared" si="2"/>
        <v>92.5</v>
      </c>
      <c r="K14" s="84">
        <f t="shared" si="2"/>
        <v>100</v>
      </c>
      <c r="L14" s="83">
        <f t="shared" si="2"/>
        <v>98.52941176470588</v>
      </c>
      <c r="M14" s="83">
        <f t="shared" si="2"/>
        <v>100</v>
      </c>
      <c r="N14" s="83">
        <f t="shared" si="2"/>
        <v>100</v>
      </c>
      <c r="O14" s="83">
        <f t="shared" si="2"/>
        <v>100</v>
      </c>
      <c r="P14" s="83">
        <f t="shared" si="2"/>
        <v>100</v>
      </c>
      <c r="Q14" s="83">
        <f t="shared" si="2"/>
        <v>100</v>
      </c>
      <c r="R14" s="83">
        <f t="shared" si="2"/>
        <v>99.3006993006993</v>
      </c>
      <c r="S14" s="83">
        <f>S13*100/S9</f>
        <v>100</v>
      </c>
      <c r="T14" s="83">
        <f>T13*100/T9</f>
        <v>100</v>
      </c>
      <c r="U14" s="83">
        <f t="shared" si="2"/>
        <v>94.73684210526316</v>
      </c>
      <c r="V14" s="83">
        <f t="shared" si="2"/>
        <v>100</v>
      </c>
      <c r="W14" s="83">
        <f>W13*100/W9</f>
        <v>100</v>
      </c>
      <c r="X14" s="83">
        <f>X13*100/X9</f>
        <v>100</v>
      </c>
      <c r="Y14" s="83">
        <f>Y13*100/Y9</f>
        <v>100</v>
      </c>
      <c r="Z14" s="83">
        <f>Z13*100/Z9</f>
        <v>99.46808510638297</v>
      </c>
      <c r="AA14" s="83">
        <f t="shared" si="2"/>
        <v>99.2063492063492</v>
      </c>
      <c r="AB14" s="83">
        <f t="shared" si="2"/>
        <v>100</v>
      </c>
      <c r="AC14" s="83">
        <f t="shared" si="2"/>
        <v>100</v>
      </c>
      <c r="AD14" s="85">
        <f t="shared" si="2"/>
        <v>100</v>
      </c>
      <c r="AE14" s="54"/>
      <c r="AF14" s="54"/>
      <c r="AG14" s="54"/>
      <c r="AH14" s="54"/>
    </row>
    <row r="15" spans="2:34" ht="18" customHeight="1">
      <c r="B15" s="362" t="s">
        <v>30</v>
      </c>
      <c r="C15" s="363"/>
      <c r="D15" s="86">
        <v>36.809338521400775</v>
      </c>
      <c r="E15" s="86">
        <v>34.342629482071715</v>
      </c>
      <c r="F15" s="86">
        <f aca="true" t="shared" si="3" ref="F15:AD15">F12*100/F9</f>
        <v>34.494773519163765</v>
      </c>
      <c r="G15" s="87">
        <f t="shared" si="3"/>
        <v>56.25</v>
      </c>
      <c r="H15" s="87">
        <f t="shared" si="3"/>
        <v>39.130434782608695</v>
      </c>
      <c r="I15" s="88">
        <f t="shared" si="3"/>
        <v>69.23076923076923</v>
      </c>
      <c r="J15" s="87">
        <f t="shared" si="3"/>
        <v>45</v>
      </c>
      <c r="K15" s="88">
        <f t="shared" si="3"/>
        <v>54.54545454545455</v>
      </c>
      <c r="L15" s="87">
        <f t="shared" si="3"/>
        <v>42.64705882352941</v>
      </c>
      <c r="M15" s="87">
        <f t="shared" si="3"/>
        <v>60</v>
      </c>
      <c r="N15" s="87">
        <f t="shared" si="3"/>
        <v>30.90909090909091</v>
      </c>
      <c r="O15" s="87">
        <f t="shared" si="3"/>
        <v>20</v>
      </c>
      <c r="P15" s="87">
        <f t="shared" si="3"/>
        <v>29.72972972972973</v>
      </c>
      <c r="Q15" s="87">
        <f t="shared" si="3"/>
        <v>47.36842105263158</v>
      </c>
      <c r="R15" s="87">
        <f t="shared" si="3"/>
        <v>36.36363636363637</v>
      </c>
      <c r="S15" s="87">
        <f>S12*100/S9</f>
        <v>52.38095238095238</v>
      </c>
      <c r="T15" s="87">
        <f>T12*100/T9</f>
        <v>29.20353982300885</v>
      </c>
      <c r="U15" s="87">
        <f t="shared" si="3"/>
        <v>52.63157894736842</v>
      </c>
      <c r="V15" s="87">
        <f t="shared" si="3"/>
        <v>28.225806451612904</v>
      </c>
      <c r="W15" s="87">
        <f>W12*100/W9</f>
        <v>36.8421052631579</v>
      </c>
      <c r="X15" s="87">
        <f>X12*100/X9</f>
        <v>31.677018633540374</v>
      </c>
      <c r="Y15" s="87">
        <f>Y12*100/Y9</f>
        <v>34.065934065934066</v>
      </c>
      <c r="Z15" s="87">
        <f>Z12*100/Z9</f>
        <v>31.382978723404257</v>
      </c>
      <c r="AA15" s="87">
        <f t="shared" si="3"/>
        <v>30.158730158730158</v>
      </c>
      <c r="AB15" s="87">
        <f t="shared" si="3"/>
        <v>32.481751824817515</v>
      </c>
      <c r="AC15" s="87">
        <f t="shared" si="3"/>
        <v>41.05263157894737</v>
      </c>
      <c r="AD15" s="89">
        <f t="shared" si="3"/>
        <v>37.142857142857146</v>
      </c>
      <c r="AE15" s="54"/>
      <c r="AF15" s="54"/>
      <c r="AG15" s="54"/>
      <c r="AH15" s="54"/>
    </row>
    <row r="16" spans="2:34" ht="18" customHeight="1">
      <c r="B16" s="358" t="s">
        <v>91</v>
      </c>
      <c r="C16" s="55" t="s">
        <v>31</v>
      </c>
      <c r="D16" s="66">
        <v>7208</v>
      </c>
      <c r="E16" s="66">
        <v>7684</v>
      </c>
      <c r="F16" s="66">
        <f>SUM(G16:AD16)</f>
        <v>6013</v>
      </c>
      <c r="G16" s="67">
        <v>0</v>
      </c>
      <c r="H16" s="67">
        <v>0</v>
      </c>
      <c r="I16" s="68">
        <v>1</v>
      </c>
      <c r="J16" s="67">
        <v>8</v>
      </c>
      <c r="K16" s="68">
        <v>0</v>
      </c>
      <c r="L16" s="67">
        <v>2</v>
      </c>
      <c r="M16" s="67">
        <v>3</v>
      </c>
      <c r="N16" s="67">
        <v>10</v>
      </c>
      <c r="O16" s="67">
        <v>5</v>
      </c>
      <c r="P16" s="67">
        <v>29</v>
      </c>
      <c r="Q16" s="67">
        <v>7</v>
      </c>
      <c r="R16" s="67">
        <v>87</v>
      </c>
      <c r="S16" s="67">
        <v>25</v>
      </c>
      <c r="T16" s="67">
        <v>111</v>
      </c>
      <c r="U16" s="67">
        <v>20</v>
      </c>
      <c r="V16" s="67">
        <v>139</v>
      </c>
      <c r="W16" s="67">
        <v>192</v>
      </c>
      <c r="X16" s="67">
        <v>463</v>
      </c>
      <c r="Y16" s="67">
        <v>420</v>
      </c>
      <c r="Z16" s="67">
        <v>608</v>
      </c>
      <c r="AA16" s="67">
        <v>785</v>
      </c>
      <c r="AB16" s="67">
        <v>1373</v>
      </c>
      <c r="AC16" s="67">
        <v>646</v>
      </c>
      <c r="AD16" s="69">
        <v>1079</v>
      </c>
      <c r="AE16" s="48"/>
      <c r="AF16" s="48"/>
      <c r="AG16" s="48"/>
      <c r="AH16" s="48"/>
    </row>
    <row r="17" spans="2:34" ht="18" customHeight="1">
      <c r="B17" s="359"/>
      <c r="C17" s="53" t="s">
        <v>32</v>
      </c>
      <c r="D17" s="70">
        <v>2406</v>
      </c>
      <c r="E17" s="70">
        <v>2120</v>
      </c>
      <c r="F17" s="70">
        <f>SUM(G17:AD17)</f>
        <v>1627</v>
      </c>
      <c r="G17" s="71">
        <v>30</v>
      </c>
      <c r="H17" s="71">
        <v>32</v>
      </c>
      <c r="I17" s="72">
        <v>27</v>
      </c>
      <c r="J17" s="71">
        <v>75</v>
      </c>
      <c r="K17" s="72">
        <v>13</v>
      </c>
      <c r="L17" s="71">
        <v>58</v>
      </c>
      <c r="M17" s="71">
        <v>30</v>
      </c>
      <c r="N17" s="71">
        <v>84</v>
      </c>
      <c r="O17" s="71">
        <v>10</v>
      </c>
      <c r="P17" s="71">
        <v>90</v>
      </c>
      <c r="Q17" s="71">
        <v>24</v>
      </c>
      <c r="R17" s="71">
        <v>110</v>
      </c>
      <c r="S17" s="71">
        <v>26</v>
      </c>
      <c r="T17" s="71">
        <v>68</v>
      </c>
      <c r="U17" s="71">
        <v>30</v>
      </c>
      <c r="V17" s="71">
        <v>55</v>
      </c>
      <c r="W17" s="71">
        <v>31</v>
      </c>
      <c r="X17" s="71">
        <v>113</v>
      </c>
      <c r="Y17" s="71">
        <v>63</v>
      </c>
      <c r="Z17" s="71">
        <v>142</v>
      </c>
      <c r="AA17" s="71">
        <v>103</v>
      </c>
      <c r="AB17" s="71">
        <v>185</v>
      </c>
      <c r="AC17" s="71">
        <v>69</v>
      </c>
      <c r="AD17" s="73">
        <v>159</v>
      </c>
      <c r="AE17" s="48"/>
      <c r="AF17" s="48"/>
      <c r="AG17" s="48"/>
      <c r="AH17" s="48"/>
    </row>
    <row r="18" spans="2:34" ht="18" customHeight="1">
      <c r="B18" s="359"/>
      <c r="C18" s="53" t="s">
        <v>33</v>
      </c>
      <c r="D18" s="70">
        <v>34013</v>
      </c>
      <c r="E18" s="70">
        <v>33345</v>
      </c>
      <c r="F18" s="70">
        <f>SUM(G18:AD18)</f>
        <v>26787</v>
      </c>
      <c r="G18" s="71">
        <v>47</v>
      </c>
      <c r="H18" s="71">
        <v>120</v>
      </c>
      <c r="I18" s="72">
        <v>74</v>
      </c>
      <c r="J18" s="71">
        <v>230</v>
      </c>
      <c r="K18" s="72">
        <v>106</v>
      </c>
      <c r="L18" s="71">
        <v>647</v>
      </c>
      <c r="M18" s="71">
        <v>106</v>
      </c>
      <c r="N18" s="71">
        <v>1219</v>
      </c>
      <c r="O18" s="71">
        <v>210</v>
      </c>
      <c r="P18" s="71">
        <v>1435</v>
      </c>
      <c r="Q18" s="71">
        <v>222</v>
      </c>
      <c r="R18" s="71">
        <v>2021</v>
      </c>
      <c r="S18" s="71">
        <v>305</v>
      </c>
      <c r="T18" s="71">
        <v>1728</v>
      </c>
      <c r="U18" s="71">
        <v>259</v>
      </c>
      <c r="V18" s="71">
        <v>1987</v>
      </c>
      <c r="W18" s="71">
        <v>468</v>
      </c>
      <c r="X18" s="71">
        <v>2422</v>
      </c>
      <c r="Y18" s="71">
        <v>1201</v>
      </c>
      <c r="Z18" s="71">
        <v>2843</v>
      </c>
      <c r="AA18" s="71">
        <v>1520</v>
      </c>
      <c r="AB18" s="71">
        <v>4048</v>
      </c>
      <c r="AC18" s="71">
        <v>1137</v>
      </c>
      <c r="AD18" s="73">
        <v>2432</v>
      </c>
      <c r="AE18" s="48" t="s">
        <v>92</v>
      </c>
      <c r="AF18" s="48"/>
      <c r="AG18" s="48"/>
      <c r="AH18" s="48"/>
    </row>
    <row r="19" spans="2:34" ht="18" customHeight="1">
      <c r="B19" s="360"/>
      <c r="C19" s="56" t="s">
        <v>18</v>
      </c>
      <c r="D19" s="90">
        <v>43627</v>
      </c>
      <c r="E19" s="90">
        <v>43149</v>
      </c>
      <c r="F19" s="90">
        <f aca="true" t="shared" si="4" ref="F19:AD19">F16+F17+F18</f>
        <v>34427</v>
      </c>
      <c r="G19" s="91">
        <f t="shared" si="4"/>
        <v>77</v>
      </c>
      <c r="H19" s="91">
        <f t="shared" si="4"/>
        <v>152</v>
      </c>
      <c r="I19" s="92">
        <f t="shared" si="4"/>
        <v>102</v>
      </c>
      <c r="J19" s="91">
        <f t="shared" si="4"/>
        <v>313</v>
      </c>
      <c r="K19" s="92">
        <f t="shared" si="4"/>
        <v>119</v>
      </c>
      <c r="L19" s="91">
        <f t="shared" si="4"/>
        <v>707</v>
      </c>
      <c r="M19" s="91">
        <f t="shared" si="4"/>
        <v>139</v>
      </c>
      <c r="N19" s="91">
        <f t="shared" si="4"/>
        <v>1313</v>
      </c>
      <c r="O19" s="91">
        <f t="shared" si="4"/>
        <v>225</v>
      </c>
      <c r="P19" s="91">
        <f t="shared" si="4"/>
        <v>1554</v>
      </c>
      <c r="Q19" s="91">
        <f t="shared" si="4"/>
        <v>253</v>
      </c>
      <c r="R19" s="91">
        <f t="shared" si="4"/>
        <v>2218</v>
      </c>
      <c r="S19" s="91">
        <f>S16+S17+S18</f>
        <v>356</v>
      </c>
      <c r="T19" s="91">
        <f>T16+T17+T18</f>
        <v>1907</v>
      </c>
      <c r="U19" s="91">
        <f t="shared" si="4"/>
        <v>309</v>
      </c>
      <c r="V19" s="91">
        <f t="shared" si="4"/>
        <v>2181</v>
      </c>
      <c r="W19" s="91">
        <f>W16+W17+W18</f>
        <v>691</v>
      </c>
      <c r="X19" s="91">
        <f>X16+X17+X18</f>
        <v>2998</v>
      </c>
      <c r="Y19" s="91">
        <f>Y16+Y17+Y18</f>
        <v>1684</v>
      </c>
      <c r="Z19" s="91">
        <f>Z16+Z17+Z18</f>
        <v>3593</v>
      </c>
      <c r="AA19" s="91">
        <f t="shared" si="4"/>
        <v>2408</v>
      </c>
      <c r="AB19" s="91">
        <f t="shared" si="4"/>
        <v>5606</v>
      </c>
      <c r="AC19" s="91">
        <f t="shared" si="4"/>
        <v>1852</v>
      </c>
      <c r="AD19" s="93">
        <f t="shared" si="4"/>
        <v>3670</v>
      </c>
      <c r="AE19" s="48"/>
      <c r="AF19" s="48"/>
      <c r="AG19" s="48"/>
      <c r="AH19" s="48"/>
    </row>
    <row r="20" spans="2:34" ht="18" customHeight="1">
      <c r="B20" s="358" t="s">
        <v>93</v>
      </c>
      <c r="C20" s="55" t="s">
        <v>31</v>
      </c>
      <c r="D20" s="94">
        <v>2.804669260700389</v>
      </c>
      <c r="E20" s="94">
        <v>3.061354581673307</v>
      </c>
      <c r="F20" s="94">
        <f aca="true" t="shared" si="5" ref="F20:AD20">F16/F9</f>
        <v>2.9930313588850175</v>
      </c>
      <c r="G20" s="95">
        <f t="shared" si="5"/>
        <v>0</v>
      </c>
      <c r="H20" s="95">
        <f t="shared" si="5"/>
        <v>0</v>
      </c>
      <c r="I20" s="96">
        <f t="shared" si="5"/>
        <v>0.07692307692307693</v>
      </c>
      <c r="J20" s="95">
        <f t="shared" si="5"/>
        <v>0.2</v>
      </c>
      <c r="K20" s="96">
        <f t="shared" si="5"/>
        <v>0</v>
      </c>
      <c r="L20" s="95">
        <f t="shared" si="5"/>
        <v>0.029411764705882353</v>
      </c>
      <c r="M20" s="95">
        <f t="shared" si="5"/>
        <v>0.3</v>
      </c>
      <c r="N20" s="95">
        <f t="shared" si="5"/>
        <v>0.09090909090909091</v>
      </c>
      <c r="O20" s="95">
        <f t="shared" si="5"/>
        <v>0.25</v>
      </c>
      <c r="P20" s="95">
        <f t="shared" si="5"/>
        <v>0.26126126126126126</v>
      </c>
      <c r="Q20" s="95">
        <f t="shared" si="5"/>
        <v>0.3684210526315789</v>
      </c>
      <c r="R20" s="95">
        <f t="shared" si="5"/>
        <v>0.6083916083916084</v>
      </c>
      <c r="S20" s="95">
        <f>S16/S9</f>
        <v>1.1904761904761905</v>
      </c>
      <c r="T20" s="95">
        <f>T16/T9</f>
        <v>0.9823008849557522</v>
      </c>
      <c r="U20" s="95">
        <f t="shared" si="5"/>
        <v>1.0526315789473684</v>
      </c>
      <c r="V20" s="95">
        <f t="shared" si="5"/>
        <v>1.1209677419354838</v>
      </c>
      <c r="W20" s="95">
        <f>W16/W9</f>
        <v>5.052631578947368</v>
      </c>
      <c r="X20" s="95">
        <f>X16/X9</f>
        <v>2.875776397515528</v>
      </c>
      <c r="Y20" s="95">
        <f>Y16/Y9</f>
        <v>4.615384615384615</v>
      </c>
      <c r="Z20" s="95">
        <f>Z16/Z9</f>
        <v>3.234042553191489</v>
      </c>
      <c r="AA20" s="95">
        <f t="shared" si="5"/>
        <v>6.23015873015873</v>
      </c>
      <c r="AB20" s="95">
        <f t="shared" si="5"/>
        <v>5.010948905109489</v>
      </c>
      <c r="AC20" s="95">
        <f t="shared" si="5"/>
        <v>6.8</v>
      </c>
      <c r="AD20" s="97">
        <f t="shared" si="5"/>
        <v>6.1657142857142855</v>
      </c>
      <c r="AE20" s="54"/>
      <c r="AF20" s="54"/>
      <c r="AG20" s="54"/>
      <c r="AH20" s="54"/>
    </row>
    <row r="21" spans="2:34" ht="18" customHeight="1">
      <c r="B21" s="359"/>
      <c r="C21" s="53" t="s">
        <v>32</v>
      </c>
      <c r="D21" s="82">
        <v>0.9361867704280156</v>
      </c>
      <c r="E21" s="82">
        <v>0.8446215139442231</v>
      </c>
      <c r="F21" s="82">
        <f aca="true" t="shared" si="6" ref="F21:AD21">F17/F9</f>
        <v>0.8098556495769039</v>
      </c>
      <c r="G21" s="83">
        <f t="shared" si="6"/>
        <v>1.875</v>
      </c>
      <c r="H21" s="83">
        <f t="shared" si="6"/>
        <v>1.391304347826087</v>
      </c>
      <c r="I21" s="84">
        <f t="shared" si="6"/>
        <v>2.076923076923077</v>
      </c>
      <c r="J21" s="83">
        <f t="shared" si="6"/>
        <v>1.875</v>
      </c>
      <c r="K21" s="84">
        <f t="shared" si="6"/>
        <v>1.1818181818181819</v>
      </c>
      <c r="L21" s="83">
        <f t="shared" si="6"/>
        <v>0.8529411764705882</v>
      </c>
      <c r="M21" s="83">
        <f t="shared" si="6"/>
        <v>3</v>
      </c>
      <c r="N21" s="83">
        <f t="shared" si="6"/>
        <v>0.7636363636363637</v>
      </c>
      <c r="O21" s="83">
        <f t="shared" si="6"/>
        <v>0.5</v>
      </c>
      <c r="P21" s="83">
        <f t="shared" si="6"/>
        <v>0.8108108108108109</v>
      </c>
      <c r="Q21" s="83">
        <f t="shared" si="6"/>
        <v>1.263157894736842</v>
      </c>
      <c r="R21" s="83">
        <f t="shared" si="6"/>
        <v>0.7692307692307693</v>
      </c>
      <c r="S21" s="83">
        <f>S17/S9</f>
        <v>1.2380952380952381</v>
      </c>
      <c r="T21" s="83">
        <f>T17/T9</f>
        <v>0.6017699115044248</v>
      </c>
      <c r="U21" s="83">
        <f t="shared" si="6"/>
        <v>1.5789473684210527</v>
      </c>
      <c r="V21" s="83">
        <f t="shared" si="6"/>
        <v>0.4435483870967742</v>
      </c>
      <c r="W21" s="83">
        <f>W17/W9</f>
        <v>0.8157894736842105</v>
      </c>
      <c r="X21" s="83">
        <f>X17/X9</f>
        <v>0.7018633540372671</v>
      </c>
      <c r="Y21" s="83">
        <f>Y17/Y9</f>
        <v>0.6923076923076923</v>
      </c>
      <c r="Z21" s="83">
        <f>Z17/Z9</f>
        <v>0.7553191489361702</v>
      </c>
      <c r="AA21" s="83">
        <f t="shared" si="6"/>
        <v>0.8174603174603174</v>
      </c>
      <c r="AB21" s="83">
        <f t="shared" si="6"/>
        <v>0.6751824817518248</v>
      </c>
      <c r="AC21" s="83">
        <f t="shared" si="6"/>
        <v>0.7263157894736842</v>
      </c>
      <c r="AD21" s="85">
        <f t="shared" si="6"/>
        <v>0.9085714285714286</v>
      </c>
      <c r="AE21" s="54"/>
      <c r="AF21" s="54"/>
      <c r="AG21" s="54"/>
      <c r="AH21" s="54"/>
    </row>
    <row r="22" spans="2:34" ht="18" customHeight="1">
      <c r="B22" s="359"/>
      <c r="C22" s="53" t="s">
        <v>33</v>
      </c>
      <c r="D22" s="82">
        <v>13.234630350194552</v>
      </c>
      <c r="E22" s="82">
        <v>13.284860557768924</v>
      </c>
      <c r="F22" s="82">
        <f aca="true" t="shared" si="7" ref="F22:AD22">F18/F9</f>
        <v>13.33349925335988</v>
      </c>
      <c r="G22" s="83">
        <f t="shared" si="7"/>
        <v>2.9375</v>
      </c>
      <c r="H22" s="83">
        <f t="shared" si="7"/>
        <v>5.217391304347826</v>
      </c>
      <c r="I22" s="84">
        <f t="shared" si="7"/>
        <v>5.6923076923076925</v>
      </c>
      <c r="J22" s="83">
        <f t="shared" si="7"/>
        <v>5.75</v>
      </c>
      <c r="K22" s="84">
        <f t="shared" si="7"/>
        <v>9.636363636363637</v>
      </c>
      <c r="L22" s="83">
        <f t="shared" si="7"/>
        <v>9.514705882352942</v>
      </c>
      <c r="M22" s="83">
        <f t="shared" si="7"/>
        <v>10.6</v>
      </c>
      <c r="N22" s="83">
        <f t="shared" si="7"/>
        <v>11.081818181818182</v>
      </c>
      <c r="O22" s="83">
        <f t="shared" si="7"/>
        <v>10.5</v>
      </c>
      <c r="P22" s="83">
        <f t="shared" si="7"/>
        <v>12.927927927927929</v>
      </c>
      <c r="Q22" s="83">
        <f t="shared" si="7"/>
        <v>11.68421052631579</v>
      </c>
      <c r="R22" s="83">
        <f t="shared" si="7"/>
        <v>14.132867132867133</v>
      </c>
      <c r="S22" s="83">
        <f>S18/S9</f>
        <v>14.523809523809524</v>
      </c>
      <c r="T22" s="83">
        <f>T18/T9</f>
        <v>15.29203539823009</v>
      </c>
      <c r="U22" s="83">
        <f t="shared" si="7"/>
        <v>13.631578947368421</v>
      </c>
      <c r="V22" s="83">
        <f t="shared" si="7"/>
        <v>16.024193548387096</v>
      </c>
      <c r="W22" s="83">
        <f>W18/W9</f>
        <v>12.31578947368421</v>
      </c>
      <c r="X22" s="83">
        <f>X18/X9</f>
        <v>15.043478260869565</v>
      </c>
      <c r="Y22" s="83">
        <f>Y18/Y9</f>
        <v>13.197802197802197</v>
      </c>
      <c r="Z22" s="83">
        <f>Z18/Z9</f>
        <v>15.122340425531915</v>
      </c>
      <c r="AA22" s="83">
        <f t="shared" si="7"/>
        <v>12.063492063492063</v>
      </c>
      <c r="AB22" s="83">
        <f t="shared" si="7"/>
        <v>14.773722627737227</v>
      </c>
      <c r="AC22" s="83">
        <f t="shared" si="7"/>
        <v>11.968421052631578</v>
      </c>
      <c r="AD22" s="85">
        <f t="shared" si="7"/>
        <v>13.897142857142857</v>
      </c>
      <c r="AE22" s="54"/>
      <c r="AF22" s="54"/>
      <c r="AG22" s="54"/>
      <c r="AH22" s="54"/>
    </row>
    <row r="23" spans="2:34" ht="18" customHeight="1">
      <c r="B23" s="360"/>
      <c r="C23" s="56" t="s">
        <v>18</v>
      </c>
      <c r="D23" s="74">
        <v>16.975486381322956</v>
      </c>
      <c r="E23" s="74">
        <v>17.190836653386455</v>
      </c>
      <c r="F23" s="74">
        <f aca="true" t="shared" si="8" ref="F23:AD23">F20+F21+F22</f>
        <v>17.1363862618218</v>
      </c>
      <c r="G23" s="75">
        <f t="shared" si="8"/>
        <v>4.8125</v>
      </c>
      <c r="H23" s="75">
        <f t="shared" si="8"/>
        <v>6.608695652173913</v>
      </c>
      <c r="I23" s="76">
        <f t="shared" si="8"/>
        <v>7.846153846153847</v>
      </c>
      <c r="J23" s="75">
        <f t="shared" si="8"/>
        <v>7.825</v>
      </c>
      <c r="K23" s="76">
        <f t="shared" si="8"/>
        <v>10.818181818181818</v>
      </c>
      <c r="L23" s="75">
        <f t="shared" si="8"/>
        <v>10.397058823529413</v>
      </c>
      <c r="M23" s="75">
        <f t="shared" si="8"/>
        <v>13.899999999999999</v>
      </c>
      <c r="N23" s="75">
        <f t="shared" si="8"/>
        <v>11.936363636363637</v>
      </c>
      <c r="O23" s="75">
        <f t="shared" si="8"/>
        <v>11.25</v>
      </c>
      <c r="P23" s="75">
        <f t="shared" si="8"/>
        <v>14</v>
      </c>
      <c r="Q23" s="75">
        <f t="shared" si="8"/>
        <v>13.31578947368421</v>
      </c>
      <c r="R23" s="75">
        <f t="shared" si="8"/>
        <v>15.510489510489512</v>
      </c>
      <c r="S23" s="75">
        <f>S20+S21+S22</f>
        <v>16.952380952380953</v>
      </c>
      <c r="T23" s="75">
        <f>T20+T21+T22</f>
        <v>16.876106194690266</v>
      </c>
      <c r="U23" s="75">
        <f t="shared" si="8"/>
        <v>16.263157894736842</v>
      </c>
      <c r="V23" s="75">
        <f t="shared" si="8"/>
        <v>17.588709677419352</v>
      </c>
      <c r="W23" s="75">
        <f>W20+W21+W22</f>
        <v>18.184210526315788</v>
      </c>
      <c r="X23" s="75">
        <f>X20+X21+X22</f>
        <v>18.62111801242236</v>
      </c>
      <c r="Y23" s="75">
        <f>Y20+Y21+Y22</f>
        <v>18.505494505494504</v>
      </c>
      <c r="Z23" s="75">
        <f>Z20+Z21+Z22</f>
        <v>19.111702127659573</v>
      </c>
      <c r="AA23" s="75">
        <f t="shared" si="8"/>
        <v>19.11111111111111</v>
      </c>
      <c r="AB23" s="75">
        <f t="shared" si="8"/>
        <v>20.45985401459854</v>
      </c>
      <c r="AC23" s="75">
        <f t="shared" si="8"/>
        <v>19.49473684210526</v>
      </c>
      <c r="AD23" s="77">
        <f t="shared" si="8"/>
        <v>20.97142857142857</v>
      </c>
      <c r="AE23" s="54"/>
      <c r="AF23" s="54"/>
      <c r="AG23" s="54"/>
      <c r="AH23" s="54"/>
    </row>
    <row r="24" spans="2:34" ht="18" customHeight="1">
      <c r="B24" s="358" t="s">
        <v>34</v>
      </c>
      <c r="C24" s="55" t="s">
        <v>35</v>
      </c>
      <c r="D24" s="66">
        <v>128</v>
      </c>
      <c r="E24" s="66">
        <v>147</v>
      </c>
      <c r="F24" s="66">
        <f aca="true" t="shared" si="9" ref="F24:F29">SUM(G24:AD24)</f>
        <v>110</v>
      </c>
      <c r="G24" s="67">
        <v>0</v>
      </c>
      <c r="H24" s="67">
        <v>3</v>
      </c>
      <c r="I24" s="68">
        <v>0</v>
      </c>
      <c r="J24" s="67">
        <v>3</v>
      </c>
      <c r="K24" s="68">
        <v>0</v>
      </c>
      <c r="L24" s="67">
        <v>5</v>
      </c>
      <c r="M24" s="67">
        <v>0</v>
      </c>
      <c r="N24" s="67">
        <v>9</v>
      </c>
      <c r="O24" s="67">
        <v>1</v>
      </c>
      <c r="P24" s="67">
        <v>6</v>
      </c>
      <c r="Q24" s="67">
        <v>1</v>
      </c>
      <c r="R24" s="67">
        <v>9</v>
      </c>
      <c r="S24" s="67">
        <v>1</v>
      </c>
      <c r="T24" s="67">
        <v>3</v>
      </c>
      <c r="U24" s="67">
        <v>1</v>
      </c>
      <c r="V24" s="67">
        <v>6</v>
      </c>
      <c r="W24" s="67">
        <v>2</v>
      </c>
      <c r="X24" s="67">
        <v>9</v>
      </c>
      <c r="Y24" s="67">
        <v>3</v>
      </c>
      <c r="Z24" s="67">
        <v>11</v>
      </c>
      <c r="AA24" s="67">
        <v>13</v>
      </c>
      <c r="AB24" s="67">
        <v>12</v>
      </c>
      <c r="AC24" s="67">
        <v>2</v>
      </c>
      <c r="AD24" s="69">
        <v>10</v>
      </c>
      <c r="AE24" s="48"/>
      <c r="AF24" s="48"/>
      <c r="AG24" s="48"/>
      <c r="AH24" s="48"/>
    </row>
    <row r="25" spans="2:34" ht="18" customHeight="1">
      <c r="B25" s="359"/>
      <c r="C25" s="53" t="s">
        <v>36</v>
      </c>
      <c r="D25" s="70">
        <v>326</v>
      </c>
      <c r="E25" s="70">
        <v>318</v>
      </c>
      <c r="F25" s="70">
        <f t="shared" si="9"/>
        <v>223</v>
      </c>
      <c r="G25" s="71">
        <v>3</v>
      </c>
      <c r="H25" s="71">
        <v>3</v>
      </c>
      <c r="I25" s="72">
        <v>2</v>
      </c>
      <c r="J25" s="71">
        <v>6</v>
      </c>
      <c r="K25" s="72">
        <v>3</v>
      </c>
      <c r="L25" s="71">
        <v>15</v>
      </c>
      <c r="M25" s="71">
        <v>1</v>
      </c>
      <c r="N25" s="71">
        <v>29</v>
      </c>
      <c r="O25" s="71">
        <v>4</v>
      </c>
      <c r="P25" s="71">
        <v>20</v>
      </c>
      <c r="Q25" s="71">
        <v>1</v>
      </c>
      <c r="R25" s="71">
        <v>25</v>
      </c>
      <c r="S25" s="71">
        <v>1</v>
      </c>
      <c r="T25" s="71">
        <v>14</v>
      </c>
      <c r="U25" s="71">
        <v>1</v>
      </c>
      <c r="V25" s="71">
        <v>18</v>
      </c>
      <c r="W25" s="71">
        <v>3</v>
      </c>
      <c r="X25" s="71">
        <v>15</v>
      </c>
      <c r="Y25" s="71">
        <v>5</v>
      </c>
      <c r="Z25" s="71">
        <v>6</v>
      </c>
      <c r="AA25" s="71">
        <v>11</v>
      </c>
      <c r="AB25" s="71">
        <v>20</v>
      </c>
      <c r="AC25" s="71">
        <v>4</v>
      </c>
      <c r="AD25" s="73">
        <v>13</v>
      </c>
      <c r="AE25" s="48"/>
      <c r="AF25" s="48"/>
      <c r="AG25" s="48"/>
      <c r="AH25" s="48"/>
    </row>
    <row r="26" spans="2:34" ht="18" customHeight="1">
      <c r="B26" s="360"/>
      <c r="C26" s="56" t="s">
        <v>37</v>
      </c>
      <c r="D26" s="90">
        <v>2116</v>
      </c>
      <c r="E26" s="90">
        <v>2045</v>
      </c>
      <c r="F26" s="90">
        <f t="shared" si="9"/>
        <v>1676</v>
      </c>
      <c r="G26" s="91">
        <v>13</v>
      </c>
      <c r="H26" s="91">
        <v>17</v>
      </c>
      <c r="I26" s="92">
        <v>11</v>
      </c>
      <c r="J26" s="91">
        <v>31</v>
      </c>
      <c r="K26" s="92">
        <v>8</v>
      </c>
      <c r="L26" s="91">
        <v>48</v>
      </c>
      <c r="M26" s="91">
        <v>9</v>
      </c>
      <c r="N26" s="91">
        <v>72</v>
      </c>
      <c r="O26" s="91">
        <v>15</v>
      </c>
      <c r="P26" s="91">
        <v>85</v>
      </c>
      <c r="Q26" s="91">
        <v>17</v>
      </c>
      <c r="R26" s="91">
        <v>109</v>
      </c>
      <c r="S26" s="91">
        <v>19</v>
      </c>
      <c r="T26" s="91">
        <v>96</v>
      </c>
      <c r="U26" s="91">
        <v>17</v>
      </c>
      <c r="V26" s="91">
        <v>100</v>
      </c>
      <c r="W26" s="91">
        <v>33</v>
      </c>
      <c r="X26" s="91">
        <v>137</v>
      </c>
      <c r="Y26" s="91">
        <v>83</v>
      </c>
      <c r="Z26" s="91">
        <v>171</v>
      </c>
      <c r="AA26" s="91">
        <v>102</v>
      </c>
      <c r="AB26" s="91">
        <v>242</v>
      </c>
      <c r="AC26" s="91">
        <v>89</v>
      </c>
      <c r="AD26" s="93">
        <v>152</v>
      </c>
      <c r="AE26" s="48"/>
      <c r="AF26" s="48"/>
      <c r="AG26" s="48"/>
      <c r="AH26" s="48"/>
    </row>
    <row r="27" spans="2:34" ht="18" customHeight="1">
      <c r="B27" s="358" t="s">
        <v>38</v>
      </c>
      <c r="C27" s="55" t="s">
        <v>39</v>
      </c>
      <c r="D27" s="66">
        <v>229</v>
      </c>
      <c r="E27" s="66">
        <v>223</v>
      </c>
      <c r="F27" s="66">
        <f>SUM(G27:AD27)</f>
        <v>174</v>
      </c>
      <c r="G27" s="67">
        <v>0</v>
      </c>
      <c r="H27" s="67">
        <v>4</v>
      </c>
      <c r="I27" s="68">
        <v>0</v>
      </c>
      <c r="J27" s="67">
        <v>4</v>
      </c>
      <c r="K27" s="68">
        <v>0</v>
      </c>
      <c r="L27" s="67">
        <v>9</v>
      </c>
      <c r="M27" s="67">
        <v>0</v>
      </c>
      <c r="N27" s="67">
        <v>12</v>
      </c>
      <c r="O27" s="67">
        <v>1</v>
      </c>
      <c r="P27" s="67">
        <v>7</v>
      </c>
      <c r="Q27" s="67">
        <v>2</v>
      </c>
      <c r="R27" s="67">
        <v>13</v>
      </c>
      <c r="S27" s="67">
        <v>1</v>
      </c>
      <c r="T27" s="67">
        <v>5</v>
      </c>
      <c r="U27" s="67">
        <v>1</v>
      </c>
      <c r="V27" s="67">
        <v>7</v>
      </c>
      <c r="W27" s="67">
        <v>2</v>
      </c>
      <c r="X27" s="67">
        <v>14</v>
      </c>
      <c r="Y27" s="67">
        <v>6</v>
      </c>
      <c r="Z27" s="67">
        <v>19</v>
      </c>
      <c r="AA27" s="67">
        <v>15</v>
      </c>
      <c r="AB27" s="67">
        <v>29</v>
      </c>
      <c r="AC27" s="67">
        <v>6</v>
      </c>
      <c r="AD27" s="69">
        <v>17</v>
      </c>
      <c r="AE27" s="48"/>
      <c r="AF27" s="48"/>
      <c r="AG27" s="48"/>
      <c r="AH27" s="48"/>
    </row>
    <row r="28" spans="2:34" ht="18" customHeight="1">
      <c r="B28" s="359"/>
      <c r="C28" s="53" t="s">
        <v>40</v>
      </c>
      <c r="D28" s="70">
        <v>1735</v>
      </c>
      <c r="E28" s="70">
        <v>1682</v>
      </c>
      <c r="F28" s="70">
        <f t="shared" si="9"/>
        <v>1357</v>
      </c>
      <c r="G28" s="71">
        <v>14</v>
      </c>
      <c r="H28" s="71">
        <v>16</v>
      </c>
      <c r="I28" s="72">
        <v>10</v>
      </c>
      <c r="J28" s="71">
        <v>30</v>
      </c>
      <c r="K28" s="72">
        <v>10</v>
      </c>
      <c r="L28" s="71">
        <v>47</v>
      </c>
      <c r="M28" s="71">
        <v>8</v>
      </c>
      <c r="N28" s="71">
        <v>71</v>
      </c>
      <c r="O28" s="71">
        <v>11</v>
      </c>
      <c r="P28" s="71">
        <v>81</v>
      </c>
      <c r="Q28" s="71">
        <v>12</v>
      </c>
      <c r="R28" s="71">
        <v>89</v>
      </c>
      <c r="S28" s="71">
        <v>19</v>
      </c>
      <c r="T28" s="71">
        <v>84</v>
      </c>
      <c r="U28" s="71">
        <v>12</v>
      </c>
      <c r="V28" s="71">
        <v>90</v>
      </c>
      <c r="W28" s="71">
        <v>26</v>
      </c>
      <c r="X28" s="71">
        <v>107</v>
      </c>
      <c r="Y28" s="71">
        <v>61</v>
      </c>
      <c r="Z28" s="71">
        <v>130</v>
      </c>
      <c r="AA28" s="71">
        <v>79</v>
      </c>
      <c r="AB28" s="71">
        <v>174</v>
      </c>
      <c r="AC28" s="71">
        <v>62</v>
      </c>
      <c r="AD28" s="73">
        <v>114</v>
      </c>
      <c r="AE28" s="48"/>
      <c r="AF28" s="48"/>
      <c r="AG28" s="48"/>
      <c r="AH28" s="48"/>
    </row>
    <row r="29" spans="2:34" ht="18" customHeight="1">
      <c r="B29" s="359"/>
      <c r="C29" s="53" t="s">
        <v>41</v>
      </c>
      <c r="D29" s="70">
        <v>2111</v>
      </c>
      <c r="E29" s="70">
        <v>2032</v>
      </c>
      <c r="F29" s="70">
        <f t="shared" si="9"/>
        <v>1658</v>
      </c>
      <c r="G29" s="71">
        <v>16</v>
      </c>
      <c r="H29" s="71">
        <v>17</v>
      </c>
      <c r="I29" s="72">
        <v>13</v>
      </c>
      <c r="J29" s="71">
        <v>33</v>
      </c>
      <c r="K29" s="72">
        <v>10</v>
      </c>
      <c r="L29" s="71">
        <v>51</v>
      </c>
      <c r="M29" s="71">
        <v>10</v>
      </c>
      <c r="N29" s="71">
        <v>88</v>
      </c>
      <c r="O29" s="71">
        <v>18</v>
      </c>
      <c r="P29" s="71">
        <v>94</v>
      </c>
      <c r="Q29" s="71">
        <v>13</v>
      </c>
      <c r="R29" s="71">
        <v>124</v>
      </c>
      <c r="S29" s="71">
        <v>20</v>
      </c>
      <c r="T29" s="71">
        <v>106</v>
      </c>
      <c r="U29" s="71">
        <v>16</v>
      </c>
      <c r="V29" s="71">
        <v>107</v>
      </c>
      <c r="W29" s="71">
        <v>33</v>
      </c>
      <c r="X29" s="71">
        <v>133</v>
      </c>
      <c r="Y29" s="71">
        <v>76</v>
      </c>
      <c r="Z29" s="71">
        <v>148</v>
      </c>
      <c r="AA29" s="71">
        <v>100</v>
      </c>
      <c r="AB29" s="71">
        <v>225</v>
      </c>
      <c r="AC29" s="71">
        <v>73</v>
      </c>
      <c r="AD29" s="73">
        <v>134</v>
      </c>
      <c r="AE29" s="48"/>
      <c r="AF29" s="48"/>
      <c r="AG29" s="48"/>
      <c r="AH29" s="48"/>
    </row>
    <row r="30" spans="2:34" ht="18" customHeight="1">
      <c r="B30" s="359"/>
      <c r="C30" s="53" t="s">
        <v>42</v>
      </c>
      <c r="D30" s="70">
        <v>1037</v>
      </c>
      <c r="E30" s="70">
        <v>1033</v>
      </c>
      <c r="F30" s="70">
        <f>SUM(G30:AD30)</f>
        <v>872</v>
      </c>
      <c r="G30" s="71">
        <v>6</v>
      </c>
      <c r="H30" s="71">
        <v>11</v>
      </c>
      <c r="I30" s="72">
        <v>5</v>
      </c>
      <c r="J30" s="71">
        <v>17</v>
      </c>
      <c r="K30" s="72">
        <v>5</v>
      </c>
      <c r="L30" s="71">
        <v>22</v>
      </c>
      <c r="M30" s="71">
        <v>5</v>
      </c>
      <c r="N30" s="71">
        <v>44</v>
      </c>
      <c r="O30" s="71">
        <v>12</v>
      </c>
      <c r="P30" s="71">
        <v>54</v>
      </c>
      <c r="Q30" s="71">
        <v>8</v>
      </c>
      <c r="R30" s="71">
        <v>60</v>
      </c>
      <c r="S30" s="71">
        <v>7</v>
      </c>
      <c r="T30" s="71">
        <v>59</v>
      </c>
      <c r="U30" s="71">
        <v>11</v>
      </c>
      <c r="V30" s="71">
        <v>57</v>
      </c>
      <c r="W30" s="71">
        <v>21</v>
      </c>
      <c r="X30" s="71">
        <v>68</v>
      </c>
      <c r="Y30" s="71">
        <v>43</v>
      </c>
      <c r="Z30" s="71">
        <v>82</v>
      </c>
      <c r="AA30" s="71">
        <v>56</v>
      </c>
      <c r="AB30" s="71">
        <v>114</v>
      </c>
      <c r="AC30" s="71">
        <v>36</v>
      </c>
      <c r="AD30" s="73">
        <v>69</v>
      </c>
      <c r="AE30" s="48"/>
      <c r="AF30" s="48"/>
      <c r="AG30" s="48"/>
      <c r="AH30" s="48"/>
    </row>
    <row r="31" spans="2:34" ht="18" customHeight="1">
      <c r="B31" s="360"/>
      <c r="C31" s="56" t="s">
        <v>43</v>
      </c>
      <c r="D31" s="90">
        <v>708</v>
      </c>
      <c r="E31" s="90">
        <v>696</v>
      </c>
      <c r="F31" s="90">
        <f>SUM(G31:AD31)</f>
        <v>542</v>
      </c>
      <c r="G31" s="91">
        <v>3</v>
      </c>
      <c r="H31" s="91">
        <v>3</v>
      </c>
      <c r="I31" s="92">
        <v>3</v>
      </c>
      <c r="J31" s="91">
        <v>8</v>
      </c>
      <c r="K31" s="92">
        <v>3</v>
      </c>
      <c r="L31" s="91">
        <v>9</v>
      </c>
      <c r="M31" s="91">
        <v>3</v>
      </c>
      <c r="N31" s="91">
        <v>13</v>
      </c>
      <c r="O31" s="91">
        <v>3</v>
      </c>
      <c r="P31" s="91">
        <v>19</v>
      </c>
      <c r="Q31" s="91">
        <v>4</v>
      </c>
      <c r="R31" s="91">
        <v>30</v>
      </c>
      <c r="S31" s="91">
        <v>10</v>
      </c>
      <c r="T31" s="91">
        <v>27</v>
      </c>
      <c r="U31" s="91">
        <v>4</v>
      </c>
      <c r="V31" s="91">
        <v>31</v>
      </c>
      <c r="W31" s="91">
        <v>10</v>
      </c>
      <c r="X31" s="91">
        <v>48</v>
      </c>
      <c r="Y31" s="91">
        <v>31</v>
      </c>
      <c r="Z31" s="91">
        <v>63</v>
      </c>
      <c r="AA31" s="91">
        <v>32</v>
      </c>
      <c r="AB31" s="91">
        <v>82</v>
      </c>
      <c r="AC31" s="91">
        <v>41</v>
      </c>
      <c r="AD31" s="93">
        <v>62</v>
      </c>
      <c r="AE31" s="48"/>
      <c r="AF31" s="48"/>
      <c r="AG31" s="48"/>
      <c r="AH31" s="48"/>
    </row>
    <row r="32" spans="2:34" ht="18" customHeight="1">
      <c r="B32" s="358" t="s">
        <v>44</v>
      </c>
      <c r="C32" s="55" t="s">
        <v>39</v>
      </c>
      <c r="D32" s="94">
        <v>8.910505836575876</v>
      </c>
      <c r="E32" s="94">
        <v>8.884462151394422</v>
      </c>
      <c r="F32" s="94">
        <f aca="true" t="shared" si="10" ref="F32:AD32">F27*100/F9</f>
        <v>8.661025385764061</v>
      </c>
      <c r="G32" s="95">
        <f t="shared" si="10"/>
        <v>0</v>
      </c>
      <c r="H32" s="95">
        <f t="shared" si="10"/>
        <v>17.391304347826086</v>
      </c>
      <c r="I32" s="96">
        <f t="shared" si="10"/>
        <v>0</v>
      </c>
      <c r="J32" s="95">
        <f t="shared" si="10"/>
        <v>10</v>
      </c>
      <c r="K32" s="96">
        <f t="shared" si="10"/>
        <v>0</v>
      </c>
      <c r="L32" s="95">
        <f t="shared" si="10"/>
        <v>13.235294117647058</v>
      </c>
      <c r="M32" s="95">
        <f t="shared" si="10"/>
        <v>0</v>
      </c>
      <c r="N32" s="95">
        <f t="shared" si="10"/>
        <v>10.909090909090908</v>
      </c>
      <c r="O32" s="95">
        <f t="shared" si="10"/>
        <v>5</v>
      </c>
      <c r="P32" s="95">
        <f t="shared" si="10"/>
        <v>6.306306306306307</v>
      </c>
      <c r="Q32" s="95">
        <f t="shared" si="10"/>
        <v>10.526315789473685</v>
      </c>
      <c r="R32" s="95">
        <f t="shared" si="10"/>
        <v>9.090909090909092</v>
      </c>
      <c r="S32" s="95">
        <f>S27*100/S9</f>
        <v>4.761904761904762</v>
      </c>
      <c r="T32" s="95">
        <f>T27*100/T9</f>
        <v>4.424778761061947</v>
      </c>
      <c r="U32" s="95">
        <f t="shared" si="10"/>
        <v>5.2631578947368425</v>
      </c>
      <c r="V32" s="95">
        <f t="shared" si="10"/>
        <v>5.645161290322581</v>
      </c>
      <c r="W32" s="95">
        <f>W27*100/W9</f>
        <v>5.2631578947368425</v>
      </c>
      <c r="X32" s="95">
        <f>X27*100/X9</f>
        <v>8.695652173913043</v>
      </c>
      <c r="Y32" s="95">
        <f>Y27*100/Y9</f>
        <v>6.593406593406593</v>
      </c>
      <c r="Z32" s="95">
        <f>Z27*100/Z9</f>
        <v>10.106382978723405</v>
      </c>
      <c r="AA32" s="95">
        <f t="shared" si="10"/>
        <v>11.904761904761905</v>
      </c>
      <c r="AB32" s="95">
        <f t="shared" si="10"/>
        <v>10.583941605839415</v>
      </c>
      <c r="AC32" s="95">
        <f t="shared" si="10"/>
        <v>6.315789473684211</v>
      </c>
      <c r="AD32" s="97">
        <f t="shared" si="10"/>
        <v>9.714285714285714</v>
      </c>
      <c r="AE32" s="54"/>
      <c r="AF32" s="54"/>
      <c r="AG32" s="54"/>
      <c r="AH32" s="54"/>
    </row>
    <row r="33" spans="2:34" ht="18" customHeight="1">
      <c r="B33" s="359"/>
      <c r="C33" s="53" t="s">
        <v>40</v>
      </c>
      <c r="D33" s="82">
        <v>67.50972762645914</v>
      </c>
      <c r="E33" s="82">
        <v>67.01195219123505</v>
      </c>
      <c r="F33" s="82">
        <f aca="true" t="shared" si="11" ref="F33:AD33">F28*100/F9</f>
        <v>67.54604280736685</v>
      </c>
      <c r="G33" s="83">
        <f t="shared" si="11"/>
        <v>87.5</v>
      </c>
      <c r="H33" s="83">
        <f t="shared" si="11"/>
        <v>69.56521739130434</v>
      </c>
      <c r="I33" s="84">
        <f t="shared" si="11"/>
        <v>76.92307692307692</v>
      </c>
      <c r="J33" s="83">
        <f t="shared" si="11"/>
        <v>75</v>
      </c>
      <c r="K33" s="84">
        <f t="shared" si="11"/>
        <v>90.9090909090909</v>
      </c>
      <c r="L33" s="83">
        <f t="shared" si="11"/>
        <v>69.11764705882354</v>
      </c>
      <c r="M33" s="83">
        <f t="shared" si="11"/>
        <v>80</v>
      </c>
      <c r="N33" s="83">
        <f t="shared" si="11"/>
        <v>64.54545454545455</v>
      </c>
      <c r="O33" s="83">
        <f t="shared" si="11"/>
        <v>55</v>
      </c>
      <c r="P33" s="83">
        <f t="shared" si="11"/>
        <v>72.97297297297297</v>
      </c>
      <c r="Q33" s="83">
        <f t="shared" si="11"/>
        <v>63.1578947368421</v>
      </c>
      <c r="R33" s="83">
        <f t="shared" si="11"/>
        <v>62.23776223776224</v>
      </c>
      <c r="S33" s="83">
        <f>S28*100/S9</f>
        <v>90.47619047619048</v>
      </c>
      <c r="T33" s="83">
        <f>T28*100/T9</f>
        <v>74.33628318584071</v>
      </c>
      <c r="U33" s="83">
        <f t="shared" si="11"/>
        <v>63.1578947368421</v>
      </c>
      <c r="V33" s="83">
        <f t="shared" si="11"/>
        <v>72.58064516129032</v>
      </c>
      <c r="W33" s="83">
        <f>W28*100/W9</f>
        <v>68.42105263157895</v>
      </c>
      <c r="X33" s="83">
        <f>X28*100/X9</f>
        <v>66.45962732919254</v>
      </c>
      <c r="Y33" s="83">
        <f>Y28*100/Y9</f>
        <v>67.03296703296704</v>
      </c>
      <c r="Z33" s="83">
        <f>Z28*100/Z9</f>
        <v>69.14893617021276</v>
      </c>
      <c r="AA33" s="83">
        <f t="shared" si="11"/>
        <v>62.698412698412696</v>
      </c>
      <c r="AB33" s="83">
        <f t="shared" si="11"/>
        <v>63.503649635036496</v>
      </c>
      <c r="AC33" s="83">
        <f t="shared" si="11"/>
        <v>65.26315789473684</v>
      </c>
      <c r="AD33" s="85">
        <f t="shared" si="11"/>
        <v>65.14285714285714</v>
      </c>
      <c r="AE33" s="54"/>
      <c r="AF33" s="54"/>
      <c r="AG33" s="54"/>
      <c r="AH33" s="54"/>
    </row>
    <row r="34" spans="2:34" ht="18" customHeight="1">
      <c r="B34" s="359"/>
      <c r="C34" s="53" t="s">
        <v>41</v>
      </c>
      <c r="D34" s="82">
        <v>82.14007782101167</v>
      </c>
      <c r="E34" s="82">
        <v>80.95617529880478</v>
      </c>
      <c r="F34" s="82">
        <f aca="true" t="shared" si="12" ref="F34:AD34">F29*100/F9</f>
        <v>82.5286212045794</v>
      </c>
      <c r="G34" s="83">
        <f t="shared" si="12"/>
        <v>100</v>
      </c>
      <c r="H34" s="83">
        <f t="shared" si="12"/>
        <v>73.91304347826087</v>
      </c>
      <c r="I34" s="84">
        <f t="shared" si="12"/>
        <v>100</v>
      </c>
      <c r="J34" s="83">
        <f t="shared" si="12"/>
        <v>82.5</v>
      </c>
      <c r="K34" s="84">
        <f t="shared" si="12"/>
        <v>90.9090909090909</v>
      </c>
      <c r="L34" s="83">
        <f t="shared" si="12"/>
        <v>75</v>
      </c>
      <c r="M34" s="83">
        <f t="shared" si="12"/>
        <v>100</v>
      </c>
      <c r="N34" s="83">
        <f t="shared" si="12"/>
        <v>80</v>
      </c>
      <c r="O34" s="83">
        <f t="shared" si="12"/>
        <v>90</v>
      </c>
      <c r="P34" s="83">
        <f t="shared" si="12"/>
        <v>84.68468468468468</v>
      </c>
      <c r="Q34" s="83">
        <f t="shared" si="12"/>
        <v>68.42105263157895</v>
      </c>
      <c r="R34" s="83">
        <f t="shared" si="12"/>
        <v>86.7132867132867</v>
      </c>
      <c r="S34" s="83">
        <f>S29*100/S9</f>
        <v>95.23809523809524</v>
      </c>
      <c r="T34" s="83">
        <f>T29*100/T9</f>
        <v>93.80530973451327</v>
      </c>
      <c r="U34" s="83">
        <f t="shared" si="12"/>
        <v>84.21052631578948</v>
      </c>
      <c r="V34" s="83">
        <f t="shared" si="12"/>
        <v>86.29032258064517</v>
      </c>
      <c r="W34" s="83">
        <f>W29*100/W9</f>
        <v>86.84210526315789</v>
      </c>
      <c r="X34" s="83">
        <f>X29*100/X9</f>
        <v>82.6086956521739</v>
      </c>
      <c r="Y34" s="83">
        <f>Y29*100/Y9</f>
        <v>83.51648351648352</v>
      </c>
      <c r="Z34" s="83">
        <f>Z29*100/Z9</f>
        <v>78.72340425531915</v>
      </c>
      <c r="AA34" s="83">
        <f t="shared" si="12"/>
        <v>79.36507936507937</v>
      </c>
      <c r="AB34" s="83">
        <f t="shared" si="12"/>
        <v>82.11678832116789</v>
      </c>
      <c r="AC34" s="83">
        <f t="shared" si="12"/>
        <v>76.84210526315789</v>
      </c>
      <c r="AD34" s="85">
        <f t="shared" si="12"/>
        <v>76.57142857142857</v>
      </c>
      <c r="AE34" s="54"/>
      <c r="AF34" s="54"/>
      <c r="AG34" s="54"/>
      <c r="AH34" s="54"/>
    </row>
    <row r="35" spans="2:34" ht="18" customHeight="1">
      <c r="B35" s="359"/>
      <c r="C35" s="53" t="s">
        <v>42</v>
      </c>
      <c r="D35" s="82">
        <v>40.35019455252918</v>
      </c>
      <c r="E35" s="82">
        <v>41.155378486055774</v>
      </c>
      <c r="F35" s="82">
        <f aca="true" t="shared" si="13" ref="F35:AD35">F30*100/F9</f>
        <v>43.40467894474863</v>
      </c>
      <c r="G35" s="83">
        <f t="shared" si="13"/>
        <v>37.5</v>
      </c>
      <c r="H35" s="83">
        <f t="shared" si="13"/>
        <v>47.82608695652174</v>
      </c>
      <c r="I35" s="84">
        <f t="shared" si="13"/>
        <v>38.46153846153846</v>
      </c>
      <c r="J35" s="83">
        <f t="shared" si="13"/>
        <v>42.5</v>
      </c>
      <c r="K35" s="84">
        <f t="shared" si="13"/>
        <v>45.45454545454545</v>
      </c>
      <c r="L35" s="83">
        <f t="shared" si="13"/>
        <v>32.35294117647059</v>
      </c>
      <c r="M35" s="83">
        <f t="shared" si="13"/>
        <v>50</v>
      </c>
      <c r="N35" s="83">
        <f t="shared" si="13"/>
        <v>40</v>
      </c>
      <c r="O35" s="83">
        <f t="shared" si="13"/>
        <v>60</v>
      </c>
      <c r="P35" s="83">
        <f t="shared" si="13"/>
        <v>48.648648648648646</v>
      </c>
      <c r="Q35" s="83">
        <f t="shared" si="13"/>
        <v>42.10526315789474</v>
      </c>
      <c r="R35" s="83">
        <f t="shared" si="13"/>
        <v>41.95804195804196</v>
      </c>
      <c r="S35" s="83">
        <f>S30*100/S9</f>
        <v>33.333333333333336</v>
      </c>
      <c r="T35" s="83">
        <f>T30*100/T9</f>
        <v>52.21238938053097</v>
      </c>
      <c r="U35" s="83">
        <f t="shared" si="13"/>
        <v>57.89473684210526</v>
      </c>
      <c r="V35" s="83">
        <f t="shared" si="13"/>
        <v>45.96774193548387</v>
      </c>
      <c r="W35" s="83">
        <f>W30*100/W9</f>
        <v>55.26315789473684</v>
      </c>
      <c r="X35" s="83">
        <f>X30*100/X9</f>
        <v>42.2360248447205</v>
      </c>
      <c r="Y35" s="83">
        <f>Y30*100/Y9</f>
        <v>47.252747252747255</v>
      </c>
      <c r="Z35" s="83">
        <f>Z30*100/Z9</f>
        <v>43.61702127659574</v>
      </c>
      <c r="AA35" s="83">
        <f t="shared" si="13"/>
        <v>44.44444444444444</v>
      </c>
      <c r="AB35" s="83">
        <f t="shared" si="13"/>
        <v>41.605839416058394</v>
      </c>
      <c r="AC35" s="83">
        <f t="shared" si="13"/>
        <v>37.89473684210526</v>
      </c>
      <c r="AD35" s="85">
        <f t="shared" si="13"/>
        <v>39.42857142857143</v>
      </c>
      <c r="AE35" s="54"/>
      <c r="AF35" s="54"/>
      <c r="AG35" s="54"/>
      <c r="AH35" s="54"/>
    </row>
    <row r="36" spans="2:34" ht="18" customHeight="1">
      <c r="B36" s="360"/>
      <c r="C36" s="56" t="s">
        <v>43</v>
      </c>
      <c r="D36" s="74">
        <v>27.54863813229572</v>
      </c>
      <c r="E36" s="74">
        <v>27.729083665338646</v>
      </c>
      <c r="F36" s="74">
        <f aca="true" t="shared" si="14" ref="F36:AD36">F31*100/F9</f>
        <v>26.97859631657541</v>
      </c>
      <c r="G36" s="75">
        <f t="shared" si="14"/>
        <v>18.75</v>
      </c>
      <c r="H36" s="75">
        <f t="shared" si="14"/>
        <v>13.043478260869565</v>
      </c>
      <c r="I36" s="76">
        <f t="shared" si="14"/>
        <v>23.076923076923077</v>
      </c>
      <c r="J36" s="75">
        <f t="shared" si="14"/>
        <v>20</v>
      </c>
      <c r="K36" s="76">
        <f t="shared" si="14"/>
        <v>27.272727272727273</v>
      </c>
      <c r="L36" s="75">
        <f t="shared" si="14"/>
        <v>13.235294117647058</v>
      </c>
      <c r="M36" s="75">
        <f t="shared" si="14"/>
        <v>30</v>
      </c>
      <c r="N36" s="75">
        <f t="shared" si="14"/>
        <v>11.818181818181818</v>
      </c>
      <c r="O36" s="75">
        <f t="shared" si="14"/>
        <v>15</v>
      </c>
      <c r="P36" s="75">
        <f t="shared" si="14"/>
        <v>17.117117117117118</v>
      </c>
      <c r="Q36" s="75">
        <f t="shared" si="14"/>
        <v>21.05263157894737</v>
      </c>
      <c r="R36" s="75">
        <f t="shared" si="14"/>
        <v>20.97902097902098</v>
      </c>
      <c r="S36" s="75">
        <f>S31*100/S9</f>
        <v>47.61904761904762</v>
      </c>
      <c r="T36" s="75">
        <f>T31*100/T9</f>
        <v>23.893805309734514</v>
      </c>
      <c r="U36" s="75">
        <f t="shared" si="14"/>
        <v>21.05263157894737</v>
      </c>
      <c r="V36" s="75">
        <f t="shared" si="14"/>
        <v>25</v>
      </c>
      <c r="W36" s="75">
        <f>W31*100/W9</f>
        <v>26.31578947368421</v>
      </c>
      <c r="X36" s="75">
        <f>X31*100/X9</f>
        <v>29.81366459627329</v>
      </c>
      <c r="Y36" s="75">
        <f>Y31*100/Y9</f>
        <v>34.065934065934066</v>
      </c>
      <c r="Z36" s="75">
        <f>Z31*100/Z9</f>
        <v>33.51063829787234</v>
      </c>
      <c r="AA36" s="75">
        <f t="shared" si="14"/>
        <v>25.396825396825395</v>
      </c>
      <c r="AB36" s="75">
        <f t="shared" si="14"/>
        <v>29.927007299270073</v>
      </c>
      <c r="AC36" s="75">
        <f t="shared" si="14"/>
        <v>43.1578947368421</v>
      </c>
      <c r="AD36" s="77">
        <f t="shared" si="14"/>
        <v>35.42857142857143</v>
      </c>
      <c r="AE36" s="54"/>
      <c r="AF36" s="54"/>
      <c r="AG36" s="54"/>
      <c r="AH36" s="54"/>
    </row>
    <row r="37" spans="2:34" ht="18" customHeight="1">
      <c r="B37" s="358" t="s">
        <v>45</v>
      </c>
      <c r="C37" s="55" t="s">
        <v>46</v>
      </c>
      <c r="D37" s="66">
        <v>65688</v>
      </c>
      <c r="E37" s="66">
        <v>63205</v>
      </c>
      <c r="F37" s="66">
        <f>SUM(G37:AD37)</f>
        <v>50454</v>
      </c>
      <c r="G37" s="67">
        <v>491</v>
      </c>
      <c r="H37" s="67">
        <v>660</v>
      </c>
      <c r="I37" s="68">
        <v>376</v>
      </c>
      <c r="J37" s="67">
        <v>1139</v>
      </c>
      <c r="K37" s="68">
        <v>322</v>
      </c>
      <c r="L37" s="67">
        <v>1929</v>
      </c>
      <c r="M37" s="67">
        <v>289</v>
      </c>
      <c r="N37" s="67">
        <v>3130</v>
      </c>
      <c r="O37" s="67">
        <v>575</v>
      </c>
      <c r="P37" s="67">
        <v>3128</v>
      </c>
      <c r="Q37" s="67">
        <v>533</v>
      </c>
      <c r="R37" s="67">
        <v>3968</v>
      </c>
      <c r="S37" s="67">
        <v>569</v>
      </c>
      <c r="T37" s="67">
        <v>3060</v>
      </c>
      <c r="U37" s="67">
        <v>514</v>
      </c>
      <c r="V37" s="67">
        <v>3306</v>
      </c>
      <c r="W37" s="67">
        <v>870</v>
      </c>
      <c r="X37" s="67">
        <v>4019</v>
      </c>
      <c r="Y37" s="67">
        <v>2141</v>
      </c>
      <c r="Z37" s="67">
        <v>4598</v>
      </c>
      <c r="AA37" s="67">
        <v>2777</v>
      </c>
      <c r="AB37" s="67">
        <v>6241</v>
      </c>
      <c r="AC37" s="67">
        <v>2033</v>
      </c>
      <c r="AD37" s="69">
        <v>3786</v>
      </c>
      <c r="AE37" s="48"/>
      <c r="AF37" s="48"/>
      <c r="AG37" s="48"/>
      <c r="AH37" s="48"/>
    </row>
    <row r="38" spans="2:34" ht="18" customHeight="1">
      <c r="B38" s="359"/>
      <c r="C38" s="53" t="s">
        <v>127</v>
      </c>
      <c r="D38" s="70">
        <v>59</v>
      </c>
      <c r="E38" s="70">
        <v>76</v>
      </c>
      <c r="F38" s="70">
        <f>SUM(G38:AD38)</f>
        <v>58</v>
      </c>
      <c r="G38" s="71">
        <v>0</v>
      </c>
      <c r="H38" s="71">
        <v>0</v>
      </c>
      <c r="I38" s="72">
        <v>0</v>
      </c>
      <c r="J38" s="71">
        <v>0</v>
      </c>
      <c r="K38" s="72">
        <v>0</v>
      </c>
      <c r="L38" s="71">
        <v>0</v>
      </c>
      <c r="M38" s="71">
        <v>0</v>
      </c>
      <c r="N38" s="71">
        <v>0</v>
      </c>
      <c r="O38" s="71">
        <v>0</v>
      </c>
      <c r="P38" s="71">
        <v>0</v>
      </c>
      <c r="Q38" s="71">
        <v>0</v>
      </c>
      <c r="R38" s="71">
        <v>1</v>
      </c>
      <c r="S38" s="71">
        <v>0</v>
      </c>
      <c r="T38" s="71">
        <v>1</v>
      </c>
      <c r="U38" s="71">
        <v>0</v>
      </c>
      <c r="V38" s="71">
        <v>0</v>
      </c>
      <c r="W38" s="71">
        <v>3</v>
      </c>
      <c r="X38" s="71">
        <v>0</v>
      </c>
      <c r="Y38" s="71">
        <v>5</v>
      </c>
      <c r="Z38" s="71">
        <v>4</v>
      </c>
      <c r="AA38" s="71">
        <v>10</v>
      </c>
      <c r="AB38" s="71">
        <v>15</v>
      </c>
      <c r="AC38" s="71">
        <v>12</v>
      </c>
      <c r="AD38" s="73">
        <v>7</v>
      </c>
      <c r="AE38" s="48"/>
      <c r="AF38" s="48"/>
      <c r="AG38" s="48"/>
      <c r="AH38" s="48"/>
    </row>
    <row r="39" spans="2:34" ht="18" customHeight="1">
      <c r="B39" s="359"/>
      <c r="C39" s="53" t="s">
        <v>128</v>
      </c>
      <c r="D39" s="70">
        <v>201</v>
      </c>
      <c r="E39" s="70">
        <v>214</v>
      </c>
      <c r="F39" s="70">
        <f>SUM(G39:AD39)</f>
        <v>195</v>
      </c>
      <c r="G39" s="71">
        <v>0</v>
      </c>
      <c r="H39" s="71">
        <v>0</v>
      </c>
      <c r="I39" s="72">
        <v>0</v>
      </c>
      <c r="J39" s="71">
        <v>0</v>
      </c>
      <c r="K39" s="72">
        <v>0</v>
      </c>
      <c r="L39" s="71">
        <v>0</v>
      </c>
      <c r="M39" s="71">
        <v>0</v>
      </c>
      <c r="N39" s="71">
        <v>0</v>
      </c>
      <c r="O39" s="71">
        <v>0</v>
      </c>
      <c r="P39" s="71">
        <v>0</v>
      </c>
      <c r="Q39" s="71">
        <v>0</v>
      </c>
      <c r="R39" s="71">
        <v>0</v>
      </c>
      <c r="S39" s="71">
        <v>1</v>
      </c>
      <c r="T39" s="71">
        <v>0</v>
      </c>
      <c r="U39" s="71">
        <v>1</v>
      </c>
      <c r="V39" s="71">
        <v>3</v>
      </c>
      <c r="W39" s="71">
        <v>8</v>
      </c>
      <c r="X39" s="71">
        <v>17</v>
      </c>
      <c r="Y39" s="71">
        <v>10</v>
      </c>
      <c r="Z39" s="71">
        <v>23</v>
      </c>
      <c r="AA39" s="71">
        <v>28</v>
      </c>
      <c r="AB39" s="71">
        <v>44</v>
      </c>
      <c r="AC39" s="71">
        <v>15</v>
      </c>
      <c r="AD39" s="73">
        <v>45</v>
      </c>
      <c r="AE39" s="48"/>
      <c r="AF39" s="48"/>
      <c r="AG39" s="48"/>
      <c r="AH39" s="48"/>
    </row>
    <row r="40" spans="2:34" ht="18" customHeight="1">
      <c r="B40" s="359"/>
      <c r="C40" s="53" t="s">
        <v>129</v>
      </c>
      <c r="D40" s="70">
        <v>260</v>
      </c>
      <c r="E40" s="70">
        <v>293</v>
      </c>
      <c r="F40" s="70">
        <f>SUM(G40:AD40)</f>
        <v>213</v>
      </c>
      <c r="G40" s="71">
        <v>0</v>
      </c>
      <c r="H40" s="71">
        <v>0</v>
      </c>
      <c r="I40" s="72">
        <v>0</v>
      </c>
      <c r="J40" s="71">
        <v>0</v>
      </c>
      <c r="K40" s="72">
        <v>0</v>
      </c>
      <c r="L40" s="71">
        <v>0</v>
      </c>
      <c r="M40" s="71">
        <v>0</v>
      </c>
      <c r="N40" s="71">
        <v>0</v>
      </c>
      <c r="O40" s="71">
        <v>0</v>
      </c>
      <c r="P40" s="71">
        <v>2</v>
      </c>
      <c r="Q40" s="71">
        <v>0</v>
      </c>
      <c r="R40" s="71">
        <v>2</v>
      </c>
      <c r="S40" s="71">
        <v>0</v>
      </c>
      <c r="T40" s="71">
        <v>3</v>
      </c>
      <c r="U40" s="71">
        <v>0</v>
      </c>
      <c r="V40" s="71">
        <v>10</v>
      </c>
      <c r="W40" s="71">
        <v>3</v>
      </c>
      <c r="X40" s="71">
        <v>21</v>
      </c>
      <c r="Y40" s="71">
        <v>16</v>
      </c>
      <c r="Z40" s="71">
        <v>33</v>
      </c>
      <c r="AA40" s="71">
        <v>19</v>
      </c>
      <c r="AB40" s="71">
        <v>52</v>
      </c>
      <c r="AC40" s="71">
        <v>14</v>
      </c>
      <c r="AD40" s="73">
        <v>38</v>
      </c>
      <c r="AE40" s="48"/>
      <c r="AF40" s="48"/>
      <c r="AG40" s="48"/>
      <c r="AH40" s="48"/>
    </row>
    <row r="41" spans="2:34" ht="18" customHeight="1">
      <c r="B41" s="359"/>
      <c r="C41" s="53" t="s">
        <v>130</v>
      </c>
      <c r="D41" s="70">
        <v>2050</v>
      </c>
      <c r="E41" s="70">
        <v>1927</v>
      </c>
      <c r="F41" s="70">
        <f>SUM(G41:AD41)</f>
        <v>1543</v>
      </c>
      <c r="G41" s="71">
        <v>16</v>
      </c>
      <c r="H41" s="71">
        <v>23</v>
      </c>
      <c r="I41" s="72">
        <v>13</v>
      </c>
      <c r="J41" s="71">
        <v>40</v>
      </c>
      <c r="K41" s="72">
        <v>11</v>
      </c>
      <c r="L41" s="71">
        <v>68</v>
      </c>
      <c r="M41" s="71">
        <v>10</v>
      </c>
      <c r="N41" s="71">
        <v>110</v>
      </c>
      <c r="O41" s="71">
        <v>20</v>
      </c>
      <c r="P41" s="71">
        <v>109</v>
      </c>
      <c r="Q41" s="71">
        <v>19</v>
      </c>
      <c r="R41" s="71">
        <v>140</v>
      </c>
      <c r="S41" s="71">
        <v>20</v>
      </c>
      <c r="T41" s="71">
        <v>109</v>
      </c>
      <c r="U41" s="71">
        <v>18</v>
      </c>
      <c r="V41" s="71">
        <v>111</v>
      </c>
      <c r="W41" s="71">
        <v>24</v>
      </c>
      <c r="X41" s="71">
        <v>123</v>
      </c>
      <c r="Y41" s="71">
        <v>60</v>
      </c>
      <c r="Z41" s="71">
        <v>128</v>
      </c>
      <c r="AA41" s="71">
        <v>69</v>
      </c>
      <c r="AB41" s="71">
        <v>163</v>
      </c>
      <c r="AC41" s="71">
        <v>54</v>
      </c>
      <c r="AD41" s="73">
        <v>85</v>
      </c>
      <c r="AE41" s="48"/>
      <c r="AF41" s="48"/>
      <c r="AG41" s="48"/>
      <c r="AH41" s="48"/>
    </row>
    <row r="42" spans="2:34" ht="18" customHeight="1">
      <c r="B42" s="360"/>
      <c r="C42" s="57" t="s">
        <v>47</v>
      </c>
      <c r="D42" s="74">
        <v>25.559533073929963</v>
      </c>
      <c r="E42" s="74">
        <v>25.181274900398407</v>
      </c>
      <c r="F42" s="74">
        <f aca="true" t="shared" si="15" ref="F42:AD42">F37/F9</f>
        <v>25.113987058237928</v>
      </c>
      <c r="G42" s="76">
        <f t="shared" si="15"/>
        <v>30.6875</v>
      </c>
      <c r="H42" s="76">
        <f t="shared" si="15"/>
        <v>28.695652173913043</v>
      </c>
      <c r="I42" s="76">
        <f t="shared" si="15"/>
        <v>28.923076923076923</v>
      </c>
      <c r="J42" s="76">
        <f t="shared" si="15"/>
        <v>28.475</v>
      </c>
      <c r="K42" s="76">
        <f t="shared" si="15"/>
        <v>29.272727272727273</v>
      </c>
      <c r="L42" s="76">
        <f t="shared" si="15"/>
        <v>28.36764705882353</v>
      </c>
      <c r="M42" s="76">
        <f t="shared" si="15"/>
        <v>28.9</v>
      </c>
      <c r="N42" s="76">
        <f t="shared" si="15"/>
        <v>28.454545454545453</v>
      </c>
      <c r="O42" s="76">
        <f t="shared" si="15"/>
        <v>28.75</v>
      </c>
      <c r="P42" s="76">
        <f t="shared" si="15"/>
        <v>28.18018018018018</v>
      </c>
      <c r="Q42" s="76">
        <f t="shared" si="15"/>
        <v>28.05263157894737</v>
      </c>
      <c r="R42" s="76">
        <f t="shared" si="15"/>
        <v>27.748251748251747</v>
      </c>
      <c r="S42" s="76">
        <f>S37/S9</f>
        <v>27.095238095238095</v>
      </c>
      <c r="T42" s="76">
        <f>T37/T9</f>
        <v>27.079646017699115</v>
      </c>
      <c r="U42" s="76">
        <f t="shared" si="15"/>
        <v>27.05263157894737</v>
      </c>
      <c r="V42" s="76">
        <f t="shared" si="15"/>
        <v>26.661290322580644</v>
      </c>
      <c r="W42" s="76">
        <f>W37/W9</f>
        <v>22.894736842105264</v>
      </c>
      <c r="X42" s="76">
        <f>X37/X9</f>
        <v>24.96273291925466</v>
      </c>
      <c r="Y42" s="76">
        <f>Y37/Y9</f>
        <v>23.52747252747253</v>
      </c>
      <c r="Z42" s="76">
        <f>Z37/Z9</f>
        <v>24.45744680851064</v>
      </c>
      <c r="AA42" s="76">
        <f t="shared" si="15"/>
        <v>22.03968253968254</v>
      </c>
      <c r="AB42" s="76">
        <f t="shared" si="15"/>
        <v>22.777372262773724</v>
      </c>
      <c r="AC42" s="76">
        <f t="shared" si="15"/>
        <v>21.4</v>
      </c>
      <c r="AD42" s="98">
        <f t="shared" si="15"/>
        <v>21.634285714285713</v>
      </c>
      <c r="AE42" s="54"/>
      <c r="AF42" s="54"/>
      <c r="AG42" s="54"/>
      <c r="AH42" s="54"/>
    </row>
    <row r="43" spans="7:30" ht="19.5" customHeight="1">
      <c r="G43" s="58"/>
      <c r="H43" s="58"/>
      <c r="I43" s="58"/>
      <c r="J43" s="58"/>
      <c r="K43" s="58"/>
      <c r="L43" s="58"/>
      <c r="M43" s="58"/>
      <c r="N43" s="58"/>
      <c r="O43" s="58"/>
      <c r="P43" s="58"/>
      <c r="Q43" s="58"/>
      <c r="R43" s="58"/>
      <c r="S43" s="58"/>
      <c r="T43" s="58"/>
      <c r="U43" s="58"/>
      <c r="V43" s="58"/>
      <c r="W43" s="58"/>
      <c r="X43" s="58"/>
      <c r="Y43" s="58"/>
      <c r="Z43" s="58"/>
      <c r="AA43" s="58"/>
      <c r="AB43" s="58"/>
      <c r="AC43" s="58"/>
      <c r="AD43" s="58"/>
    </row>
  </sheetData>
  <sheetProtection/>
  <mergeCells count="31">
    <mergeCell ref="B27:B31"/>
    <mergeCell ref="B32:B36"/>
    <mergeCell ref="B37:B42"/>
    <mergeCell ref="B11:B13"/>
    <mergeCell ref="B14:C14"/>
    <mergeCell ref="B15:C15"/>
    <mergeCell ref="B16:B19"/>
    <mergeCell ref="B20:B23"/>
    <mergeCell ref="B24:B26"/>
    <mergeCell ref="B9:C9"/>
    <mergeCell ref="B10:C10"/>
    <mergeCell ref="M6:N6"/>
    <mergeCell ref="O6:P6"/>
    <mergeCell ref="Q6:R6"/>
    <mergeCell ref="S6:T6"/>
    <mergeCell ref="AC6:AD6"/>
    <mergeCell ref="B8:C8"/>
    <mergeCell ref="I6:J6"/>
    <mergeCell ref="K6:L6"/>
    <mergeCell ref="U6:V6"/>
    <mergeCell ref="W6:X6"/>
    <mergeCell ref="A1:H1"/>
    <mergeCell ref="B2:R2"/>
    <mergeCell ref="B5:C7"/>
    <mergeCell ref="D5:D7"/>
    <mergeCell ref="E5:E7"/>
    <mergeCell ref="F5:F7"/>
    <mergeCell ref="G5:AD5"/>
    <mergeCell ref="G6:H6"/>
    <mergeCell ref="Y6:Z6"/>
    <mergeCell ref="AA6:AB6"/>
  </mergeCells>
  <printOptions/>
  <pageMargins left="0.7086614173228347" right="0.4330708661417323" top="0.5511811023622047" bottom="0.5118110236220472" header="0.5118110236220472" footer="0.5118110236220472"/>
  <pageSetup firstPageNumber="137" useFirstPageNumber="1" horizontalDpi="600" verticalDpi="600" orientation="portrait" paperSize="9" scale="75" r:id="rId1"/>
  <headerFooter differentOddEven="1" alignWithMargins="0">
    <oddFooter>&amp;C&amp;P</oddFooter>
    <evenFooter>&amp;C&amp;P</evenFooter>
  </headerFooter>
  <colBreaks count="2" manualBreakCount="2">
    <brk id="18" max="40" man="1"/>
    <brk id="32" max="40" man="1"/>
  </colBreaks>
</worksheet>
</file>

<file path=xl/worksheets/sheet5.xml><?xml version="1.0" encoding="utf-8"?>
<worksheet xmlns="http://schemas.openxmlformats.org/spreadsheetml/2006/main" xmlns:r="http://schemas.openxmlformats.org/officeDocument/2006/relationships">
  <dimension ref="A2:J23"/>
  <sheetViews>
    <sheetView view="pageBreakPreview" zoomScaleSheetLayoutView="100" zoomScalePageLayoutView="0" workbookViewId="0" topLeftCell="A1">
      <selection activeCell="C11" sqref="C11"/>
    </sheetView>
  </sheetViews>
  <sheetFormatPr defaultColWidth="9.00390625" defaultRowHeight="19.5" customHeight="1"/>
  <cols>
    <col min="1" max="1" width="1.625" style="104" customWidth="1"/>
    <col min="2" max="2" width="11.625" style="104" bestFit="1" customWidth="1"/>
    <col min="3" max="3" width="8.625" style="104" customWidth="1"/>
    <col min="4" max="4" width="9.25390625" style="104" customWidth="1"/>
    <col min="5" max="5" width="10.625" style="104" customWidth="1"/>
    <col min="6" max="9" width="8.625" style="104" customWidth="1"/>
    <col min="10" max="10" width="10.625" style="104" customWidth="1"/>
    <col min="11" max="16384" width="9.00390625" style="104" customWidth="1"/>
  </cols>
  <sheetData>
    <row r="1" ht="15" customHeight="1"/>
    <row r="2" spans="1:9" ht="19.5" customHeight="1">
      <c r="A2" s="370" t="s">
        <v>53</v>
      </c>
      <c r="B2" s="370"/>
      <c r="C2" s="370"/>
      <c r="D2" s="370"/>
      <c r="E2" s="370"/>
      <c r="F2" s="370"/>
      <c r="G2" s="370"/>
      <c r="H2" s="370"/>
      <c r="I2" s="370"/>
    </row>
    <row r="3" spans="2:10" ht="75" customHeight="1">
      <c r="B3" s="373" t="s">
        <v>132</v>
      </c>
      <c r="C3" s="373"/>
      <c r="D3" s="373"/>
      <c r="E3" s="373"/>
      <c r="F3" s="373"/>
      <c r="G3" s="373"/>
      <c r="H3" s="373"/>
      <c r="I3" s="373"/>
      <c r="J3" s="373"/>
    </row>
    <row r="4" spans="2:9" ht="15" customHeight="1">
      <c r="B4" s="156"/>
      <c r="C4" s="156"/>
      <c r="D4" s="156"/>
      <c r="E4" s="156"/>
      <c r="F4" s="156"/>
      <c r="G4" s="156"/>
      <c r="H4" s="156"/>
      <c r="I4" s="156"/>
    </row>
    <row r="5" spans="1:9" ht="22.5" customHeight="1">
      <c r="A5" s="370" t="s">
        <v>133</v>
      </c>
      <c r="B5" s="370"/>
      <c r="C5" s="370"/>
      <c r="D5" s="370"/>
      <c r="E5" s="370"/>
      <c r="F5" s="370"/>
      <c r="G5" s="370"/>
      <c r="H5" s="370"/>
      <c r="I5" s="370"/>
    </row>
    <row r="6" spans="2:10" s="102" customFormat="1" ht="22.5" customHeight="1">
      <c r="B6" s="157" t="s">
        <v>99</v>
      </c>
      <c r="C6" s="374" t="s">
        <v>149</v>
      </c>
      <c r="D6" s="375"/>
      <c r="E6" s="375"/>
      <c r="F6" s="375"/>
      <c r="G6" s="375"/>
      <c r="H6" s="375"/>
      <c r="I6" s="375"/>
      <c r="J6" s="158"/>
    </row>
    <row r="7" spans="2:10" s="102" customFormat="1" ht="22.5" customHeight="1">
      <c r="B7" s="174" t="s">
        <v>95</v>
      </c>
      <c r="C7" s="376" t="s">
        <v>131</v>
      </c>
      <c r="D7" s="369"/>
      <c r="E7" s="369"/>
      <c r="F7" s="369"/>
      <c r="G7" s="369"/>
      <c r="H7" s="369"/>
      <c r="I7" s="369"/>
      <c r="J7" s="159"/>
    </row>
    <row r="8" spans="1:10" s="102" customFormat="1" ht="22.5" customHeight="1">
      <c r="A8" s="102" t="s">
        <v>71</v>
      </c>
      <c r="B8" s="174" t="s">
        <v>96</v>
      </c>
      <c r="C8" s="364" t="s">
        <v>97</v>
      </c>
      <c r="D8" s="365"/>
      <c r="E8" s="365"/>
      <c r="F8" s="365"/>
      <c r="G8" s="365"/>
      <c r="H8" s="365"/>
      <c r="I8" s="365"/>
      <c r="J8" s="159"/>
    </row>
    <row r="9" spans="2:10" s="102" customFormat="1" ht="22.5" customHeight="1">
      <c r="B9" s="174" t="s">
        <v>54</v>
      </c>
      <c r="C9" s="368" t="s">
        <v>62</v>
      </c>
      <c r="D9" s="369"/>
      <c r="E9" s="369"/>
      <c r="F9" s="369"/>
      <c r="G9" s="369"/>
      <c r="H9" s="369"/>
      <c r="I9" s="369"/>
      <c r="J9" s="159"/>
    </row>
    <row r="10" spans="2:10" s="102" customFormat="1" ht="22.5" customHeight="1">
      <c r="B10" s="160" t="s">
        <v>98</v>
      </c>
      <c r="C10" s="366" t="s">
        <v>145</v>
      </c>
      <c r="D10" s="367"/>
      <c r="E10" s="367"/>
      <c r="F10" s="367"/>
      <c r="G10" s="367"/>
      <c r="H10" s="367"/>
      <c r="I10" s="367"/>
      <c r="J10" s="161"/>
    </row>
    <row r="11" spans="2:9" s="102" customFormat="1" ht="15" customHeight="1">
      <c r="B11" s="162"/>
      <c r="C11" s="163"/>
      <c r="D11" s="164"/>
      <c r="E11" s="164"/>
      <c r="F11" s="164"/>
      <c r="G11" s="164"/>
      <c r="H11" s="164"/>
      <c r="I11" s="164"/>
    </row>
    <row r="12" spans="1:9" ht="22.5" customHeight="1">
      <c r="A12" s="370" t="s">
        <v>94</v>
      </c>
      <c r="B12" s="370"/>
      <c r="C12" s="370"/>
      <c r="D12" s="370"/>
      <c r="E12" s="370"/>
      <c r="F12" s="370"/>
      <c r="G12" s="370"/>
      <c r="H12" s="370"/>
      <c r="I12" s="370"/>
    </row>
    <row r="13" spans="1:10" s="102" customFormat="1" ht="22.5" customHeight="1">
      <c r="A13" s="120"/>
      <c r="B13" s="157" t="s">
        <v>99</v>
      </c>
      <c r="C13" s="165" t="s">
        <v>150</v>
      </c>
      <c r="D13" s="166"/>
      <c r="E13" s="166"/>
      <c r="F13" s="166"/>
      <c r="G13" s="166"/>
      <c r="H13" s="166"/>
      <c r="I13" s="166"/>
      <c r="J13" s="167"/>
    </row>
    <row r="14" spans="1:10" s="102" customFormat="1" ht="43.5" customHeight="1">
      <c r="A14" s="120"/>
      <c r="B14" s="168" t="s">
        <v>57</v>
      </c>
      <c r="C14" s="368" t="s">
        <v>66</v>
      </c>
      <c r="D14" s="371"/>
      <c r="E14" s="371"/>
      <c r="F14" s="371"/>
      <c r="G14" s="371"/>
      <c r="H14" s="371"/>
      <c r="I14" s="371"/>
      <c r="J14" s="372"/>
    </row>
    <row r="15" spans="1:10" s="102" customFormat="1" ht="30" customHeight="1">
      <c r="A15" s="120"/>
      <c r="B15" s="169" t="s">
        <v>69</v>
      </c>
      <c r="C15" s="170" t="s">
        <v>72</v>
      </c>
      <c r="D15" s="171"/>
      <c r="E15" s="171"/>
      <c r="F15" s="171"/>
      <c r="G15" s="171"/>
      <c r="H15" s="171"/>
      <c r="I15" s="171"/>
      <c r="J15" s="172"/>
    </row>
    <row r="16" spans="1:10" s="102" customFormat="1" ht="22.5" customHeight="1">
      <c r="A16" s="120"/>
      <c r="B16" s="160" t="s">
        <v>70</v>
      </c>
      <c r="C16" s="366" t="s">
        <v>145</v>
      </c>
      <c r="D16" s="367"/>
      <c r="E16" s="367"/>
      <c r="F16" s="367"/>
      <c r="G16" s="367"/>
      <c r="H16" s="367"/>
      <c r="I16" s="367"/>
      <c r="J16" s="173"/>
    </row>
    <row r="17" spans="1:10" s="102" customFormat="1" ht="22.5" customHeight="1">
      <c r="A17" s="104"/>
      <c r="B17" s="104"/>
      <c r="C17" s="104"/>
      <c r="D17" s="104"/>
      <c r="E17" s="104"/>
      <c r="F17" s="104"/>
      <c r="G17" s="104"/>
      <c r="H17" s="104"/>
      <c r="I17" s="104"/>
      <c r="J17" s="104"/>
    </row>
    <row r="18" ht="15" customHeight="1"/>
    <row r="20" spans="1:10" s="120" customFormat="1" ht="19.5" customHeight="1">
      <c r="A20" s="104"/>
      <c r="B20" s="104"/>
      <c r="C20" s="104"/>
      <c r="D20" s="104"/>
      <c r="E20" s="104"/>
      <c r="F20" s="104"/>
      <c r="G20" s="104"/>
      <c r="H20" s="104"/>
      <c r="I20" s="104"/>
      <c r="J20" s="104"/>
    </row>
    <row r="21" spans="1:10" s="120" customFormat="1" ht="52.5" customHeight="1">
      <c r="A21" s="104"/>
      <c r="B21" s="104"/>
      <c r="C21" s="104"/>
      <c r="D21" s="104"/>
      <c r="E21" s="104"/>
      <c r="F21" s="104"/>
      <c r="G21" s="104"/>
      <c r="H21" s="104"/>
      <c r="I21" s="104"/>
      <c r="J21" s="104"/>
    </row>
    <row r="22" spans="1:10" s="120" customFormat="1" ht="19.5" customHeight="1">
      <c r="A22" s="104"/>
      <c r="B22" s="104"/>
      <c r="C22" s="104"/>
      <c r="D22" s="104"/>
      <c r="E22" s="104"/>
      <c r="F22" s="104"/>
      <c r="G22" s="104"/>
      <c r="H22" s="104"/>
      <c r="I22" s="104"/>
      <c r="J22" s="104"/>
    </row>
    <row r="23" spans="1:10" s="120" customFormat="1" ht="19.5" customHeight="1">
      <c r="A23" s="104"/>
      <c r="B23" s="104"/>
      <c r="C23" s="104"/>
      <c r="D23" s="104"/>
      <c r="E23" s="104"/>
      <c r="F23" s="104"/>
      <c r="G23" s="104"/>
      <c r="H23" s="104"/>
      <c r="I23" s="104"/>
      <c r="J23" s="104"/>
    </row>
  </sheetData>
  <sheetProtection/>
  <mergeCells count="11">
    <mergeCell ref="A2:I2"/>
    <mergeCell ref="B3:J3"/>
    <mergeCell ref="A5:I5"/>
    <mergeCell ref="C6:I6"/>
    <mergeCell ref="C7:I7"/>
    <mergeCell ref="C8:I8"/>
    <mergeCell ref="C16:I16"/>
    <mergeCell ref="C9:I9"/>
    <mergeCell ref="C10:I10"/>
    <mergeCell ref="A12:I12"/>
    <mergeCell ref="C14:J14"/>
  </mergeCells>
  <printOptions/>
  <pageMargins left="0.7086614173228347" right="0.4330708661417323" top="0.5511811023622047" bottom="0.5118110236220472" header="0.5118110236220472" footer="0.5118110236220472"/>
  <pageSetup firstPageNumber="139"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2022-01-21T06:26:24Z</cp:lastPrinted>
  <dcterms:created xsi:type="dcterms:W3CDTF">2005-09-09T13:34:17Z</dcterms:created>
  <dcterms:modified xsi:type="dcterms:W3CDTF">2022-01-21T06:26:29Z</dcterms:modified>
  <cp:category/>
  <cp:version/>
  <cp:contentType/>
  <cp:contentStatus/>
</cp:coreProperties>
</file>