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BBBB4371-7DA3-4202-AD6A-748956D53C12}" xr6:coauthVersionLast="47" xr6:coauthVersionMax="47" xr10:uidLastSave="{00000000-0000-0000-0000-000000000000}"/>
  <bookViews>
    <workbookView xWindow="1030" yWindow="0" windowWidth="18170" windowHeight="10080" activeTab="4" xr2:uid="{00000000-000D-0000-FFFF-FFFF00000000}"/>
  </bookViews>
  <sheets>
    <sheet name="1" sheetId="19" r:id="rId1"/>
    <sheet name="2a" sheetId="25" r:id="rId2"/>
    <sheet name="2bcd" sheetId="27" r:id="rId3"/>
    <sheet name="3a" sheetId="24" r:id="rId4"/>
    <sheet name="4 " sheetId="23" r:id="rId5"/>
  </sheets>
  <definedNames>
    <definedName name="_xlnm.Print_Area" localSheetId="0">'1'!$A$1:$Q$56</definedName>
    <definedName name="_xlnm.Print_Area" localSheetId="1">'2a'!$A$1:$I$23</definedName>
    <definedName name="_xlnm.Print_Area" localSheetId="2">'2bcd'!$A$1:$S$34</definedName>
    <definedName name="_xlnm.Print_Area" localSheetId="3">'3a'!$A$1:$AD$42</definedName>
    <definedName name="_xlnm.Print_Area" localSheetId="4">'4 '!$A$1:$J$16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7" l="1"/>
  <c r="P27" i="27" l="1"/>
  <c r="L27" i="27"/>
  <c r="O27" i="27" s="1"/>
  <c r="P26" i="27"/>
  <c r="L26" i="27"/>
  <c r="O26" i="27" s="1"/>
  <c r="P25" i="27"/>
  <c r="L25" i="27"/>
  <c r="O25" i="27" s="1"/>
  <c r="S24" i="27"/>
  <c r="R24" i="27"/>
  <c r="Q24" i="27"/>
  <c r="N24" i="27"/>
  <c r="P24" i="27" s="1"/>
  <c r="K24" i="27"/>
  <c r="J24" i="27"/>
  <c r="I24" i="27"/>
  <c r="H24" i="27"/>
  <c r="F24" i="27"/>
  <c r="E24" i="27"/>
  <c r="D24" i="27"/>
  <c r="C24" i="27"/>
  <c r="P13" i="27"/>
  <c r="M13" i="27"/>
  <c r="O13" i="27" s="1"/>
  <c r="H13" i="27"/>
  <c r="P12" i="27"/>
  <c r="M12" i="27"/>
  <c r="M10" i="27" s="1"/>
  <c r="O10" i="27" s="1"/>
  <c r="H12" i="27"/>
  <c r="H10" i="27" s="1"/>
  <c r="P11" i="27"/>
  <c r="O11" i="27"/>
  <c r="S10" i="27"/>
  <c r="R10" i="27"/>
  <c r="Q10" i="27"/>
  <c r="N10" i="27"/>
  <c r="L10" i="27"/>
  <c r="K10" i="27"/>
  <c r="J10" i="27"/>
  <c r="I10" i="27"/>
  <c r="G10" i="27"/>
  <c r="F10" i="27"/>
  <c r="E10" i="27"/>
  <c r="D10" i="27"/>
  <c r="P10" i="27" s="1"/>
  <c r="O12" i="27" l="1"/>
  <c r="L24" i="27"/>
  <c r="O24" i="27" s="1"/>
  <c r="L20" i="25" l="1"/>
  <c r="K20" i="25"/>
  <c r="L19" i="25"/>
  <c r="K19" i="25"/>
  <c r="L18" i="25"/>
  <c r="K18" i="25"/>
  <c r="L13" i="25"/>
  <c r="K13" i="25"/>
  <c r="L12" i="25"/>
  <c r="K12" i="25"/>
  <c r="G42" i="24" l="1"/>
  <c r="H42" i="24"/>
  <c r="I42" i="24"/>
  <c r="J42" i="24"/>
  <c r="K42" i="24"/>
  <c r="L42" i="24"/>
  <c r="M42" i="24"/>
  <c r="N42" i="24"/>
  <c r="O42" i="24"/>
  <c r="P42" i="24"/>
  <c r="Q42" i="24"/>
  <c r="R42" i="24"/>
  <c r="S42" i="24"/>
  <c r="T42" i="24"/>
  <c r="U42" i="24"/>
  <c r="V42" i="24"/>
  <c r="W42" i="24"/>
  <c r="X42" i="24"/>
  <c r="Y42" i="24"/>
  <c r="Z42" i="24"/>
  <c r="AA42" i="24"/>
  <c r="AB42" i="24"/>
  <c r="AC42" i="24"/>
  <c r="AD42" i="24"/>
  <c r="G32" i="24"/>
  <c r="H32" i="24"/>
  <c r="I32" i="24"/>
  <c r="J32" i="24"/>
  <c r="K32" i="24"/>
  <c r="L32" i="24"/>
  <c r="M32" i="24"/>
  <c r="N32" i="24"/>
  <c r="O32" i="24"/>
  <c r="P32" i="24"/>
  <c r="Q32" i="24"/>
  <c r="R32" i="24"/>
  <c r="S32" i="24"/>
  <c r="T32" i="24"/>
  <c r="U32" i="24"/>
  <c r="V32" i="24"/>
  <c r="W32" i="24"/>
  <c r="X32" i="24"/>
  <c r="Y32" i="24"/>
  <c r="Z32" i="24"/>
  <c r="AA32" i="24"/>
  <c r="AB32" i="24"/>
  <c r="AC32" i="24"/>
  <c r="AD32" i="24"/>
  <c r="G33" i="24"/>
  <c r="H33" i="24"/>
  <c r="I33" i="24"/>
  <c r="J33" i="24"/>
  <c r="K33" i="24"/>
  <c r="L33" i="24"/>
  <c r="M33" i="24"/>
  <c r="N33" i="24"/>
  <c r="O33" i="24"/>
  <c r="P33" i="24"/>
  <c r="Q33" i="24"/>
  <c r="R33" i="24"/>
  <c r="S33" i="24"/>
  <c r="T33" i="24"/>
  <c r="U33" i="24"/>
  <c r="V33" i="24"/>
  <c r="W33" i="24"/>
  <c r="X33" i="24"/>
  <c r="Y33" i="24"/>
  <c r="Z33" i="24"/>
  <c r="AA33" i="24"/>
  <c r="AB33" i="24"/>
  <c r="AC33" i="24"/>
  <c r="AD33" i="24"/>
  <c r="G34" i="24"/>
  <c r="H34" i="24"/>
  <c r="I34" i="24"/>
  <c r="J34" i="24"/>
  <c r="K34" i="24"/>
  <c r="L34" i="24"/>
  <c r="M34" i="24"/>
  <c r="N34" i="24"/>
  <c r="O34" i="24"/>
  <c r="P34" i="24"/>
  <c r="Q34" i="24"/>
  <c r="R34" i="24"/>
  <c r="S34" i="24"/>
  <c r="T34" i="24"/>
  <c r="U34" i="24"/>
  <c r="V34" i="24"/>
  <c r="W34" i="24"/>
  <c r="X34" i="24"/>
  <c r="Y34" i="24"/>
  <c r="Z34" i="24"/>
  <c r="AA34" i="24"/>
  <c r="AB34" i="24"/>
  <c r="AC34" i="24"/>
  <c r="AD34" i="24"/>
  <c r="G35" i="24"/>
  <c r="H35" i="24"/>
  <c r="I35" i="24"/>
  <c r="J35" i="24"/>
  <c r="K35" i="24"/>
  <c r="L35" i="24"/>
  <c r="M35" i="24"/>
  <c r="N35" i="24"/>
  <c r="O35" i="24"/>
  <c r="P35" i="24"/>
  <c r="Q35" i="24"/>
  <c r="R35" i="24"/>
  <c r="S35" i="24"/>
  <c r="T35" i="24"/>
  <c r="U35" i="24"/>
  <c r="V35" i="24"/>
  <c r="W35" i="24"/>
  <c r="X35" i="24"/>
  <c r="Y35" i="24"/>
  <c r="Z35" i="24"/>
  <c r="AA35" i="24"/>
  <c r="AB35" i="24"/>
  <c r="AC35" i="24"/>
  <c r="AD35" i="24"/>
  <c r="G36" i="24"/>
  <c r="H36" i="24"/>
  <c r="I36" i="24"/>
  <c r="J36" i="24"/>
  <c r="K36" i="24"/>
  <c r="L36" i="24"/>
  <c r="M36" i="24"/>
  <c r="N36" i="24"/>
  <c r="O36" i="24"/>
  <c r="P36" i="24"/>
  <c r="Q36" i="24"/>
  <c r="R36" i="24"/>
  <c r="S36" i="24"/>
  <c r="T36" i="24"/>
  <c r="U36" i="24"/>
  <c r="V36" i="24"/>
  <c r="W36" i="24"/>
  <c r="X36" i="24"/>
  <c r="Y36" i="24"/>
  <c r="Z36" i="24"/>
  <c r="AA36" i="24"/>
  <c r="AB36" i="24"/>
  <c r="AC36" i="24"/>
  <c r="AD36" i="24"/>
  <c r="G20" i="24"/>
  <c r="H20" i="24"/>
  <c r="I20" i="24"/>
  <c r="J20" i="24"/>
  <c r="K20" i="24"/>
  <c r="L20" i="24"/>
  <c r="M20" i="24"/>
  <c r="N20" i="24"/>
  <c r="O20" i="24"/>
  <c r="P20" i="24"/>
  <c r="Q20" i="24"/>
  <c r="R20" i="24"/>
  <c r="S20" i="24"/>
  <c r="T20" i="24"/>
  <c r="U20" i="24"/>
  <c r="V20" i="24"/>
  <c r="W20" i="24"/>
  <c r="X20" i="24"/>
  <c r="Y20" i="24"/>
  <c r="Z20" i="24"/>
  <c r="AA20" i="24"/>
  <c r="AB20" i="24"/>
  <c r="AC20" i="24"/>
  <c r="AD20" i="24"/>
  <c r="G21" i="24"/>
  <c r="H21" i="24"/>
  <c r="I21" i="24"/>
  <c r="J21" i="24"/>
  <c r="K21" i="24"/>
  <c r="L21" i="24"/>
  <c r="M21" i="24"/>
  <c r="N21" i="24"/>
  <c r="O21" i="24"/>
  <c r="P21" i="24"/>
  <c r="Q21" i="24"/>
  <c r="R21" i="24"/>
  <c r="S21" i="24"/>
  <c r="T21" i="24"/>
  <c r="U21" i="24"/>
  <c r="V21" i="24"/>
  <c r="W21" i="24"/>
  <c r="X21" i="24"/>
  <c r="Y21" i="24"/>
  <c r="Z21" i="24"/>
  <c r="AA21" i="24"/>
  <c r="AB21" i="24"/>
  <c r="AC21" i="24"/>
  <c r="AD21" i="24"/>
  <c r="G22" i="24"/>
  <c r="H22" i="24"/>
  <c r="I22" i="24"/>
  <c r="J22" i="24"/>
  <c r="K22" i="24"/>
  <c r="L22" i="24"/>
  <c r="M22" i="24"/>
  <c r="N22" i="24"/>
  <c r="O22" i="24"/>
  <c r="P22" i="24"/>
  <c r="Q22" i="24"/>
  <c r="R22" i="24"/>
  <c r="S22" i="24"/>
  <c r="T22" i="24"/>
  <c r="U22" i="24"/>
  <c r="V22" i="24"/>
  <c r="W22" i="24"/>
  <c r="X22" i="24"/>
  <c r="Y22" i="24"/>
  <c r="Z22" i="24"/>
  <c r="AA22" i="24"/>
  <c r="AB22" i="24"/>
  <c r="AC22" i="24"/>
  <c r="AD22" i="24"/>
  <c r="G23" i="24"/>
  <c r="H23" i="24"/>
  <c r="I23" i="24"/>
  <c r="J23" i="24"/>
  <c r="O23" i="24"/>
  <c r="P23" i="24"/>
  <c r="Q23" i="24"/>
  <c r="R23" i="24"/>
  <c r="W23" i="24"/>
  <c r="X23" i="24"/>
  <c r="Y23" i="24"/>
  <c r="Z23" i="24"/>
  <c r="F22" i="24"/>
  <c r="F21" i="24"/>
  <c r="G19" i="24"/>
  <c r="H19" i="24"/>
  <c r="I19" i="24"/>
  <c r="J19" i="24"/>
  <c r="K19" i="24"/>
  <c r="K23" i="24" s="1"/>
  <c r="L19" i="24"/>
  <c r="L23" i="24" s="1"/>
  <c r="M19" i="24"/>
  <c r="M23" i="24" s="1"/>
  <c r="N19" i="24"/>
  <c r="N23" i="24" s="1"/>
  <c r="O19" i="24"/>
  <c r="P19" i="24"/>
  <c r="Q19" i="24"/>
  <c r="R19" i="24"/>
  <c r="S19" i="24"/>
  <c r="S23" i="24" s="1"/>
  <c r="T19" i="24"/>
  <c r="T23" i="24" s="1"/>
  <c r="U19" i="24"/>
  <c r="U23" i="24" s="1"/>
  <c r="V19" i="24"/>
  <c r="V23" i="24" s="1"/>
  <c r="W19" i="24"/>
  <c r="X19" i="24"/>
  <c r="Y19" i="24"/>
  <c r="Z19" i="24"/>
  <c r="AA19" i="24"/>
  <c r="AA23" i="24" s="1"/>
  <c r="AB19" i="24"/>
  <c r="AB23" i="24" s="1"/>
  <c r="AC19" i="24"/>
  <c r="AC23" i="24" s="1"/>
  <c r="AD19" i="24"/>
  <c r="AD23" i="24" s="1"/>
  <c r="G15" i="24"/>
  <c r="H15" i="24"/>
  <c r="I15" i="24"/>
  <c r="J15" i="24"/>
  <c r="K15" i="24"/>
  <c r="L15" i="24"/>
  <c r="M15" i="24"/>
  <c r="N15" i="24"/>
  <c r="O15" i="24"/>
  <c r="P15" i="24"/>
  <c r="Q15" i="24"/>
  <c r="R15" i="24"/>
  <c r="S15" i="24"/>
  <c r="T15" i="24"/>
  <c r="U15" i="24"/>
  <c r="V15" i="24"/>
  <c r="W15" i="24"/>
  <c r="X15" i="24"/>
  <c r="Y15" i="24"/>
  <c r="Z15" i="24"/>
  <c r="AA15" i="24"/>
  <c r="AB15" i="24"/>
  <c r="AC15" i="24"/>
  <c r="AD15" i="24"/>
  <c r="F9" i="24"/>
  <c r="F20" i="24" s="1"/>
  <c r="I14" i="24"/>
  <c r="K14" i="24"/>
  <c r="M14" i="24"/>
  <c r="N14" i="24"/>
  <c r="Q14" i="24"/>
  <c r="S14" i="24"/>
  <c r="U14" i="24"/>
  <c r="V14" i="24"/>
  <c r="Y14" i="24"/>
  <c r="AA14" i="24"/>
  <c r="AC14" i="24"/>
  <c r="AD14" i="24"/>
  <c r="G13" i="24"/>
  <c r="G14" i="24" s="1"/>
  <c r="G10" i="24"/>
  <c r="H10" i="24"/>
  <c r="I10" i="24"/>
  <c r="J10" i="24"/>
  <c r="K10" i="24"/>
  <c r="L10" i="24"/>
  <c r="M10" i="24"/>
  <c r="N10" i="24"/>
  <c r="O10" i="24"/>
  <c r="P10" i="24"/>
  <c r="Q10" i="24"/>
  <c r="R10" i="24"/>
  <c r="S10" i="24"/>
  <c r="T10" i="24"/>
  <c r="U10" i="24"/>
  <c r="V10" i="24"/>
  <c r="W10" i="24"/>
  <c r="X10" i="24"/>
  <c r="Y10" i="24"/>
  <c r="Z10" i="24"/>
  <c r="AA10" i="24"/>
  <c r="AB10" i="24"/>
  <c r="AC10" i="24"/>
  <c r="AD10" i="24"/>
  <c r="E42" i="24"/>
  <c r="D42" i="24"/>
  <c r="E33" i="24"/>
  <c r="E34" i="24"/>
  <c r="E35" i="24"/>
  <c r="E36" i="24"/>
  <c r="E32" i="24"/>
  <c r="D33" i="24"/>
  <c r="D34" i="24"/>
  <c r="D35" i="24"/>
  <c r="D36" i="24"/>
  <c r="D32" i="24"/>
  <c r="E21" i="24"/>
  <c r="E23" i="24" s="1"/>
  <c r="E22" i="24"/>
  <c r="E20" i="24"/>
  <c r="D21" i="24"/>
  <c r="D22" i="24"/>
  <c r="D20" i="24"/>
  <c r="D23" i="24" s="1"/>
  <c r="D19" i="24"/>
  <c r="E19" i="24"/>
  <c r="F12" i="24"/>
  <c r="F11" i="24"/>
  <c r="D13" i="24"/>
  <c r="D14" i="24" s="1"/>
  <c r="E13" i="24"/>
  <c r="E14" i="24" s="1"/>
  <c r="E10" i="24"/>
  <c r="E15" i="24"/>
  <c r="D15" i="24"/>
  <c r="D10" i="24"/>
  <c r="F8" i="24"/>
  <c r="F16" i="24"/>
  <c r="F17" i="24"/>
  <c r="F19" i="24" s="1"/>
  <c r="F23" i="24" s="1"/>
  <c r="F18" i="24"/>
  <c r="F41" i="24"/>
  <c r="F40" i="24"/>
  <c r="F39" i="24"/>
  <c r="F38" i="24"/>
  <c r="F37" i="24"/>
  <c r="F42" i="24" s="1"/>
  <c r="F31" i="24"/>
  <c r="F36" i="24" s="1"/>
  <c r="F30" i="24"/>
  <c r="F35" i="24" s="1"/>
  <c r="F29" i="24"/>
  <c r="F34" i="24" s="1"/>
  <c r="F28" i="24"/>
  <c r="F33" i="24" s="1"/>
  <c r="F27" i="24"/>
  <c r="F32" i="24" s="1"/>
  <c r="F26" i="24"/>
  <c r="F25" i="24"/>
  <c r="F24" i="24"/>
  <c r="AD13" i="24"/>
  <c r="AC13" i="24"/>
  <c r="AB13" i="24"/>
  <c r="AB14" i="24" s="1"/>
  <c r="AA13" i="24"/>
  <c r="Z13" i="24"/>
  <c r="Z14" i="24" s="1"/>
  <c r="Y13" i="24"/>
  <c r="X13" i="24"/>
  <c r="X14" i="24" s="1"/>
  <c r="W13" i="24"/>
  <c r="W14" i="24" s="1"/>
  <c r="V13" i="24"/>
  <c r="U13" i="24"/>
  <c r="T13" i="24"/>
  <c r="T14" i="24" s="1"/>
  <c r="S13" i="24"/>
  <c r="R13" i="24"/>
  <c r="R14" i="24" s="1"/>
  <c r="Q13" i="24"/>
  <c r="P13" i="24"/>
  <c r="P14" i="24" s="1"/>
  <c r="O13" i="24"/>
  <c r="O14" i="24" s="1"/>
  <c r="N13" i="24"/>
  <c r="M13" i="24"/>
  <c r="L13" i="24"/>
  <c r="L14" i="24" s="1"/>
  <c r="K13" i="24"/>
  <c r="J13" i="24"/>
  <c r="J14" i="24" s="1"/>
  <c r="I13" i="24"/>
  <c r="H13" i="24"/>
  <c r="H14" i="24" s="1"/>
  <c r="F10" i="24" l="1"/>
  <c r="F15" i="24"/>
  <c r="F13" i="24"/>
  <c r="F14" i="24" s="1"/>
</calcChain>
</file>

<file path=xl/sharedStrings.xml><?xml version="1.0" encoding="utf-8"?>
<sst xmlns="http://schemas.openxmlformats.org/spreadsheetml/2006/main" count="229" uniqueCount="150">
  <si>
    <t>普及啓発</t>
    <rPh sb="0" eb="2">
      <t>フキュウ</t>
    </rPh>
    <rPh sb="2" eb="4">
      <t>ケイハツ</t>
    </rPh>
    <phoneticPr fontId="2"/>
  </si>
  <si>
    <t>ライフステージごとの歯の健康づくり　予防・健診</t>
    <rPh sb="10" eb="11">
      <t>ハ</t>
    </rPh>
    <rPh sb="12" eb="14">
      <t>ケンコウ</t>
    </rPh>
    <rPh sb="18" eb="20">
      <t>ヨボウ</t>
    </rPh>
    <rPh sb="21" eb="23">
      <t>ケンシン</t>
    </rPh>
    <phoneticPr fontId="2"/>
  </si>
  <si>
    <t>妊婦</t>
    <rPh sb="0" eb="2">
      <t>ニンプ</t>
    </rPh>
    <phoneticPr fontId="2"/>
  </si>
  <si>
    <t>妊婦歯科健康診査</t>
    <rPh sb="0" eb="2">
      <t>ニンプ</t>
    </rPh>
    <rPh sb="2" eb="4">
      <t>シカ</t>
    </rPh>
    <rPh sb="4" eb="6">
      <t>ケンコウ</t>
    </rPh>
    <rPh sb="6" eb="7">
      <t>シン</t>
    </rPh>
    <rPh sb="7" eb="8">
      <t>サ</t>
    </rPh>
    <phoneticPr fontId="2"/>
  </si>
  <si>
    <t>乳幼児期</t>
    <rPh sb="0" eb="3">
      <t>ニュウヨウジ</t>
    </rPh>
    <rPh sb="3" eb="4">
      <t>キ</t>
    </rPh>
    <phoneticPr fontId="2"/>
  </si>
  <si>
    <t>学童期</t>
    <rPh sb="0" eb="1">
      <t>ガク</t>
    </rPh>
    <rPh sb="1" eb="2">
      <t>ワラベ</t>
    </rPh>
    <rPh sb="2" eb="3">
      <t>キ</t>
    </rPh>
    <phoneticPr fontId="2"/>
  </si>
  <si>
    <t>成人期</t>
    <rPh sb="0" eb="1">
      <t>シゲル</t>
    </rPh>
    <rPh sb="1" eb="2">
      <t>ヒト</t>
    </rPh>
    <rPh sb="2" eb="3">
      <t>キ</t>
    </rPh>
    <phoneticPr fontId="2"/>
  </si>
  <si>
    <t>高齢期</t>
    <rPh sb="0" eb="2">
      <t>コウレイ</t>
    </rPh>
    <rPh sb="2" eb="3">
      <t>キ</t>
    </rPh>
    <phoneticPr fontId="2"/>
  </si>
  <si>
    <t>推進体制の整備</t>
    <rPh sb="0" eb="2">
      <t>スイシン</t>
    </rPh>
    <rPh sb="2" eb="4">
      <t>タイセイ</t>
    </rPh>
    <rPh sb="5" eb="7">
      <t>セイビ</t>
    </rPh>
    <phoneticPr fontId="2"/>
  </si>
  <si>
    <t>関係機関との連携</t>
    <rPh sb="0" eb="2">
      <t>カンケイ</t>
    </rPh>
    <rPh sb="2" eb="4">
      <t>キカン</t>
    </rPh>
    <rPh sb="6" eb="8">
      <t>レンケイ</t>
    </rPh>
    <phoneticPr fontId="2"/>
  </si>
  <si>
    <t>介護予防事業　　　</t>
    <rPh sb="0" eb="2">
      <t>カイゴ</t>
    </rPh>
    <rPh sb="2" eb="4">
      <t>ヨボウ</t>
    </rPh>
    <rPh sb="4" eb="6">
      <t>ジギョウ</t>
    </rPh>
    <phoneticPr fontId="2"/>
  </si>
  <si>
    <t>受診者</t>
  </si>
  <si>
    <t>むし歯り患型別</t>
    <rPh sb="2" eb="3">
      <t>バ</t>
    </rPh>
    <phoneticPr fontId="2"/>
  </si>
  <si>
    <t>むし歯有病者率</t>
    <rPh sb="2" eb="3">
      <t>バ</t>
    </rPh>
    <phoneticPr fontId="2"/>
  </si>
  <si>
    <t>軟組織異常</t>
  </si>
  <si>
    <t>咬合異常</t>
  </si>
  <si>
    <t>その他の異常</t>
  </si>
  <si>
    <t>むし歯のない者</t>
    <rPh sb="2" eb="3">
      <t>バ</t>
    </rPh>
    <phoneticPr fontId="2"/>
  </si>
  <si>
    <t>計</t>
  </si>
  <si>
    <t>対象者</t>
  </si>
  <si>
    <t>むし歯総本数</t>
    <rPh sb="4" eb="5">
      <t>ホン</t>
    </rPh>
    <phoneticPr fontId="2"/>
  </si>
  <si>
    <t>Ｏ型</t>
  </si>
  <si>
    <t>Ｂ型</t>
  </si>
  <si>
    <t>不詳</t>
  </si>
  <si>
    <t>受診率（％）</t>
    <rPh sb="0" eb="2">
      <t>ジュシン</t>
    </rPh>
    <phoneticPr fontId="2"/>
  </si>
  <si>
    <t>未処置歯のない者</t>
    <rPh sb="0" eb="1">
      <t>ミ</t>
    </rPh>
    <rPh sb="1" eb="3">
      <t>ショチ</t>
    </rPh>
    <rPh sb="3" eb="4">
      <t>ハ</t>
    </rPh>
    <rPh sb="7" eb="8">
      <t>モノ</t>
    </rPh>
    <phoneticPr fontId="2"/>
  </si>
  <si>
    <t>未処置歯のある者</t>
    <rPh sb="0" eb="1">
      <t>ミ</t>
    </rPh>
    <rPh sb="1" eb="3">
      <t>ショチ</t>
    </rPh>
    <rPh sb="3" eb="4">
      <t>ハ</t>
    </rPh>
    <rPh sb="7" eb="8">
      <t>モノ</t>
    </rPh>
    <phoneticPr fontId="2"/>
  </si>
  <si>
    <t>未処置歯のある者（％）</t>
    <rPh sb="0" eb="1">
      <t>ミ</t>
    </rPh>
    <rPh sb="1" eb="3">
      <t>ショチ</t>
    </rPh>
    <rPh sb="3" eb="4">
      <t>ハ</t>
    </rPh>
    <rPh sb="7" eb="8">
      <t>モノ</t>
    </rPh>
    <phoneticPr fontId="2"/>
  </si>
  <si>
    <t>喪失歯数</t>
    <rPh sb="0" eb="2">
      <t>ソウシツ</t>
    </rPh>
    <rPh sb="2" eb="3">
      <t>ハ</t>
    </rPh>
    <rPh sb="3" eb="4">
      <t>カズ</t>
    </rPh>
    <phoneticPr fontId="2"/>
  </si>
  <si>
    <t>未処置歯数</t>
    <rPh sb="0" eb="1">
      <t>ミ</t>
    </rPh>
    <rPh sb="1" eb="3">
      <t>ショチ</t>
    </rPh>
    <rPh sb="3" eb="4">
      <t>ハ</t>
    </rPh>
    <rPh sb="4" eb="5">
      <t>カズ</t>
    </rPh>
    <phoneticPr fontId="2"/>
  </si>
  <si>
    <t>処置歯数</t>
    <rPh sb="0" eb="2">
      <t>ショチ</t>
    </rPh>
    <rPh sb="2" eb="3">
      <t>バ</t>
    </rPh>
    <rPh sb="3" eb="4">
      <t>カズ</t>
    </rPh>
    <phoneticPr fontId="2"/>
  </si>
  <si>
    <t>判定区分</t>
    <rPh sb="0" eb="2">
      <t>ハンテイ</t>
    </rPh>
    <rPh sb="2" eb="4">
      <t>クブン</t>
    </rPh>
    <phoneticPr fontId="2"/>
  </si>
  <si>
    <t>異常なし</t>
  </si>
  <si>
    <t>要指導</t>
  </si>
  <si>
    <t>要精検</t>
  </si>
  <si>
    <t>健全</t>
    <rPh sb="0" eb="2">
      <t>ケンゼン</t>
    </rPh>
    <phoneticPr fontId="2"/>
  </si>
  <si>
    <t>歯肉出血</t>
    <rPh sb="0" eb="2">
      <t>シニク</t>
    </rPh>
    <rPh sb="2" eb="4">
      <t>シュッケツ</t>
    </rPh>
    <phoneticPr fontId="2"/>
  </si>
  <si>
    <t>歯石</t>
    <rPh sb="0" eb="2">
      <t>シセキ</t>
    </rPh>
    <phoneticPr fontId="2"/>
  </si>
  <si>
    <t>浅いポケット</t>
    <rPh sb="0" eb="1">
      <t>アサ</t>
    </rPh>
    <phoneticPr fontId="2"/>
  </si>
  <si>
    <t>深いポケット</t>
    <rPh sb="0" eb="1">
      <t>フカ</t>
    </rPh>
    <phoneticPr fontId="2"/>
  </si>
  <si>
    <t>現在歯</t>
    <rPh sb="0" eb="2">
      <t>ゲンザイ</t>
    </rPh>
    <rPh sb="2" eb="3">
      <t>バ</t>
    </rPh>
    <phoneticPr fontId="2"/>
  </si>
  <si>
    <t>現在歯総数</t>
    <rPh sb="0" eb="2">
      <t>ゲンザイ</t>
    </rPh>
    <rPh sb="2" eb="3">
      <t>ハ</t>
    </rPh>
    <rPh sb="3" eb="4">
      <t>ソウ</t>
    </rPh>
    <rPh sb="4" eb="5">
      <t>スウ</t>
    </rPh>
    <phoneticPr fontId="2"/>
  </si>
  <si>
    <t>一人平均現在歯数</t>
    <rPh sb="0" eb="2">
      <t>ヒトリ</t>
    </rPh>
    <rPh sb="2" eb="4">
      <t>ヘイキン</t>
    </rPh>
    <rPh sb="4" eb="6">
      <t>ゲンザイ</t>
    </rPh>
    <rPh sb="6" eb="7">
      <t>ハ</t>
    </rPh>
    <rPh sb="7" eb="8">
      <t>スウ</t>
    </rPh>
    <phoneticPr fontId="2"/>
  </si>
  <si>
    <t>　妊産婦(胎児期)はむし歯や歯周病が悪化しやすく、また乳幼児期は生涯を通じた歯の健康づくりの基礎となる時期です。歯科健診、歯科健康教育、歯科保健指導、食生活指導を実施し、発症リスクの高い集団への継続的な管理や指導などを行い、母子の口腔の健康保持増進をめざしています。</t>
    <rPh sb="12" eb="13">
      <t>ハ</t>
    </rPh>
    <rPh sb="14" eb="15">
      <t>ハ</t>
    </rPh>
    <rPh sb="15" eb="16">
      <t>シュウ</t>
    </rPh>
    <rPh sb="16" eb="17">
      <t>ビョウ</t>
    </rPh>
    <rPh sb="18" eb="20">
      <t>アッカ</t>
    </rPh>
    <rPh sb="27" eb="30">
      <t>ニュウヨウジ</t>
    </rPh>
    <rPh sb="30" eb="31">
      <t>キ</t>
    </rPh>
    <rPh sb="32" eb="34">
      <t>ショウガイ</t>
    </rPh>
    <rPh sb="35" eb="36">
      <t>ツウ</t>
    </rPh>
    <rPh sb="38" eb="39">
      <t>ハ</t>
    </rPh>
    <rPh sb="40" eb="42">
      <t>ケンコウ</t>
    </rPh>
    <rPh sb="46" eb="48">
      <t>キソ</t>
    </rPh>
    <rPh sb="51" eb="53">
      <t>ジキ</t>
    </rPh>
    <rPh sb="61" eb="63">
      <t>シカ</t>
    </rPh>
    <rPh sb="63" eb="65">
      <t>ケンコウ</t>
    </rPh>
    <rPh sb="65" eb="67">
      <t>キョウイク</t>
    </rPh>
    <rPh sb="68" eb="70">
      <t>シカ</t>
    </rPh>
    <rPh sb="70" eb="72">
      <t>ホケン</t>
    </rPh>
    <rPh sb="72" eb="74">
      <t>シドウ</t>
    </rPh>
    <rPh sb="75" eb="78">
      <t>ショクセイカツ</t>
    </rPh>
    <rPh sb="78" eb="80">
      <t>シドウ</t>
    </rPh>
    <rPh sb="81" eb="83">
      <t>ジッシ</t>
    </rPh>
    <phoneticPr fontId="2"/>
  </si>
  <si>
    <t>むし歯予防出前講座</t>
    <rPh sb="2" eb="3">
      <t>ハ</t>
    </rPh>
    <rPh sb="3" eb="5">
      <t>ヨボウ</t>
    </rPh>
    <rPh sb="5" eb="7">
      <t>デマエ</t>
    </rPh>
    <rPh sb="7" eb="9">
      <t>コウザ</t>
    </rPh>
    <phoneticPr fontId="2"/>
  </si>
  <si>
    <t>2-8　歯科保健</t>
    <rPh sb="4" eb="6">
      <t>シカ</t>
    </rPh>
    <rPh sb="6" eb="8">
      <t>ホケン</t>
    </rPh>
    <phoneticPr fontId="2"/>
  </si>
  <si>
    <t>2-8-1　歯科保健対策の体系</t>
    <rPh sb="6" eb="8">
      <t>シカ</t>
    </rPh>
    <rPh sb="8" eb="10">
      <t>ホケン</t>
    </rPh>
    <phoneticPr fontId="2"/>
  </si>
  <si>
    <t>2-8-2　母子歯科保健</t>
    <rPh sb="6" eb="8">
      <t>ボシ</t>
    </rPh>
    <phoneticPr fontId="2"/>
  </si>
  <si>
    <t>2-8-4　普及啓発</t>
    <rPh sb="6" eb="8">
      <t>フキュウ</t>
    </rPh>
    <rPh sb="8" eb="10">
      <t>ケイハツ</t>
    </rPh>
    <phoneticPr fontId="2"/>
  </si>
  <si>
    <t>対象</t>
    <rPh sb="0" eb="1">
      <t>タイ</t>
    </rPh>
    <rPh sb="1" eb="2">
      <t>ゾウ</t>
    </rPh>
    <phoneticPr fontId="2"/>
  </si>
  <si>
    <t>区　　分</t>
    <rPh sb="0" eb="1">
      <t>ク</t>
    </rPh>
    <rPh sb="3" eb="4">
      <t>ブン</t>
    </rPh>
    <phoneticPr fontId="2"/>
  </si>
  <si>
    <t>区分</t>
    <rPh sb="0" eb="2">
      <t>クブン</t>
    </rPh>
    <phoneticPr fontId="2"/>
  </si>
  <si>
    <t>目的・趣旨</t>
    <rPh sb="0" eb="2">
      <t>モクテキ</t>
    </rPh>
    <rPh sb="3" eb="5">
      <t>シュシ</t>
    </rPh>
    <phoneticPr fontId="2"/>
  </si>
  <si>
    <t>不詳</t>
    <rPh sb="0" eb="2">
      <t>フショウ</t>
    </rPh>
    <phoneticPr fontId="2"/>
  </si>
  <si>
    <t>しっかり食べよう教室</t>
    <rPh sb="4" eb="5">
      <t>タ</t>
    </rPh>
    <rPh sb="8" eb="10">
      <t>キョウシツ</t>
    </rPh>
    <phoneticPr fontId="2"/>
  </si>
  <si>
    <t>親子むし歯予防出前講座</t>
    <rPh sb="0" eb="2">
      <t>オヤコ</t>
    </rPh>
    <rPh sb="4" eb="5">
      <t>ハ</t>
    </rPh>
    <rPh sb="5" eb="7">
      <t>ヨボウ</t>
    </rPh>
    <rPh sb="7" eb="9">
      <t>デマエ</t>
    </rPh>
    <rPh sb="9" eb="11">
      <t>コウザ</t>
    </rPh>
    <phoneticPr fontId="2"/>
  </si>
  <si>
    <t>2-8-3　歯科保健</t>
    <rPh sb="6" eb="8">
      <t>シカ</t>
    </rPh>
    <rPh sb="8" eb="10">
      <t>ホケン</t>
    </rPh>
    <phoneticPr fontId="2"/>
  </si>
  <si>
    <t>市民(乳児～大人まで)</t>
    <rPh sb="0" eb="2">
      <t>シミン</t>
    </rPh>
    <rPh sb="3" eb="5">
      <t>ニュウジ</t>
    </rPh>
    <rPh sb="6" eb="8">
      <t>オトナ</t>
    </rPh>
    <phoneticPr fontId="2"/>
  </si>
  <si>
    <t>80歳になっても20本以上の歯を維持する8020運動を推奨し、市民が生涯にわたり健康な歯を維持し、健やかな生活を送ることを推進するため、その実践により健康な歯及び口腔状態を保っている市民の模範となる個人を表彰するもの</t>
    <rPh sb="2" eb="3">
      <t>サイ</t>
    </rPh>
    <rPh sb="10" eb="11">
      <t>ポン</t>
    </rPh>
    <rPh sb="11" eb="13">
      <t>イジョウ</t>
    </rPh>
    <rPh sb="14" eb="15">
      <t>ハ</t>
    </rPh>
    <rPh sb="16" eb="18">
      <t>イジ</t>
    </rPh>
    <rPh sb="24" eb="26">
      <t>ウンドウ</t>
    </rPh>
    <rPh sb="27" eb="29">
      <t>スイショウ</t>
    </rPh>
    <rPh sb="31" eb="33">
      <t>シミン</t>
    </rPh>
    <rPh sb="34" eb="36">
      <t>ショウガイ</t>
    </rPh>
    <rPh sb="40" eb="42">
      <t>ケンコウ</t>
    </rPh>
    <rPh sb="43" eb="44">
      <t>ハ</t>
    </rPh>
    <rPh sb="45" eb="47">
      <t>イジ</t>
    </rPh>
    <rPh sb="49" eb="50">
      <t>スコ</t>
    </rPh>
    <rPh sb="53" eb="55">
      <t>セイカツ</t>
    </rPh>
    <rPh sb="56" eb="57">
      <t>オク</t>
    </rPh>
    <rPh sb="61" eb="63">
      <t>スイシン</t>
    </rPh>
    <rPh sb="70" eb="72">
      <t>ジッセン</t>
    </rPh>
    <rPh sb="75" eb="77">
      <t>ケンコウ</t>
    </rPh>
    <rPh sb="78" eb="79">
      <t>ハ</t>
    </rPh>
    <rPh sb="79" eb="80">
      <t>オヨ</t>
    </rPh>
    <rPh sb="81" eb="83">
      <t>コウクウ</t>
    </rPh>
    <rPh sb="83" eb="85">
      <t>ジョウタイ</t>
    </rPh>
    <rPh sb="86" eb="87">
      <t>タモ</t>
    </rPh>
    <rPh sb="91" eb="93">
      <t>シミン</t>
    </rPh>
    <rPh sb="94" eb="96">
      <t>モハン</t>
    </rPh>
    <rPh sb="99" eb="101">
      <t>コジン</t>
    </rPh>
    <rPh sb="102" eb="104">
      <t>ヒョウショウ</t>
    </rPh>
    <phoneticPr fontId="2"/>
  </si>
  <si>
    <t>むし歯有病者率（％）</t>
    <rPh sb="2" eb="3">
      <t>バ</t>
    </rPh>
    <phoneticPr fontId="2"/>
  </si>
  <si>
    <t>むし歯数</t>
    <rPh sb="2" eb="3">
      <t>バ</t>
    </rPh>
    <phoneticPr fontId="2"/>
  </si>
  <si>
    <t>対象者</t>
    <rPh sb="0" eb="3">
      <t>タイショウシャ</t>
    </rPh>
    <phoneticPr fontId="2"/>
  </si>
  <si>
    <t>被表彰者</t>
    <rPh sb="0" eb="1">
      <t>ヒ</t>
    </rPh>
    <rPh sb="1" eb="3">
      <t>ヒョウショウ</t>
    </rPh>
    <rPh sb="3" eb="4">
      <t>シャ</t>
    </rPh>
    <phoneticPr fontId="2"/>
  </si>
  <si>
    <t>　</t>
    <phoneticPr fontId="2"/>
  </si>
  <si>
    <t>80歳以上で、20本以上の歯を保持している金沢市在住の方</t>
    <rPh sb="2" eb="3">
      <t>サイ</t>
    </rPh>
    <rPh sb="3" eb="5">
      <t>イジョウ</t>
    </rPh>
    <rPh sb="9" eb="10">
      <t>ポン</t>
    </rPh>
    <rPh sb="10" eb="12">
      <t>イジョウ</t>
    </rPh>
    <rPh sb="13" eb="14">
      <t>ハ</t>
    </rPh>
    <rPh sb="15" eb="17">
      <t>ホジ</t>
    </rPh>
    <rPh sb="21" eb="24">
      <t>カナザワシ</t>
    </rPh>
    <rPh sb="24" eb="26">
      <t>ザイジュウ</t>
    </rPh>
    <rPh sb="27" eb="28">
      <t>カタ</t>
    </rPh>
    <phoneticPr fontId="2"/>
  </si>
  <si>
    <t>2-8-2-b　１歳６か月児歯科健康診査</t>
    <phoneticPr fontId="2"/>
  </si>
  <si>
    <t>対象者</t>
    <phoneticPr fontId="2"/>
  </si>
  <si>
    <t>むし歯総数</t>
    <phoneticPr fontId="2"/>
  </si>
  <si>
    <t>一人平均むし歯数</t>
    <phoneticPr fontId="2"/>
  </si>
  <si>
    <t>むし歯のある者</t>
    <phoneticPr fontId="2"/>
  </si>
  <si>
    <t>Ａ
型</t>
    <phoneticPr fontId="2"/>
  </si>
  <si>
    <t>Ｂ
型</t>
    <phoneticPr fontId="2"/>
  </si>
  <si>
    <t>Ｃ
型</t>
    <phoneticPr fontId="2"/>
  </si>
  <si>
    <t>（％）</t>
    <phoneticPr fontId="2"/>
  </si>
  <si>
    <t>(本)</t>
    <phoneticPr fontId="2"/>
  </si>
  <si>
    <t>2-8-2-c　３歳児歯科健康診査</t>
    <phoneticPr fontId="2"/>
  </si>
  <si>
    <t>A型</t>
    <phoneticPr fontId="2"/>
  </si>
  <si>
    <t>Ｃ2
型</t>
    <phoneticPr fontId="2"/>
  </si>
  <si>
    <t>2-8-2-d　歯科健康教育、歯科相談等</t>
    <phoneticPr fontId="2"/>
  </si>
  <si>
    <t>2-8-2-a　妊婦歯科健康診査</t>
    <phoneticPr fontId="2"/>
  </si>
  <si>
    <t>う蝕のある者</t>
    <phoneticPr fontId="2"/>
  </si>
  <si>
    <t>う蝕有病者率（％）</t>
    <phoneticPr fontId="2"/>
  </si>
  <si>
    <t>う蝕数</t>
    <phoneticPr fontId="2"/>
  </si>
  <si>
    <t>一人平均う蝕数</t>
    <phoneticPr fontId="2"/>
  </si>
  <si>
    <t>2-8-4-b　かなざわ歯ッピー長寿8020賞　表彰式</t>
    <rPh sb="12" eb="13">
      <t>ハ</t>
    </rPh>
    <rPh sb="16" eb="18">
      <t>チョウジュ</t>
    </rPh>
    <rPh sb="22" eb="23">
      <t>ショウ</t>
    </rPh>
    <rPh sb="24" eb="26">
      <t>ヒョウショウ</t>
    </rPh>
    <rPh sb="26" eb="27">
      <t>シキ</t>
    </rPh>
    <phoneticPr fontId="2"/>
  </si>
  <si>
    <t>テーマ</t>
    <phoneticPr fontId="2"/>
  </si>
  <si>
    <t>主催</t>
    <rPh sb="0" eb="2">
      <t>シュサイ</t>
    </rPh>
    <phoneticPr fontId="2"/>
  </si>
  <si>
    <t>参加人数</t>
    <phoneticPr fontId="2"/>
  </si>
  <si>
    <t>実施年月日</t>
    <phoneticPr fontId="2"/>
  </si>
  <si>
    <t>歯科健診</t>
    <rPh sb="0" eb="2">
      <t>シカ</t>
    </rPh>
    <rPh sb="2" eb="4">
      <t>ケンシン</t>
    </rPh>
    <phoneticPr fontId="2"/>
  </si>
  <si>
    <t>一般介護予防事業</t>
    <rPh sb="0" eb="2">
      <t>イッパン</t>
    </rPh>
    <rPh sb="2" eb="4">
      <t>カイゴ</t>
    </rPh>
    <rPh sb="4" eb="6">
      <t>ヨボウ</t>
    </rPh>
    <rPh sb="6" eb="8">
      <t>ジギョウ</t>
    </rPh>
    <phoneticPr fontId="2"/>
  </si>
  <si>
    <t>・そくさい地域出前講座</t>
    <rPh sb="5" eb="7">
      <t>チイキ</t>
    </rPh>
    <rPh sb="7" eb="9">
      <t>デマエ</t>
    </rPh>
    <rPh sb="9" eb="11">
      <t>コウザ</t>
    </rPh>
    <phoneticPr fontId="2"/>
  </si>
  <si>
    <t>短期集中通所型口腔機能向上事業</t>
    <rPh sb="0" eb="2">
      <t>タンキ</t>
    </rPh>
    <rPh sb="2" eb="4">
      <t>シュウチュウ</t>
    </rPh>
    <rPh sb="4" eb="6">
      <t>ツウショ</t>
    </rPh>
    <rPh sb="6" eb="7">
      <t>ガタ</t>
    </rPh>
    <rPh sb="7" eb="9">
      <t>コウクウ</t>
    </rPh>
    <rPh sb="9" eb="11">
      <t>キノウ</t>
    </rPh>
    <rPh sb="11" eb="13">
      <t>コウジョウ</t>
    </rPh>
    <rPh sb="13" eb="15">
      <t>ジギョウ</t>
    </rPh>
    <phoneticPr fontId="2"/>
  </si>
  <si>
    <t>・歯つらつ健康プログラム</t>
    <rPh sb="1" eb="2">
      <t>ハ</t>
    </rPh>
    <rPh sb="5" eb="7">
      <t>ケンコウ</t>
    </rPh>
    <phoneticPr fontId="2"/>
  </si>
  <si>
    <t>歯ッピー長寿8020表彰</t>
    <rPh sb="0" eb="1">
      <t>ハ</t>
    </rPh>
    <rPh sb="4" eb="6">
      <t>チョウジュ</t>
    </rPh>
    <rPh sb="10" eb="12">
      <t>ヒョウショウ</t>
    </rPh>
    <phoneticPr fontId="2"/>
  </si>
  <si>
    <t>2-8-3-a  すこやか歯科健診（医療機関委託）</t>
    <rPh sb="13" eb="15">
      <t>シカ</t>
    </rPh>
    <rPh sb="15" eb="17">
      <t>ケンシン</t>
    </rPh>
    <rPh sb="18" eb="20">
      <t>イリョウ</t>
    </rPh>
    <rPh sb="20" eb="22">
      <t>キカン</t>
    </rPh>
    <rPh sb="22" eb="24">
      <t>イタク</t>
    </rPh>
    <phoneticPr fontId="2"/>
  </si>
  <si>
    <t>　健康な歯や口を保ち、美味しく食事をすることは、心や身体の健康を保ち、豊な生活を営む上で重要です。
　乳幼児期は生涯を通じた歯科保健の基盤となります。また、高齢期の口腔機能の向上は、全身の健康に大きく影響します。それぞれのライフステージに応じた歯科保健に関する情報提供、普及啓発活動、予防・健診事業を展開することにより、8020(ハチマルニイマル)運動の推進および口腔機能の向上、歯の寿命の伸延によって、市民の健康保持増進に寄与することをめざします。</t>
    <rPh sb="1" eb="3">
      <t>ケンコウ</t>
    </rPh>
    <rPh sb="8" eb="9">
      <t>タモ</t>
    </rPh>
    <rPh sb="11" eb="13">
      <t>オイ</t>
    </rPh>
    <rPh sb="15" eb="17">
      <t>ショクジ</t>
    </rPh>
    <rPh sb="24" eb="25">
      <t>ココロ</t>
    </rPh>
    <rPh sb="26" eb="28">
      <t>シンタイ</t>
    </rPh>
    <rPh sb="29" eb="31">
      <t>ケンコウ</t>
    </rPh>
    <rPh sb="32" eb="33">
      <t>タモ</t>
    </rPh>
    <rPh sb="35" eb="36">
      <t>ユタカ</t>
    </rPh>
    <rPh sb="37" eb="39">
      <t>セイカツ</t>
    </rPh>
    <rPh sb="40" eb="41">
      <t>イトナ</t>
    </rPh>
    <rPh sb="42" eb="43">
      <t>ウエ</t>
    </rPh>
    <rPh sb="44" eb="46">
      <t>ジュウヨウ</t>
    </rPh>
    <rPh sb="51" eb="54">
      <t>ニュウヨウジ</t>
    </rPh>
    <rPh sb="54" eb="55">
      <t>キ</t>
    </rPh>
    <rPh sb="56" eb="58">
      <t>ショウガイ</t>
    </rPh>
    <rPh sb="59" eb="60">
      <t>ツウ</t>
    </rPh>
    <rPh sb="62" eb="64">
      <t>シカ</t>
    </rPh>
    <rPh sb="64" eb="66">
      <t>ホケン</t>
    </rPh>
    <rPh sb="67" eb="69">
      <t>キバン</t>
    </rPh>
    <rPh sb="78" eb="81">
      <t>コウレイキ</t>
    </rPh>
    <rPh sb="82" eb="84">
      <t>コウクウ</t>
    </rPh>
    <rPh sb="84" eb="86">
      <t>キノウ</t>
    </rPh>
    <rPh sb="87" eb="89">
      <t>コウジョウ</t>
    </rPh>
    <rPh sb="91" eb="93">
      <t>ゼンシン</t>
    </rPh>
    <rPh sb="94" eb="96">
      <t>ケンコウ</t>
    </rPh>
    <rPh sb="97" eb="98">
      <t>オオ</t>
    </rPh>
    <rPh sb="100" eb="102">
      <t>エイキョウ</t>
    </rPh>
    <rPh sb="119" eb="120">
      <t>オウ</t>
    </rPh>
    <rPh sb="122" eb="124">
      <t>シカ</t>
    </rPh>
    <rPh sb="124" eb="126">
      <t>ホケン</t>
    </rPh>
    <rPh sb="127" eb="128">
      <t>カン</t>
    </rPh>
    <rPh sb="130" eb="132">
      <t>ジョウホウ</t>
    </rPh>
    <rPh sb="132" eb="134">
      <t>テイキョウ</t>
    </rPh>
    <rPh sb="135" eb="137">
      <t>フキュウ</t>
    </rPh>
    <rPh sb="137" eb="139">
      <t>ケイハツ</t>
    </rPh>
    <rPh sb="139" eb="141">
      <t>カツドウ</t>
    </rPh>
    <rPh sb="142" eb="144">
      <t>ヨボウ</t>
    </rPh>
    <rPh sb="145" eb="147">
      <t>ケンシン</t>
    </rPh>
    <rPh sb="147" eb="149">
      <t>ジギョウ</t>
    </rPh>
    <rPh sb="150" eb="152">
      <t>テンカイ</t>
    </rPh>
    <rPh sb="174" eb="176">
      <t>ウンドウ</t>
    </rPh>
    <rPh sb="177" eb="179">
      <t>スイシン</t>
    </rPh>
    <rPh sb="182" eb="184">
      <t>コウクウ</t>
    </rPh>
    <rPh sb="184" eb="186">
      <t>キノウ</t>
    </rPh>
    <rPh sb="187" eb="189">
      <t>コウジョウ</t>
    </rPh>
    <rPh sb="190" eb="191">
      <t>ハ</t>
    </rPh>
    <rPh sb="192" eb="194">
      <t>ジュミョウ</t>
    </rPh>
    <rPh sb="195" eb="196">
      <t>シン</t>
    </rPh>
    <rPh sb="196" eb="197">
      <t>エン</t>
    </rPh>
    <rPh sb="202" eb="204">
      <t>シミン</t>
    </rPh>
    <rPh sb="205" eb="207">
      <t>ケンコウ</t>
    </rPh>
    <rPh sb="207" eb="209">
      <t>ホジ</t>
    </rPh>
    <rPh sb="209" eb="211">
      <t>ゾウシン</t>
    </rPh>
    <rPh sb="212" eb="214">
      <t>キヨ</t>
    </rPh>
    <phoneticPr fontId="2"/>
  </si>
  <si>
    <t>8020（ハチマルニイマル）運動の推進・口腔機能の向上</t>
    <rPh sb="14" eb="16">
      <t>ウンドウ</t>
    </rPh>
    <rPh sb="17" eb="19">
      <t>スイシン</t>
    </rPh>
    <rPh sb="20" eb="22">
      <t>コウクウ</t>
    </rPh>
    <rPh sb="22" eb="24">
      <t>キノウ</t>
    </rPh>
    <rPh sb="25" eb="27">
      <t>コウジョウ</t>
    </rPh>
    <phoneticPr fontId="2"/>
  </si>
  <si>
    <t>1歳6か月児歯科健康診査</t>
    <rPh sb="1" eb="2">
      <t>サイ</t>
    </rPh>
    <rPh sb="4" eb="5">
      <t>ツキ</t>
    </rPh>
    <rPh sb="5" eb="6">
      <t>ジ</t>
    </rPh>
    <rPh sb="6" eb="8">
      <t>シカ</t>
    </rPh>
    <rPh sb="8" eb="10">
      <t>ケンコウ</t>
    </rPh>
    <rPh sb="10" eb="11">
      <t>シン</t>
    </rPh>
    <rPh sb="11" eb="12">
      <t>サ</t>
    </rPh>
    <phoneticPr fontId="2"/>
  </si>
  <si>
    <t>3歳児歯科健康診査</t>
    <rPh sb="1" eb="2">
      <t>サイ</t>
    </rPh>
    <rPh sb="2" eb="3">
      <t>ジ</t>
    </rPh>
    <rPh sb="3" eb="5">
      <t>シカ</t>
    </rPh>
    <rPh sb="5" eb="7">
      <t>ケンコウ</t>
    </rPh>
    <rPh sb="7" eb="8">
      <t>シン</t>
    </rPh>
    <rPh sb="8" eb="9">
      <t>サ</t>
    </rPh>
    <phoneticPr fontId="2"/>
  </si>
  <si>
    <t>　歯周疾患は40歳代、歯の喪失は60歳代を境に急増します。歯周疾患検診、歯の健康教育、歯の健康相談を実施し、高齢期になっても十分な自分の歯を保ち噛むことの重要性を啓発し、歯周疾患、歯の喪失の予防を目指すことによって、全身の健康維持と日常生活の向上に寄与します。</t>
    <rPh sb="1" eb="2">
      <t>ハ</t>
    </rPh>
    <rPh sb="2" eb="3">
      <t>シュウ</t>
    </rPh>
    <rPh sb="3" eb="5">
      <t>シッカン</t>
    </rPh>
    <rPh sb="8" eb="9">
      <t>サイ</t>
    </rPh>
    <rPh sb="9" eb="10">
      <t>ダイ</t>
    </rPh>
    <rPh sb="18" eb="19">
      <t>サイ</t>
    </rPh>
    <rPh sb="19" eb="20">
      <t>ダイ</t>
    </rPh>
    <rPh sb="21" eb="22">
      <t>サカイ</t>
    </rPh>
    <rPh sb="23" eb="25">
      <t>キュウゾウ</t>
    </rPh>
    <rPh sb="29" eb="30">
      <t>ハ</t>
    </rPh>
    <rPh sb="30" eb="31">
      <t>シュウ</t>
    </rPh>
    <rPh sb="31" eb="33">
      <t>シッカン</t>
    </rPh>
    <rPh sb="54" eb="57">
      <t>コウレイキ</t>
    </rPh>
    <rPh sb="62" eb="64">
      <t>ジュウブン</t>
    </rPh>
    <rPh sb="65" eb="67">
      <t>ジブン</t>
    </rPh>
    <rPh sb="68" eb="69">
      <t>ハ</t>
    </rPh>
    <rPh sb="70" eb="71">
      <t>タモ</t>
    </rPh>
    <rPh sb="72" eb="73">
      <t>カ</t>
    </rPh>
    <rPh sb="77" eb="80">
      <t>ジュウヨウセイ</t>
    </rPh>
    <rPh sb="81" eb="83">
      <t>ケイハツ</t>
    </rPh>
    <rPh sb="85" eb="86">
      <t>ハ</t>
    </rPh>
    <rPh sb="86" eb="87">
      <t>シュウ</t>
    </rPh>
    <rPh sb="87" eb="89">
      <t>シッカン</t>
    </rPh>
    <rPh sb="90" eb="91">
      <t>ハ</t>
    </rPh>
    <rPh sb="92" eb="94">
      <t>ソウシツ</t>
    </rPh>
    <rPh sb="95" eb="97">
      <t>ヨボウ</t>
    </rPh>
    <rPh sb="98" eb="100">
      <t>メザ</t>
    </rPh>
    <rPh sb="108" eb="110">
      <t>ゼンシン</t>
    </rPh>
    <rPh sb="111" eb="113">
      <t>ケンコウ</t>
    </rPh>
    <rPh sb="113" eb="115">
      <t>イジ</t>
    </rPh>
    <rPh sb="116" eb="118">
      <t>ニチジョウ</t>
    </rPh>
    <rPh sb="118" eb="120">
      <t>セイカツ</t>
    </rPh>
    <rPh sb="121" eb="123">
      <t>コウジョウ</t>
    </rPh>
    <phoneticPr fontId="2"/>
  </si>
  <si>
    <t>9本以下の者</t>
    <rPh sb="1" eb="2">
      <t>ホン</t>
    </rPh>
    <rPh sb="2" eb="4">
      <t>イカ</t>
    </rPh>
    <rPh sb="5" eb="6">
      <t>モノ</t>
    </rPh>
    <phoneticPr fontId="1"/>
  </si>
  <si>
    <t>10～19本の者</t>
    <phoneticPr fontId="2"/>
  </si>
  <si>
    <t>20～23本の者</t>
    <phoneticPr fontId="2"/>
  </si>
  <si>
    <t>24歯以上の者</t>
    <rPh sb="2" eb="3">
      <t>ハ</t>
    </rPh>
    <rPh sb="3" eb="5">
      <t>イジョウ</t>
    </rPh>
    <rPh sb="6" eb="7">
      <t>モノ</t>
    </rPh>
    <phoneticPr fontId="2"/>
  </si>
  <si>
    <t>25歳</t>
  </si>
  <si>
    <t>30歳</t>
  </si>
  <si>
    <t>35歳</t>
  </si>
  <si>
    <t>40歳</t>
  </si>
  <si>
    <t>45歳</t>
  </si>
  <si>
    <t>50歳</t>
  </si>
  <si>
    <t>55歳</t>
  </si>
  <si>
    <t>60歳</t>
  </si>
  <si>
    <t>65歳</t>
  </si>
  <si>
    <t>70歳</t>
  </si>
  <si>
    <t>73歳</t>
  </si>
  <si>
    <t>76歳</t>
  </si>
  <si>
    <t>男</t>
  </si>
  <si>
    <t>女</t>
  </si>
  <si>
    <t>30名</t>
    <rPh sb="2" eb="3">
      <t>メイ</t>
    </rPh>
    <phoneticPr fontId="2"/>
  </si>
  <si>
    <t>金沢市歯科医師会</t>
    <rPh sb="0" eb="3">
      <t>カナザワシ</t>
    </rPh>
    <rPh sb="3" eb="7">
      <t>シカイシ</t>
    </rPh>
    <rPh sb="7" eb="8">
      <t>カイ</t>
    </rPh>
    <phoneticPr fontId="2"/>
  </si>
  <si>
    <t>R3
年度</t>
    <phoneticPr fontId="2"/>
  </si>
  <si>
    <t>R4
年度</t>
    <phoneticPr fontId="2"/>
  </si>
  <si>
    <t>令和４年度</t>
    <rPh sb="0" eb="2">
      <t>レイワ</t>
    </rPh>
    <rPh sb="3" eb="5">
      <t>ネンド</t>
    </rPh>
    <phoneticPr fontId="2"/>
  </si>
  <si>
    <t>４年度</t>
    <rPh sb="1" eb="3">
      <t>ネンド</t>
    </rPh>
    <phoneticPr fontId="2"/>
  </si>
  <si>
    <t>令和４年度</t>
    <rPh sb="0" eb="2">
      <t>レイワ</t>
    </rPh>
    <phoneticPr fontId="2"/>
  </si>
  <si>
    <t>歯周組織の
状況（率）</t>
    <rPh sb="0" eb="2">
      <t>シシュウ</t>
    </rPh>
    <rPh sb="2" eb="4">
      <t>ソシキ</t>
    </rPh>
    <rPh sb="6" eb="8">
      <t>ジョウキョウ</t>
    </rPh>
    <rPh sb="9" eb="10">
      <t>リツ</t>
    </rPh>
    <phoneticPr fontId="2"/>
  </si>
  <si>
    <t>歯周組織の
状況（人）</t>
    <rPh sb="0" eb="2">
      <t>シシュウ</t>
    </rPh>
    <rPh sb="2" eb="4">
      <t>ソシキ</t>
    </rPh>
    <rPh sb="6" eb="8">
      <t>ジョウキョウ</t>
    </rPh>
    <rPh sb="9" eb="10">
      <t>ニン</t>
    </rPh>
    <phoneticPr fontId="2"/>
  </si>
  <si>
    <t>しっかり食べよう教室
（幼児食コース）</t>
    <rPh sb="12" eb="15">
      <t>ヨウジショク</t>
    </rPh>
    <phoneticPr fontId="2"/>
  </si>
  <si>
    <t>-</t>
    <phoneticPr fontId="2"/>
  </si>
  <si>
    <t>歯と口の健康週間(6/4～6/10)　歯ッピー Well come!! 金沢</t>
    <rPh sb="0" eb="1">
      <t>ハ</t>
    </rPh>
    <rPh sb="2" eb="3">
      <t>クチ</t>
    </rPh>
    <rPh sb="4" eb="6">
      <t>ケンコウ</t>
    </rPh>
    <rPh sb="6" eb="8">
      <t>シュウカン</t>
    </rPh>
    <rPh sb="19" eb="20">
      <t>ハ</t>
    </rPh>
    <rPh sb="36" eb="38">
      <t>カナザワ</t>
    </rPh>
    <phoneticPr fontId="2"/>
  </si>
  <si>
    <t>　毎年、歯と口の健康週間(6/4～6/10)にあわせ、金沢市歯科医師会と共催し「歯ッピー Well come!! 金沢」を実施し、歯科相談、フッ化物塗布、歯科健診などを実施している。
　また、8020運動を推進し「かなざわ歯ッピー長寿8020賞表彰式」を開催している。</t>
    <rPh sb="6" eb="7">
      <t>クチ</t>
    </rPh>
    <rPh sb="8" eb="10">
      <t>ケンコウ</t>
    </rPh>
    <rPh sb="61" eb="63">
      <t>ジッシ</t>
    </rPh>
    <rPh sb="77" eb="79">
      <t>シカ</t>
    </rPh>
    <rPh sb="100" eb="102">
      <t>ウンドウ</t>
    </rPh>
    <rPh sb="103" eb="105">
      <t>スイシン</t>
    </rPh>
    <rPh sb="111" eb="112">
      <t>ハ</t>
    </rPh>
    <rPh sb="115" eb="117">
      <t>チョウジュ</t>
    </rPh>
    <rPh sb="121" eb="122">
      <t>ショウ</t>
    </rPh>
    <rPh sb="122" eb="124">
      <t>ヒョウショウ</t>
    </rPh>
    <rPh sb="124" eb="125">
      <t>シキ</t>
    </rPh>
    <rPh sb="127" eb="129">
      <t>カイサイ</t>
    </rPh>
    <phoneticPr fontId="2"/>
  </si>
  <si>
    <t>2-8-4-a　歯と口の健康週間行事「歯ッピー Well come!! 金沢」</t>
    <rPh sb="8" eb="9">
      <t>ハ</t>
    </rPh>
    <rPh sb="10" eb="11">
      <t>クチ</t>
    </rPh>
    <rPh sb="12" eb="14">
      <t>ケンコウ</t>
    </rPh>
    <rPh sb="14" eb="16">
      <t>シュウカン</t>
    </rPh>
    <rPh sb="16" eb="17">
      <t>ギョウ</t>
    </rPh>
    <rPh sb="17" eb="18">
      <t>ジ</t>
    </rPh>
    <rPh sb="19" eb="20">
      <t>ハ</t>
    </rPh>
    <rPh sb="36" eb="38">
      <t>カナザワ</t>
    </rPh>
    <phoneticPr fontId="2"/>
  </si>
  <si>
    <t>令和5年11月16日　 金沢市役所</t>
    <rPh sb="0" eb="2">
      <t>レイワ</t>
    </rPh>
    <rPh sb="3" eb="4">
      <t>ネン</t>
    </rPh>
    <rPh sb="4" eb="5">
      <t>ヘイネン</t>
    </rPh>
    <rPh sb="6" eb="7">
      <t>ガツ</t>
    </rPh>
    <rPh sb="9" eb="10">
      <t>ニチ</t>
    </rPh>
    <rPh sb="12" eb="14">
      <t>カナザワ</t>
    </rPh>
    <rPh sb="14" eb="17">
      <t>シヤクショ</t>
    </rPh>
    <phoneticPr fontId="2"/>
  </si>
  <si>
    <t>608人</t>
    <rPh sb="3" eb="4">
      <t>ニン</t>
    </rPh>
    <phoneticPr fontId="2"/>
  </si>
  <si>
    <t>令和5年度</t>
    <rPh sb="0" eb="2">
      <t>レイワ</t>
    </rPh>
    <rPh sb="3" eb="5">
      <t>ネンド</t>
    </rPh>
    <phoneticPr fontId="2"/>
  </si>
  <si>
    <t>５年度</t>
    <rPh sb="1" eb="3">
      <t>ネンド</t>
    </rPh>
    <phoneticPr fontId="2"/>
  </si>
  <si>
    <t>駅西</t>
    <rPh sb="0" eb="2">
      <t>エキニシ</t>
    </rPh>
    <phoneticPr fontId="2"/>
  </si>
  <si>
    <t>泉野</t>
    <rPh sb="0" eb="2">
      <t>イズミノ</t>
    </rPh>
    <phoneticPr fontId="2"/>
  </si>
  <si>
    <t>元町</t>
    <rPh sb="0" eb="2">
      <t>モトマチ</t>
    </rPh>
    <phoneticPr fontId="2"/>
  </si>
  <si>
    <t>令和５年度</t>
    <rPh sb="0" eb="2">
      <t>レイワ</t>
    </rPh>
    <phoneticPr fontId="2"/>
  </si>
  <si>
    <t>泉野</t>
    <rPh sb="0" eb="1">
      <t>イズミ</t>
    </rPh>
    <rPh sb="1" eb="2">
      <t>ノ</t>
    </rPh>
    <phoneticPr fontId="2"/>
  </si>
  <si>
    <t>※しっかり食べよう教室（幼児食コース）は新型コロナウイルス感染症に伴い、令和２年度以降中止</t>
    <rPh sb="5" eb="6">
      <t>タ</t>
    </rPh>
    <rPh sb="9" eb="11">
      <t>キョウシツ</t>
    </rPh>
    <rPh sb="12" eb="15">
      <t>ヨウジショク</t>
    </rPh>
    <rPh sb="20" eb="22">
      <t>シンガタ</t>
    </rPh>
    <rPh sb="29" eb="32">
      <t>カンセンショウ</t>
    </rPh>
    <rPh sb="33" eb="34">
      <t>トモナ</t>
    </rPh>
    <rPh sb="36" eb="38">
      <t>レイワ</t>
    </rPh>
    <rPh sb="39" eb="41">
      <t>ネンド</t>
    </rPh>
    <rPh sb="41" eb="43">
      <t>イコウ</t>
    </rPh>
    <rPh sb="43" eb="45">
      <t>チュウシ</t>
    </rPh>
    <phoneticPr fontId="2"/>
  </si>
  <si>
    <r>
      <t>Ｏ</t>
    </r>
    <r>
      <rPr>
        <vertAlign val="subscript"/>
        <sz val="11"/>
        <color theme="1"/>
        <rFont val="HGPｺﾞｼｯｸM"/>
        <family val="3"/>
        <charset val="128"/>
      </rPr>
      <t>1</t>
    </r>
    <r>
      <rPr>
        <sz val="11"/>
        <color theme="1"/>
        <rFont val="HGPｺﾞｼｯｸM"/>
        <family val="3"/>
        <charset val="128"/>
      </rPr>
      <t xml:space="preserve">
型</t>
    </r>
    <phoneticPr fontId="2"/>
  </si>
  <si>
    <r>
      <t>Ｏ</t>
    </r>
    <r>
      <rPr>
        <vertAlign val="subscript"/>
        <sz val="11"/>
        <color theme="1"/>
        <rFont val="HGPｺﾞｼｯｸM"/>
        <family val="3"/>
        <charset val="128"/>
      </rPr>
      <t>2</t>
    </r>
    <r>
      <rPr>
        <sz val="11"/>
        <color theme="1"/>
        <rFont val="HGPｺﾞｼｯｸM"/>
        <family val="3"/>
        <charset val="128"/>
      </rPr>
      <t xml:space="preserve">
型</t>
    </r>
    <phoneticPr fontId="2"/>
  </si>
  <si>
    <r>
      <t>Ｃ</t>
    </r>
    <r>
      <rPr>
        <vertAlign val="subscript"/>
        <sz val="11"/>
        <color theme="1"/>
        <rFont val="HGPｺﾞｼｯｸM"/>
        <family val="3"/>
        <charset val="128"/>
      </rPr>
      <t xml:space="preserve">1
</t>
    </r>
    <r>
      <rPr>
        <sz val="11"/>
        <color theme="1"/>
        <rFont val="HGPｺﾞｼｯｸM"/>
        <family val="3"/>
        <charset val="128"/>
      </rPr>
      <t>型</t>
    </r>
    <phoneticPr fontId="2"/>
  </si>
  <si>
    <t>80人/8回</t>
    <rPh sb="2" eb="3">
      <t>ニン</t>
    </rPh>
    <rPh sb="5" eb="6">
      <t>カイ</t>
    </rPh>
    <phoneticPr fontId="2"/>
  </si>
  <si>
    <t>125人/10回</t>
    <phoneticPr fontId="2"/>
  </si>
  <si>
    <t>R5
年度</t>
    <phoneticPr fontId="2"/>
  </si>
  <si>
    <t>歯を見せて　笑える今を　未来にも</t>
    <rPh sb="0" eb="1">
      <t>ハ</t>
    </rPh>
    <rPh sb="2" eb="3">
      <t>ミ</t>
    </rPh>
    <rPh sb="6" eb="7">
      <t>ワラ</t>
    </rPh>
    <rPh sb="9" eb="10">
      <t>イマ</t>
    </rPh>
    <rPh sb="12" eb="14">
      <t>ミライ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</si>
</sst>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176" formatCode="#,##0;\(#,##0\);&quot;-&quot;;@"/>
    <numFmt numFmtId="177" formatCode="#,##0.00_ "/>
    <numFmt numFmtId="178" formatCode="_ * #,##0.0_ ;_ * \-#,##0.0_ ;_ * &quot;-&quot;?_ ;_ @_ "/>
    <numFmt numFmtId="179" formatCode="#,##0.0_ "/>
    <numFmt numFmtId="180" formatCode="#,##0.0;\(#,##0\);&quot;-&quot;;@"/>
    <numFmt numFmtId="181" formatCode="#,##0.00_);\(#,##0.00\)"/>
    <numFmt numFmtId="182" formatCode="#,##0.0_);\(#,##0.0\)"/>
  </numFmts>
  <fonts count="17" x14ac:knownFonts="1">
    <font>
      <sz val="11"/>
      <name val="ＭＳ Ｐゴシック"/>
      <family val="3"/>
      <charset val="128"/>
    </font>
    <font>
      <b/>
      <sz val="12"/>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b/>
      <sz val="16"/>
      <name val="HGPｺﾞｼｯｸM"/>
      <family val="3"/>
      <charset val="128"/>
    </font>
    <font>
      <b/>
      <sz val="12"/>
      <name val="HGPｺﾞｼｯｸM"/>
      <family val="3"/>
      <charset val="128"/>
    </font>
    <font>
      <b/>
      <sz val="11"/>
      <name val="HGPｺﾞｼｯｸM"/>
      <family val="3"/>
      <charset val="128"/>
    </font>
    <font>
      <b/>
      <sz val="12"/>
      <color theme="1"/>
      <name val="HGPｺﾞｼｯｸM"/>
      <family val="3"/>
      <charset val="128"/>
    </font>
    <font>
      <sz val="12"/>
      <color theme="1"/>
      <name val="HGPｺﾞｼｯｸM"/>
      <family val="3"/>
      <charset val="128"/>
    </font>
    <font>
      <sz val="10"/>
      <color theme="1"/>
      <name val="HGPｺﾞｼｯｸM"/>
      <family val="3"/>
      <charset val="128"/>
    </font>
    <font>
      <sz val="11"/>
      <color theme="1"/>
      <name val="HGPｺﾞｼｯｸM"/>
      <family val="3"/>
      <charset val="128"/>
    </font>
    <font>
      <vertAlign val="subscript"/>
      <sz val="11"/>
      <color theme="1"/>
      <name val="HGPｺﾞｼｯｸM"/>
      <family val="3"/>
      <charset val="128"/>
    </font>
    <font>
      <strike/>
      <sz val="12"/>
      <color theme="1"/>
      <name val="HGPｺﾞｼｯｸM"/>
      <family val="3"/>
      <charset val="128"/>
    </font>
    <font>
      <b/>
      <sz val="12"/>
      <color theme="1"/>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ck">
        <color indexed="64"/>
      </right>
      <top/>
      <bottom/>
      <diagonal/>
    </border>
    <border>
      <left style="thin">
        <color indexed="64"/>
      </left>
      <right/>
      <top style="thin">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386">
    <xf numFmtId="0" fontId="0" fillId="0" borderId="0" xfId="0">
      <alignment vertical="center"/>
    </xf>
    <xf numFmtId="0" fontId="3" fillId="0" borderId="0" xfId="0" applyFont="1" applyFill="1" applyAlignment="1">
      <alignment vertical="center"/>
    </xf>
    <xf numFmtId="0" fontId="3" fillId="0" borderId="0" xfId="0" applyNumberFormat="1"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vertical="center"/>
    </xf>
    <xf numFmtId="0" fontId="4" fillId="0" borderId="9" xfId="0" applyFont="1" applyFill="1" applyBorder="1" applyAlignment="1">
      <alignment vertical="center"/>
    </xf>
    <xf numFmtId="0" fontId="4" fillId="0" borderId="0" xfId="0" applyFont="1" applyFill="1" applyBorder="1" applyAlignment="1">
      <alignment horizontal="center" vertical="center" textRotation="255"/>
    </xf>
    <xf numFmtId="0" fontId="4" fillId="0" borderId="0" xfId="0" applyNumberFormat="1" applyFont="1" applyFill="1" applyAlignment="1">
      <alignment vertical="center"/>
    </xf>
    <xf numFmtId="0" fontId="4" fillId="0" borderId="10" xfId="0" applyNumberFormat="1" applyFont="1" applyFill="1" applyBorder="1" applyAlignment="1">
      <alignment vertical="center"/>
    </xf>
    <xf numFmtId="0" fontId="4" fillId="0" borderId="0"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0" xfId="0" applyNumberFormat="1" applyFont="1" applyFill="1" applyBorder="1" applyAlignment="1">
      <alignment vertical="center"/>
    </xf>
    <xf numFmtId="0" fontId="4" fillId="0" borderId="11" xfId="0" applyFont="1" applyFill="1" applyBorder="1" applyAlignment="1">
      <alignment vertical="center"/>
    </xf>
    <xf numFmtId="0" fontId="4" fillId="0" borderId="0" xfId="0" applyNumberFormat="1"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3"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 xfId="0" applyNumberFormat="1" applyFont="1" applyFill="1" applyBorder="1" applyAlignment="1">
      <alignment vertical="center"/>
    </xf>
    <xf numFmtId="0" fontId="4" fillId="0" borderId="2" xfId="0" applyNumberFormat="1" applyFont="1" applyFill="1" applyBorder="1" applyAlignment="1">
      <alignment vertical="center"/>
    </xf>
    <xf numFmtId="0" fontId="4" fillId="0" borderId="12" xfId="0" applyFont="1" applyFill="1" applyBorder="1">
      <alignment vertical="center"/>
    </xf>
    <xf numFmtId="0" fontId="4" fillId="0" borderId="13" xfId="0" applyFont="1" applyFill="1" applyBorder="1" applyAlignment="1">
      <alignment vertical="center"/>
    </xf>
    <xf numFmtId="0" fontId="7" fillId="0" borderId="4" xfId="0" applyFont="1" applyFill="1" applyBorder="1" applyAlignment="1">
      <alignment vertical="center"/>
    </xf>
    <xf numFmtId="0" fontId="4" fillId="0" borderId="0" xfId="0" applyNumberFormat="1" applyFont="1" applyFill="1" applyBorder="1" applyAlignment="1">
      <alignment horizontal="left" vertical="center" shrinkToFit="1"/>
    </xf>
    <xf numFmtId="0" fontId="4" fillId="0" borderId="7" xfId="0" applyNumberFormat="1" applyFont="1" applyFill="1" applyBorder="1" applyAlignment="1">
      <alignment vertical="center" shrinkToFit="1"/>
    </xf>
    <xf numFmtId="0" fontId="4" fillId="0" borderId="4" xfId="0" applyNumberFormat="1" applyFont="1" applyFill="1" applyBorder="1" applyAlignment="1">
      <alignment vertical="center"/>
    </xf>
    <xf numFmtId="0" fontId="0" fillId="0" borderId="0" xfId="0" applyFont="1" applyBorder="1">
      <alignment vertical="center"/>
    </xf>
    <xf numFmtId="0" fontId="9" fillId="0" borderId="0" xfId="0" applyFont="1" applyFill="1" applyAlignment="1">
      <alignment vertical="center"/>
    </xf>
    <xf numFmtId="0" fontId="10" fillId="0" borderId="0" xfId="0" applyFont="1" applyFill="1" applyAlignment="1">
      <alignment vertical="top" wrapText="1"/>
    </xf>
    <xf numFmtId="0" fontId="9" fillId="0" borderId="0" xfId="0" applyFont="1" applyFill="1">
      <alignment vertical="center"/>
    </xf>
    <xf numFmtId="0" fontId="9" fillId="0" borderId="0" xfId="0" applyFont="1" applyFill="1" applyAlignment="1">
      <alignment vertical="top" wrapText="1"/>
    </xf>
    <xf numFmtId="0" fontId="11" fillId="0" borderId="30" xfId="0" applyNumberFormat="1" applyFont="1" applyFill="1" applyBorder="1" applyAlignment="1">
      <alignment horizontal="center" vertical="center" wrapText="1"/>
    </xf>
    <xf numFmtId="41" fontId="11" fillId="0" borderId="14" xfId="0" applyNumberFormat="1" applyFont="1" applyFill="1" applyBorder="1" applyAlignment="1">
      <alignment vertical="center" shrinkToFit="1"/>
    </xf>
    <xf numFmtId="41" fontId="11" fillId="0" borderId="15" xfId="0" applyNumberFormat="1" applyFont="1" applyFill="1" applyBorder="1" applyAlignment="1">
      <alignment vertical="center" shrinkToFit="1"/>
    </xf>
    <xf numFmtId="178" fontId="11" fillId="0" borderId="15" xfId="0" applyNumberFormat="1" applyFont="1" applyFill="1" applyBorder="1" applyAlignment="1">
      <alignment vertical="center" shrinkToFit="1"/>
    </xf>
    <xf numFmtId="0" fontId="11" fillId="0" borderId="15" xfId="0" applyNumberFormat="1" applyFont="1" applyFill="1" applyBorder="1" applyAlignment="1">
      <alignment horizontal="distributed" vertical="center" justifyLastLine="1"/>
    </xf>
    <xf numFmtId="0" fontId="8" fillId="0" borderId="0" xfId="0" applyFont="1" applyFill="1">
      <alignment vertical="center"/>
    </xf>
    <xf numFmtId="0" fontId="11" fillId="0" borderId="15" xfId="0" applyFont="1" applyFill="1" applyBorder="1" applyAlignment="1">
      <alignment horizontal="distributed" vertical="center" justifyLastLine="1"/>
    </xf>
    <xf numFmtId="0" fontId="9" fillId="0" borderId="4" xfId="0" applyFont="1" applyFill="1" applyBorder="1">
      <alignment vertical="center"/>
    </xf>
    <xf numFmtId="0" fontId="11" fillId="0" borderId="17" xfId="0" applyFont="1" applyFill="1" applyBorder="1" applyAlignment="1">
      <alignment horizontal="distributed" vertical="center" justifyLastLine="1"/>
    </xf>
    <xf numFmtId="178" fontId="11" fillId="0" borderId="17" xfId="0" applyNumberFormat="1" applyFont="1" applyFill="1" applyBorder="1" applyAlignment="1">
      <alignment vertical="center" shrinkToFit="1"/>
    </xf>
    <xf numFmtId="0" fontId="11" fillId="0" borderId="0" xfId="0" applyNumberFormat="1" applyFont="1" applyFill="1" applyBorder="1" applyAlignment="1">
      <alignment horizontal="distributed" vertical="center" justifyLastLine="1"/>
    </xf>
    <xf numFmtId="0" fontId="11" fillId="0" borderId="1" xfId="0" applyNumberFormat="1" applyFont="1" applyFill="1" applyBorder="1" applyAlignment="1">
      <alignment horizontal="distributed" vertical="center" justifyLastLine="1"/>
    </xf>
    <xf numFmtId="41" fontId="11" fillId="0" borderId="1" xfId="0" applyNumberFormat="1" applyFont="1" applyFill="1" applyBorder="1" applyAlignment="1">
      <alignment horizontal="center" vertical="center" shrinkToFit="1"/>
    </xf>
    <xf numFmtId="0" fontId="11" fillId="0" borderId="0" xfId="0" applyFont="1" applyFill="1" applyAlignment="1">
      <alignment vertical="center"/>
    </xf>
    <xf numFmtId="0" fontId="11" fillId="0" borderId="0" xfId="0" applyFont="1" applyFill="1">
      <alignment vertical="center"/>
    </xf>
    <xf numFmtId="0" fontId="11" fillId="0" borderId="20" xfId="0" applyFont="1" applyFill="1" applyBorder="1" applyAlignment="1">
      <alignment horizontal="center" vertical="center" shrinkToFit="1"/>
    </xf>
    <xf numFmtId="0" fontId="11" fillId="0" borderId="29" xfId="0" applyFont="1" applyFill="1" applyBorder="1" applyAlignment="1">
      <alignment horizontal="distributed" vertical="center" wrapText="1" justifyLastLine="1"/>
    </xf>
    <xf numFmtId="176" fontId="11" fillId="0" borderId="31" xfId="0" applyNumberFormat="1" applyFont="1" applyFill="1" applyBorder="1" applyAlignment="1">
      <alignment vertical="center" shrinkToFit="1"/>
    </xf>
    <xf numFmtId="176" fontId="11" fillId="0" borderId="32" xfId="0" applyNumberFormat="1" applyFont="1" applyFill="1" applyBorder="1" applyAlignment="1">
      <alignment vertical="center" shrinkToFit="1"/>
    </xf>
    <xf numFmtId="176" fontId="11" fillId="0" borderId="32" xfId="0" applyNumberFormat="1" applyFont="1" applyFill="1" applyBorder="1" applyAlignment="1">
      <alignment horizontal="right" vertical="center" shrinkToFit="1"/>
    </xf>
    <xf numFmtId="182" fontId="11" fillId="0" borderId="32" xfId="0" applyNumberFormat="1" applyFont="1" applyFill="1" applyBorder="1" applyAlignment="1">
      <alignment vertical="center" shrinkToFit="1"/>
    </xf>
    <xf numFmtId="181" fontId="11" fillId="0" borderId="32"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0" fontId="11" fillId="0" borderId="25" xfId="0" applyFont="1" applyFill="1" applyBorder="1" applyAlignment="1">
      <alignment horizontal="distributed" vertical="center" wrapText="1" justifyLastLine="1"/>
    </xf>
    <xf numFmtId="176" fontId="11" fillId="0" borderId="33" xfId="0" applyNumberFormat="1" applyFont="1" applyFill="1" applyBorder="1" applyAlignment="1">
      <alignment vertical="center" shrinkToFit="1"/>
    </xf>
    <xf numFmtId="176" fontId="11" fillId="0" borderId="34" xfId="0" applyNumberFormat="1" applyFont="1" applyFill="1" applyBorder="1" applyAlignment="1">
      <alignment vertical="center" shrinkToFit="1"/>
    </xf>
    <xf numFmtId="182" fontId="11" fillId="0" borderId="34" xfId="0" applyNumberFormat="1" applyFont="1" applyFill="1" applyBorder="1" applyAlignment="1">
      <alignment vertical="center" shrinkToFit="1"/>
    </xf>
    <xf numFmtId="181" fontId="11" fillId="0" borderId="34" xfId="0" applyNumberFormat="1" applyFont="1" applyFill="1" applyBorder="1" applyAlignment="1">
      <alignment vertical="center" shrinkToFit="1"/>
    </xf>
    <xf numFmtId="176" fontId="11" fillId="0" borderId="14" xfId="0" applyNumberFormat="1" applyFont="1" applyFill="1" applyBorder="1" applyAlignment="1">
      <alignment vertical="center" shrinkToFit="1"/>
    </xf>
    <xf numFmtId="0" fontId="11" fillId="0" borderId="35" xfId="0" applyFont="1" applyFill="1" applyBorder="1" applyAlignment="1">
      <alignment horizontal="distributed" vertical="center" wrapText="1" justifyLastLine="1"/>
    </xf>
    <xf numFmtId="176" fontId="11" fillId="0" borderId="36" xfId="0" applyNumberFormat="1" applyFont="1" applyFill="1" applyBorder="1" applyAlignment="1">
      <alignment vertical="center" shrinkToFit="1"/>
    </xf>
    <xf numFmtId="176" fontId="11" fillId="0" borderId="37" xfId="0" applyNumberFormat="1" applyFont="1" applyFill="1" applyBorder="1" applyAlignment="1">
      <alignment vertical="center" shrinkToFit="1"/>
    </xf>
    <xf numFmtId="176" fontId="11" fillId="0" borderId="37" xfId="0" applyNumberFormat="1" applyFont="1" applyFill="1" applyBorder="1" applyAlignment="1">
      <alignment horizontal="right" vertical="center" shrinkToFit="1"/>
    </xf>
    <xf numFmtId="178" fontId="11" fillId="0" borderId="37" xfId="0" applyNumberFormat="1" applyFont="1" applyFill="1" applyBorder="1" applyAlignment="1">
      <alignment vertical="center" shrinkToFit="1"/>
    </xf>
    <xf numFmtId="177" fontId="11" fillId="0" borderId="37" xfId="0" applyNumberFormat="1" applyFont="1" applyFill="1" applyBorder="1" applyAlignment="1">
      <alignment vertical="center" shrinkToFit="1"/>
    </xf>
    <xf numFmtId="176" fontId="11" fillId="0" borderId="15" xfId="0" applyNumberFormat="1" applyFont="1" applyFill="1" applyBorder="1" applyAlignment="1">
      <alignment vertical="center" shrinkToFit="1"/>
    </xf>
    <xf numFmtId="176" fontId="11" fillId="0" borderId="38" xfId="0" applyNumberFormat="1" applyFont="1" applyFill="1" applyBorder="1" applyAlignment="1">
      <alignment horizontal="right" vertical="center" shrinkToFit="1"/>
    </xf>
    <xf numFmtId="0" fontId="11" fillId="0" borderId="39" xfId="0" applyFont="1" applyFill="1" applyBorder="1" applyAlignment="1">
      <alignment horizontal="distributed" vertical="center" wrapText="1" justifyLastLine="1"/>
    </xf>
    <xf numFmtId="176" fontId="11" fillId="0" borderId="40" xfId="0" applyNumberFormat="1" applyFont="1" applyFill="1" applyBorder="1" applyAlignment="1">
      <alignment vertical="center" shrinkToFit="1"/>
    </xf>
    <xf numFmtId="176" fontId="11" fillId="0" borderId="18" xfId="0" applyNumberFormat="1" applyFont="1" applyFill="1" applyBorder="1" applyAlignment="1">
      <alignment vertical="center" shrinkToFit="1"/>
    </xf>
    <xf numFmtId="176" fontId="11" fillId="0" borderId="18" xfId="0" applyNumberFormat="1" applyFont="1" applyFill="1" applyBorder="1" applyAlignment="1">
      <alignment horizontal="right" vertical="center" shrinkToFit="1"/>
    </xf>
    <xf numFmtId="178" fontId="11" fillId="0" borderId="18" xfId="0" applyNumberFormat="1" applyFont="1" applyFill="1" applyBorder="1" applyAlignment="1">
      <alignment vertical="center" shrinkToFit="1"/>
    </xf>
    <xf numFmtId="177" fontId="11" fillId="0" borderId="18" xfId="0" applyNumberFormat="1" applyFont="1" applyFill="1" applyBorder="1" applyAlignment="1">
      <alignment vertical="center" shrinkToFit="1"/>
    </xf>
    <xf numFmtId="176" fontId="11" fillId="0" borderId="17" xfId="0" applyNumberFormat="1" applyFont="1" applyFill="1" applyBorder="1" applyAlignment="1">
      <alignment vertical="center" shrinkToFit="1"/>
    </xf>
    <xf numFmtId="176" fontId="11" fillId="0" borderId="0" xfId="0" applyNumberFormat="1" applyFont="1" applyFill="1">
      <alignment vertical="center"/>
    </xf>
    <xf numFmtId="176" fontId="11" fillId="0" borderId="34" xfId="0" applyNumberFormat="1" applyFont="1" applyFill="1" applyBorder="1" applyAlignment="1">
      <alignment horizontal="right" vertical="center" shrinkToFit="1"/>
    </xf>
    <xf numFmtId="179" fontId="11" fillId="0" borderId="37" xfId="0" applyNumberFormat="1" applyFont="1" applyFill="1" applyBorder="1" applyAlignment="1">
      <alignment vertical="center" shrinkToFit="1"/>
    </xf>
    <xf numFmtId="179" fontId="11" fillId="0" borderId="18" xfId="0" applyNumberFormat="1" applyFont="1" applyFill="1" applyBorder="1" applyAlignment="1">
      <alignment vertical="center" shrinkToFit="1"/>
    </xf>
    <xf numFmtId="176" fontId="9" fillId="0" borderId="0" xfId="0" applyNumberFormat="1" applyFont="1" applyFill="1">
      <alignment vertical="center"/>
    </xf>
    <xf numFmtId="179" fontId="9" fillId="0" borderId="0" xfId="0" applyNumberFormat="1" applyFont="1" applyFill="1">
      <alignment vertical="center"/>
    </xf>
    <xf numFmtId="177" fontId="9" fillId="0" borderId="0" xfId="0" applyNumberFormat="1" applyFont="1" applyFill="1">
      <alignment vertical="center"/>
    </xf>
    <xf numFmtId="0" fontId="9" fillId="0" borderId="0" xfId="0" applyFont="1" applyFill="1" applyBorder="1" applyAlignment="1">
      <alignment vertical="center"/>
    </xf>
    <xf numFmtId="0" fontId="11" fillId="0" borderId="0" xfId="0" applyFont="1" applyFill="1" applyBorder="1" applyAlignment="1">
      <alignment vertical="center" wrapText="1" justifyLastLine="1"/>
    </xf>
    <xf numFmtId="0" fontId="9" fillId="0" borderId="0" xfId="0" applyFont="1" applyFill="1" applyBorder="1">
      <alignment vertical="center"/>
    </xf>
    <xf numFmtId="49" fontId="11" fillId="0" borderId="0" xfId="0" applyNumberFormat="1" applyFont="1" applyFill="1" applyBorder="1" applyAlignment="1">
      <alignment vertical="center" shrinkToFit="1"/>
    </xf>
    <xf numFmtId="0" fontId="13" fillId="0" borderId="0" xfId="0" applyFont="1" applyFill="1">
      <alignment vertical="center"/>
    </xf>
    <xf numFmtId="0" fontId="15" fillId="0" borderId="0" xfId="0" applyFont="1" applyFill="1" applyAlignment="1">
      <alignment vertical="center"/>
    </xf>
    <xf numFmtId="0" fontId="15" fillId="0" borderId="0" xfId="0" applyNumberFormat="1" applyFont="1" applyFill="1" applyAlignment="1">
      <alignment vertical="center"/>
    </xf>
    <xf numFmtId="0" fontId="15" fillId="0" borderId="0" xfId="0" applyNumberFormat="1" applyFont="1" applyFill="1" applyAlignment="1">
      <alignment vertical="top" wrapText="1"/>
    </xf>
    <xf numFmtId="0" fontId="14" fillId="0" borderId="0" xfId="0" applyNumberFormat="1" applyFont="1" applyFill="1" applyAlignment="1">
      <alignment vertical="center"/>
    </xf>
    <xf numFmtId="0" fontId="15"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14" fillId="0" borderId="0" xfId="0" applyNumberFormat="1" applyFont="1" applyFill="1" applyBorder="1" applyAlignment="1">
      <alignment horizontal="left" vertical="center"/>
    </xf>
    <xf numFmtId="0" fontId="15" fillId="0" borderId="0" xfId="0" applyNumberFormat="1" applyFont="1" applyFill="1" applyBorder="1" applyAlignment="1">
      <alignment horizontal="left" vertical="center"/>
    </xf>
    <xf numFmtId="0" fontId="14" fillId="0" borderId="0" xfId="0" applyNumberFormat="1" applyFont="1" applyFill="1" applyAlignment="1">
      <alignment horizontal="left" vertical="center"/>
    </xf>
    <xf numFmtId="0" fontId="15" fillId="0" borderId="0" xfId="0" applyFont="1" applyFill="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5" fillId="0" borderId="18" xfId="0" applyFont="1" applyFill="1" applyBorder="1" applyAlignment="1">
      <alignment horizontal="center" vertical="center" shrinkToFit="1"/>
    </xf>
    <xf numFmtId="0" fontId="15" fillId="0" borderId="1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shrinkToFit="1"/>
    </xf>
    <xf numFmtId="0" fontId="16" fillId="0" borderId="0" xfId="0" applyFont="1" applyFill="1" applyBorder="1" applyAlignment="1">
      <alignment horizontal="distributed" vertical="center" wrapText="1"/>
    </xf>
    <xf numFmtId="176" fontId="15" fillId="0" borderId="41" xfId="0" applyNumberFormat="1" applyFont="1" applyFill="1" applyBorder="1" applyAlignment="1">
      <alignment vertical="center" shrinkToFit="1"/>
    </xf>
    <xf numFmtId="176" fontId="15" fillId="0" borderId="42" xfId="0" applyNumberFormat="1" applyFont="1" applyFill="1" applyBorder="1" applyAlignment="1">
      <alignment vertical="center" shrinkToFit="1"/>
    </xf>
    <xf numFmtId="176" fontId="15" fillId="0" borderId="43" xfId="0" applyNumberFormat="1" applyFont="1" applyFill="1" applyBorder="1" applyAlignment="1">
      <alignment vertical="center" shrinkToFit="1"/>
    </xf>
    <xf numFmtId="176" fontId="15" fillId="0" borderId="44" xfId="0" applyNumberFormat="1" applyFont="1" applyFill="1" applyBorder="1" applyAlignment="1">
      <alignment vertical="center" shrinkToFit="1"/>
    </xf>
    <xf numFmtId="41" fontId="15" fillId="0" borderId="0" xfId="0" applyNumberFormat="1" applyFont="1" applyFill="1" applyBorder="1" applyAlignment="1">
      <alignment vertical="center" shrinkToFit="1"/>
    </xf>
    <xf numFmtId="41" fontId="15" fillId="0" borderId="0" xfId="0" applyNumberFormat="1" applyFont="1" applyFill="1" applyBorder="1" applyAlignment="1">
      <alignment vertical="center"/>
    </xf>
    <xf numFmtId="176" fontId="15" fillId="0" borderId="36" xfId="0" applyNumberFormat="1" applyFont="1" applyFill="1" applyBorder="1" applyAlignment="1">
      <alignment vertical="center" shrinkToFit="1"/>
    </xf>
    <xf numFmtId="176" fontId="15" fillId="0" borderId="45" xfId="0" applyNumberFormat="1" applyFont="1" applyFill="1" applyBorder="1" applyAlignment="1">
      <alignment vertical="center" shrinkToFit="1"/>
    </xf>
    <xf numFmtId="176" fontId="15" fillId="0" borderId="37" xfId="0" applyNumberFormat="1" applyFont="1" applyFill="1" applyBorder="1" applyAlignment="1">
      <alignment vertical="center" shrinkToFit="1"/>
    </xf>
    <xf numFmtId="176" fontId="15" fillId="0" borderId="22" xfId="0" applyNumberFormat="1" applyFont="1" applyFill="1" applyBorder="1" applyAlignment="1">
      <alignment vertical="center" shrinkToFit="1"/>
    </xf>
    <xf numFmtId="180" fontId="15" fillId="0" borderId="40" xfId="0" applyNumberFormat="1" applyFont="1" applyFill="1" applyBorder="1" applyAlignment="1">
      <alignment vertical="center" shrinkToFit="1"/>
    </xf>
    <xf numFmtId="180" fontId="15" fillId="0" borderId="46" xfId="0" applyNumberFormat="1" applyFont="1" applyFill="1" applyBorder="1" applyAlignment="1">
      <alignment vertical="center" shrinkToFit="1"/>
    </xf>
    <xf numFmtId="180" fontId="15" fillId="0" borderId="18" xfId="0" applyNumberFormat="1" applyFont="1" applyFill="1" applyBorder="1" applyAlignment="1">
      <alignment vertical="center" shrinkToFit="1"/>
    </xf>
    <xf numFmtId="180" fontId="15" fillId="0" borderId="24" xfId="0" applyNumberFormat="1" applyFont="1" applyFill="1" applyBorder="1" applyAlignment="1">
      <alignment vertical="center" shrinkToFit="1"/>
    </xf>
    <xf numFmtId="179" fontId="15" fillId="0" borderId="0" xfId="0" applyNumberFormat="1" applyFont="1" applyFill="1" applyBorder="1" applyAlignment="1">
      <alignment vertical="center" shrinkToFit="1"/>
    </xf>
    <xf numFmtId="0" fontId="15" fillId="0" borderId="14" xfId="0" applyFont="1" applyFill="1" applyBorder="1" applyAlignment="1">
      <alignment horizontal="distributed" vertical="center" justifyLastLine="1"/>
    </xf>
    <xf numFmtId="176" fontId="15" fillId="0" borderId="33" xfId="0" applyNumberFormat="1" applyFont="1" applyFill="1" applyBorder="1" applyAlignment="1">
      <alignment vertical="center" shrinkToFit="1"/>
    </xf>
    <xf numFmtId="176" fontId="15" fillId="0" borderId="47" xfId="0" applyNumberFormat="1" applyFont="1" applyFill="1" applyBorder="1" applyAlignment="1">
      <alignment vertical="center" shrinkToFit="1"/>
    </xf>
    <xf numFmtId="176" fontId="15" fillId="0" borderId="34" xfId="0" applyNumberFormat="1" applyFont="1" applyFill="1" applyBorder="1" applyAlignment="1">
      <alignment vertical="center" shrinkToFit="1"/>
    </xf>
    <xf numFmtId="176" fontId="15" fillId="0" borderId="48" xfId="0" applyNumberFormat="1" applyFont="1" applyFill="1" applyBorder="1" applyAlignment="1">
      <alignment vertical="center" shrinkToFit="1"/>
    </xf>
    <xf numFmtId="0" fontId="15" fillId="0" borderId="15" xfId="0" applyFont="1" applyFill="1" applyBorder="1" applyAlignment="1">
      <alignment horizontal="distributed" vertical="center" justifyLastLine="1"/>
    </xf>
    <xf numFmtId="180" fontId="15" fillId="0" borderId="36" xfId="0" applyNumberFormat="1" applyFont="1" applyFill="1" applyBorder="1" applyAlignment="1">
      <alignment vertical="center" shrinkToFit="1"/>
    </xf>
    <xf numFmtId="180" fontId="15" fillId="0" borderId="45" xfId="0" applyNumberFormat="1" applyFont="1" applyFill="1" applyBorder="1" applyAlignment="1">
      <alignment vertical="center" shrinkToFit="1"/>
    </xf>
    <xf numFmtId="180" fontId="15" fillId="0" borderId="37" xfId="0" applyNumberFormat="1" applyFont="1" applyFill="1" applyBorder="1" applyAlignment="1">
      <alignment vertical="center" shrinkToFit="1"/>
    </xf>
    <xf numFmtId="180" fontId="15" fillId="0" borderId="22" xfId="0" applyNumberFormat="1" applyFont="1" applyFill="1" applyBorder="1" applyAlignment="1">
      <alignment vertical="center" shrinkToFit="1"/>
    </xf>
    <xf numFmtId="178" fontId="15" fillId="0" borderId="0" xfId="0" applyNumberFormat="1" applyFont="1" applyFill="1" applyBorder="1" applyAlignment="1">
      <alignment vertical="center" shrinkToFit="1"/>
    </xf>
    <xf numFmtId="180" fontId="15" fillId="0" borderId="49" xfId="0" applyNumberFormat="1" applyFont="1" applyFill="1" applyBorder="1" applyAlignment="1">
      <alignment vertical="center" shrinkToFit="1"/>
    </xf>
    <xf numFmtId="180" fontId="15" fillId="0" borderId="50" xfId="0" applyNumberFormat="1" applyFont="1" applyFill="1" applyBorder="1" applyAlignment="1">
      <alignment vertical="center" shrinkToFit="1"/>
    </xf>
    <xf numFmtId="180" fontId="15" fillId="0" borderId="38" xfId="0" applyNumberFormat="1" applyFont="1" applyFill="1" applyBorder="1" applyAlignment="1">
      <alignment vertical="center" shrinkToFit="1"/>
    </xf>
    <xf numFmtId="180" fontId="15" fillId="0" borderId="28" xfId="0" applyNumberFormat="1" applyFont="1" applyFill="1" applyBorder="1" applyAlignment="1">
      <alignment vertical="center" shrinkToFit="1"/>
    </xf>
    <xf numFmtId="0" fontId="15" fillId="0" borderId="16" xfId="0" applyFont="1" applyFill="1" applyBorder="1" applyAlignment="1">
      <alignment horizontal="distributed" vertical="center" justifyLastLine="1"/>
    </xf>
    <xf numFmtId="0" fontId="15" fillId="0" borderId="17" xfId="0" applyFont="1" applyFill="1" applyBorder="1" applyAlignment="1">
      <alignment horizontal="distributed" vertical="center" justifyLastLine="1"/>
    </xf>
    <xf numFmtId="176" fontId="15" fillId="0" borderId="40" xfId="0" applyNumberFormat="1" applyFont="1" applyFill="1" applyBorder="1" applyAlignment="1">
      <alignment vertical="center" shrinkToFit="1"/>
    </xf>
    <xf numFmtId="176" fontId="15" fillId="0" borderId="46" xfId="0" applyNumberFormat="1" applyFont="1" applyFill="1" applyBorder="1" applyAlignment="1">
      <alignment vertical="center" shrinkToFit="1"/>
    </xf>
    <xf numFmtId="176" fontId="15" fillId="0" borderId="18" xfId="0" applyNumberFormat="1" applyFont="1" applyFill="1" applyBorder="1" applyAlignment="1">
      <alignment vertical="center" shrinkToFit="1"/>
    </xf>
    <xf numFmtId="176" fontId="15" fillId="0" borderId="24" xfId="0" applyNumberFormat="1" applyFont="1" applyFill="1" applyBorder="1" applyAlignment="1">
      <alignment vertical="center" shrinkToFit="1"/>
    </xf>
    <xf numFmtId="180" fontId="15" fillId="0" borderId="41" xfId="0" applyNumberFormat="1" applyFont="1" applyFill="1" applyBorder="1" applyAlignment="1">
      <alignment vertical="center" shrinkToFit="1"/>
    </xf>
    <xf numFmtId="180" fontId="15" fillId="0" borderId="42" xfId="0" applyNumberFormat="1" applyFont="1" applyFill="1" applyBorder="1" applyAlignment="1">
      <alignment vertical="center" shrinkToFit="1"/>
    </xf>
    <xf numFmtId="180" fontId="15" fillId="0" borderId="43" xfId="0" applyNumberFormat="1" applyFont="1" applyFill="1" applyBorder="1" applyAlignment="1">
      <alignment vertical="center" shrinkToFit="1"/>
    </xf>
    <xf numFmtId="180" fontId="15" fillId="0" borderId="44" xfId="0" applyNumberFormat="1" applyFont="1" applyFill="1" applyBorder="1" applyAlignment="1">
      <alignment vertical="center" shrinkToFit="1"/>
    </xf>
    <xf numFmtId="0" fontId="15" fillId="0" borderId="17" xfId="0" applyFont="1" applyFill="1" applyBorder="1" applyAlignment="1">
      <alignment horizontal="center" vertical="center" shrinkToFit="1"/>
    </xf>
    <xf numFmtId="180" fontId="15" fillId="0" borderId="17" xfId="0" applyNumberFormat="1" applyFont="1" applyFill="1" applyBorder="1" applyAlignment="1">
      <alignment vertical="center" shrinkToFit="1"/>
    </xf>
    <xf numFmtId="176" fontId="15" fillId="0" borderId="0" xfId="0" applyNumberFormat="1" applyFont="1" applyFill="1">
      <alignment vertical="center"/>
    </xf>
    <xf numFmtId="0" fontId="9" fillId="0" borderId="0" xfId="0" applyFont="1" applyFill="1" applyAlignment="1">
      <alignment horizontal="justify" vertical="center" wrapText="1"/>
    </xf>
    <xf numFmtId="0" fontId="11" fillId="0" borderId="21" xfId="0" applyFont="1" applyFill="1" applyBorder="1" applyAlignment="1">
      <alignment horizontal="distributed" vertical="center" justifyLastLine="1"/>
    </xf>
    <xf numFmtId="0" fontId="11" fillId="0" borderId="19" xfId="0" applyFont="1" applyFill="1" applyBorder="1" applyAlignment="1">
      <alignment horizontal="distributed" vertical="center" justifyLastLine="1"/>
    </xf>
    <xf numFmtId="0" fontId="9" fillId="0" borderId="22" xfId="0" applyFont="1" applyFill="1" applyBorder="1" applyAlignment="1">
      <alignment vertical="center"/>
    </xf>
    <xf numFmtId="0" fontId="11" fillId="0" borderId="23" xfId="0" applyFont="1" applyFill="1" applyBorder="1" applyAlignment="1">
      <alignment horizontal="distributed" vertical="center" justifyLastLine="1"/>
    </xf>
    <xf numFmtId="0" fontId="9" fillId="0" borderId="24" xfId="0" applyFont="1" applyFill="1" applyBorder="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1" fillId="0" borderId="21" xfId="0" applyFont="1" applyFill="1" applyBorder="1">
      <alignment vertical="center"/>
    </xf>
    <xf numFmtId="0" fontId="11" fillId="0" borderId="51" xfId="0" applyFont="1" applyFill="1" applyBorder="1">
      <alignment vertical="center"/>
    </xf>
    <xf numFmtId="0" fontId="11" fillId="0" borderId="44" xfId="0" applyFont="1" applyFill="1" applyBorder="1">
      <alignment vertical="center"/>
    </xf>
    <xf numFmtId="0" fontId="11" fillId="0" borderId="25"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1" fillId="0" borderId="26" xfId="0" applyFont="1" applyFill="1" applyBorder="1">
      <alignment vertical="center"/>
    </xf>
    <xf numFmtId="0" fontId="11" fillId="0" borderId="27" xfId="0" applyFont="1" applyFill="1" applyBorder="1">
      <alignment vertical="center"/>
    </xf>
    <xf numFmtId="0" fontId="11" fillId="0" borderId="28" xfId="0" applyFont="1" applyFill="1" applyBorder="1">
      <alignment vertical="center"/>
    </xf>
    <xf numFmtId="0" fontId="11" fillId="0" borderId="24" xfId="0" applyFont="1" applyFill="1" applyBorder="1">
      <alignmen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5" fillId="0" borderId="0" xfId="0" applyNumberFormat="1" applyFont="1" applyFill="1" applyAlignment="1">
      <alignment vertical="center"/>
    </xf>
    <xf numFmtId="0" fontId="4" fillId="0" borderId="0" xfId="0" applyNumberFormat="1" applyFont="1" applyFill="1" applyAlignment="1">
      <alignment vertical="center" wrapText="1"/>
    </xf>
    <xf numFmtId="0" fontId="4" fillId="0" borderId="0" xfId="0" applyFont="1" applyFill="1">
      <alignment vertical="center"/>
    </xf>
    <xf numFmtId="0" fontId="6" fillId="0" borderId="0" xfId="0" applyNumberFormat="1" applyFont="1" applyFill="1" applyAlignment="1">
      <alignment vertical="center"/>
    </xf>
    <xf numFmtId="0" fontId="4" fillId="0" borderId="10" xfId="0" applyFont="1" applyFill="1" applyBorder="1" applyAlignment="1">
      <alignment horizontal="distributed" vertical="center" justifyLastLine="1"/>
    </xf>
    <xf numFmtId="0" fontId="4" fillId="0" borderId="1" xfId="0" applyFont="1" applyFill="1" applyBorder="1" applyAlignment="1">
      <alignment horizontal="distributed" justifyLastLine="1"/>
    </xf>
    <xf numFmtId="0" fontId="4" fillId="0" borderId="2" xfId="0" applyFont="1" applyFill="1" applyBorder="1" applyAlignment="1">
      <alignment horizontal="distributed" justifyLastLine="1"/>
    </xf>
    <xf numFmtId="0" fontId="4" fillId="0" borderId="3" xfId="0" applyFont="1" applyFill="1" applyBorder="1" applyAlignment="1">
      <alignment horizontal="distributed" justifyLastLine="1"/>
    </xf>
    <xf numFmtId="0" fontId="4" fillId="0" borderId="0" xfId="0" applyFont="1" applyFill="1" applyBorder="1" applyAlignment="1">
      <alignment horizontal="distributed" justifyLastLine="1"/>
    </xf>
    <xf numFmtId="0" fontId="4" fillId="0" borderId="4" xfId="0" applyFont="1" applyFill="1" applyBorder="1" applyAlignment="1">
      <alignment horizontal="distributed" justifyLastLine="1"/>
    </xf>
    <xf numFmtId="0" fontId="4" fillId="0" borderId="6" xfId="0" applyFont="1" applyFill="1" applyBorder="1" applyAlignment="1">
      <alignment horizontal="distributed" justifyLastLine="1"/>
    </xf>
    <xf numFmtId="0" fontId="4" fillId="0" borderId="7" xfId="0" applyFont="1" applyFill="1" applyBorder="1" applyAlignment="1">
      <alignment horizontal="distributed" justifyLastLine="1"/>
    </xf>
    <xf numFmtId="0" fontId="4" fillId="0" borderId="5" xfId="0" applyFont="1" applyFill="1" applyBorder="1" applyAlignment="1">
      <alignment horizontal="distributed" justifyLastLine="1"/>
    </xf>
    <xf numFmtId="0" fontId="4" fillId="0" borderId="0" xfId="0" applyFont="1" applyFill="1" applyBorder="1" applyAlignment="1">
      <alignment horizontal="distributed" vertical="center"/>
    </xf>
    <xf numFmtId="0" fontId="4" fillId="0" borderId="1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3"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4" fillId="0" borderId="4" xfId="0" applyNumberFormat="1" applyFont="1" applyFill="1" applyBorder="1" applyAlignment="1">
      <alignment horizontal="left" vertical="center"/>
    </xf>
    <xf numFmtId="0" fontId="4" fillId="0" borderId="6" xfId="0" applyNumberFormat="1" applyFont="1" applyFill="1" applyBorder="1" applyAlignment="1">
      <alignment horizontal="left" vertical="center"/>
    </xf>
    <xf numFmtId="0" fontId="4" fillId="0" borderId="7" xfId="0" applyNumberFormat="1" applyFont="1" applyFill="1" applyBorder="1" applyAlignment="1">
      <alignment horizontal="left" vertical="center"/>
    </xf>
    <xf numFmtId="0" fontId="4" fillId="0" borderId="5" xfId="0" applyNumberFormat="1" applyFont="1" applyFill="1" applyBorder="1" applyAlignment="1">
      <alignment horizontal="left" vertical="center"/>
    </xf>
    <xf numFmtId="0" fontId="4" fillId="0" borderId="8" xfId="0" applyFont="1" applyFill="1" applyBorder="1" applyAlignment="1">
      <alignment horizontal="center" vertical="center" textRotation="255"/>
    </xf>
    <xf numFmtId="0" fontId="4" fillId="0" borderId="12" xfId="0" applyFont="1" applyFill="1" applyBorder="1" applyAlignment="1"/>
    <xf numFmtId="0" fontId="4" fillId="0" borderId="13" xfId="0" applyFont="1" applyFill="1" applyBorder="1" applyAlignment="1"/>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3"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Alignment="1">
      <alignment horizontal="left" vertical="center" shrinkToFit="1"/>
    </xf>
    <xf numFmtId="0" fontId="4" fillId="0" borderId="4"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10"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3" xfId="0" applyNumberFormat="1" applyFont="1" applyFill="1" applyBorder="1" applyAlignment="1">
      <alignment horizontal="center" vertical="center" shrinkToFit="1"/>
    </xf>
    <xf numFmtId="0" fontId="4" fillId="0" borderId="0" xfId="0" applyNumberFormat="1" applyFont="1" applyFill="1" applyBorder="1" applyAlignment="1">
      <alignment horizontal="center" vertical="center" shrinkToFit="1"/>
    </xf>
    <xf numFmtId="0" fontId="4" fillId="0" borderId="4" xfId="0" applyNumberFormat="1" applyFont="1" applyFill="1" applyBorder="1" applyAlignment="1">
      <alignment horizontal="center" vertical="center" shrinkToFit="1"/>
    </xf>
    <xf numFmtId="0" fontId="4" fillId="0" borderId="6"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0" xfId="0" applyFont="1" applyFill="1" applyAlignment="1">
      <alignment horizontal="left" vertical="center"/>
    </xf>
    <xf numFmtId="0" fontId="11" fillId="0" borderId="36" xfId="0" applyFont="1" applyFill="1" applyBorder="1" applyAlignment="1">
      <alignment horizontal="distributed" vertical="center" justifyLastLine="1"/>
    </xf>
    <xf numFmtId="0" fontId="11" fillId="0" borderId="40" xfId="0" applyFont="1" applyFill="1" applyBorder="1" applyAlignment="1">
      <alignment horizontal="distributed" vertical="center" justifyLastLine="1"/>
    </xf>
    <xf numFmtId="0" fontId="8" fillId="0" borderId="0" xfId="0" applyFont="1" applyFill="1" applyAlignment="1">
      <alignment vertical="center"/>
    </xf>
    <xf numFmtId="0" fontId="11" fillId="0" borderId="0" xfId="0" applyFont="1" applyFill="1" applyAlignment="1">
      <alignment vertical="top" wrapText="1"/>
    </xf>
    <xf numFmtId="0" fontId="11" fillId="0" borderId="31" xfId="0" applyNumberFormat="1" applyFont="1" applyFill="1" applyBorder="1" applyAlignment="1">
      <alignment horizontal="center" vertical="distributed" textRotation="255" wrapText="1" justifyLastLine="1"/>
    </xf>
    <xf numFmtId="0" fontId="11" fillId="0" borderId="30" xfId="0" applyNumberFormat="1" applyFont="1" applyFill="1" applyBorder="1" applyAlignment="1">
      <alignment horizontal="center" vertical="distributed" textRotation="255" wrapText="1" justifyLastLine="1"/>
    </xf>
    <xf numFmtId="0" fontId="11" fillId="0" borderId="25" xfId="0" applyNumberFormat="1" applyFont="1" applyFill="1" applyBorder="1" applyAlignment="1">
      <alignment horizontal="distributed" vertical="center" justifyLastLine="1"/>
    </xf>
    <xf numFmtId="0" fontId="11" fillId="0" borderId="48" xfId="0" applyNumberFormat="1" applyFont="1" applyFill="1" applyBorder="1" applyAlignment="1">
      <alignment horizontal="distributed" vertical="center" justifyLastLine="1"/>
    </xf>
    <xf numFmtId="0" fontId="11" fillId="0" borderId="36" xfId="0" applyNumberFormat="1" applyFont="1" applyFill="1" applyBorder="1" applyAlignment="1">
      <alignment horizontal="distributed" vertical="center" justifyLastLine="1"/>
    </xf>
    <xf numFmtId="0" fontId="11" fillId="0" borderId="15" xfId="0" applyNumberFormat="1" applyFont="1" applyFill="1" applyBorder="1" applyAlignment="1">
      <alignment horizontal="distributed" vertical="center" justifyLastLine="1"/>
    </xf>
    <xf numFmtId="0" fontId="11" fillId="0" borderId="19" xfId="0" applyFont="1" applyFill="1" applyBorder="1" applyAlignment="1">
      <alignment horizontal="distributed" vertical="center" justifyLastLine="1"/>
    </xf>
    <xf numFmtId="0" fontId="11" fillId="0" borderId="22" xfId="0" applyFont="1" applyFill="1" applyBorder="1" applyAlignment="1">
      <alignment horizontal="distributed" vertical="center" justifyLastLine="1"/>
    </xf>
    <xf numFmtId="0" fontId="11" fillId="0" borderId="19" xfId="0" applyNumberFormat="1" applyFont="1" applyFill="1" applyBorder="1" applyAlignment="1">
      <alignment horizontal="distributed" vertical="center" justifyLastLine="1"/>
    </xf>
    <xf numFmtId="0" fontId="11" fillId="0" borderId="22" xfId="0" applyNumberFormat="1" applyFont="1" applyFill="1" applyBorder="1" applyAlignment="1">
      <alignment horizontal="distributed" vertical="center" justifyLastLine="1"/>
    </xf>
    <xf numFmtId="0" fontId="11" fillId="0" borderId="23" xfId="0" applyFont="1" applyFill="1" applyBorder="1" applyAlignment="1">
      <alignment horizontal="distributed" vertical="center" wrapText="1" justifyLastLine="1"/>
    </xf>
    <xf numFmtId="0" fontId="11" fillId="0" borderId="66" xfId="0" applyFont="1" applyFill="1" applyBorder="1" applyAlignment="1">
      <alignment horizontal="distributed" vertical="center" wrapText="1" justifyLastLine="1"/>
    </xf>
    <xf numFmtId="0" fontId="11" fillId="0" borderId="24" xfId="0" applyFont="1" applyFill="1" applyBorder="1" applyAlignment="1">
      <alignment horizontal="distributed" vertical="center" wrapText="1" justifyLastLine="1"/>
    </xf>
    <xf numFmtId="49" fontId="11" fillId="0" borderId="23" xfId="0" applyNumberFormat="1" applyFont="1" applyFill="1" applyBorder="1" applyAlignment="1">
      <alignment horizontal="center" vertical="center" shrinkToFit="1"/>
    </xf>
    <xf numFmtId="49" fontId="11" fillId="0" borderId="66" xfId="0" applyNumberFormat="1" applyFont="1" applyFill="1" applyBorder="1" applyAlignment="1">
      <alignment horizontal="center" vertical="center" shrinkToFit="1"/>
    </xf>
    <xf numFmtId="49" fontId="11" fillId="0" borderId="46" xfId="0" applyNumberFormat="1" applyFont="1" applyFill="1" applyBorder="1" applyAlignment="1">
      <alignment horizontal="center" vertical="center" shrinkToFit="1"/>
    </xf>
    <xf numFmtId="49" fontId="11" fillId="0" borderId="67" xfId="0" applyNumberFormat="1" applyFont="1" applyFill="1" applyBorder="1" applyAlignment="1">
      <alignment horizontal="center" vertical="center" shrinkToFit="1"/>
    </xf>
    <xf numFmtId="49" fontId="11" fillId="0" borderId="68" xfId="0" applyNumberFormat="1" applyFont="1" applyFill="1" applyBorder="1" applyAlignment="1">
      <alignment horizontal="center" vertical="center" shrinkToFit="1"/>
    </xf>
    <xf numFmtId="49" fontId="11" fillId="0" borderId="69" xfId="0" applyNumberFormat="1" applyFont="1" applyFill="1" applyBorder="1" applyAlignment="1">
      <alignment horizontal="center" vertical="center" shrinkToFit="1"/>
    </xf>
    <xf numFmtId="0" fontId="11" fillId="0" borderId="59" xfId="0" applyFont="1" applyFill="1" applyBorder="1" applyAlignment="1">
      <alignment horizontal="center" vertical="center" wrapText="1" justifyLastLine="1"/>
    </xf>
    <xf numFmtId="0" fontId="11" fillId="0" borderId="64" xfId="0" applyFont="1" applyFill="1" applyBorder="1" applyAlignment="1">
      <alignment horizontal="center" vertical="center" wrapText="1" justifyLastLine="1"/>
    </xf>
    <xf numFmtId="0" fontId="11" fillId="0" borderId="65" xfId="0" applyFont="1" applyFill="1" applyBorder="1" applyAlignment="1">
      <alignment horizontal="center" vertical="center" wrapText="1" justifyLastLine="1"/>
    </xf>
    <xf numFmtId="0" fontId="11" fillId="0" borderId="21" xfId="0" applyFont="1" applyFill="1" applyBorder="1" applyAlignment="1">
      <alignment horizontal="center" vertical="center" wrapText="1" shrinkToFit="1"/>
    </xf>
    <xf numFmtId="0" fontId="11" fillId="0" borderId="51"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49" fontId="11" fillId="0" borderId="10"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75" xfId="0" applyNumberFormat="1" applyFont="1" applyFill="1" applyBorder="1" applyAlignment="1">
      <alignment horizontal="center" vertical="center" shrinkToFit="1"/>
    </xf>
    <xf numFmtId="42" fontId="11" fillId="0" borderId="1" xfId="0" applyNumberFormat="1" applyFont="1" applyFill="1" applyBorder="1" applyAlignment="1">
      <alignment horizontal="center" vertical="center" shrinkToFit="1"/>
    </xf>
    <xf numFmtId="42" fontId="11" fillId="0" borderId="75" xfId="0" applyNumberFormat="1" applyFont="1" applyFill="1" applyBorder="1" applyAlignment="1">
      <alignment horizontal="center" vertical="center" shrinkToFit="1"/>
    </xf>
    <xf numFmtId="0" fontId="11" fillId="0" borderId="76" xfId="0" applyFont="1" applyFill="1" applyBorder="1" applyAlignment="1">
      <alignment horizontal="center" vertical="center" shrinkToFit="1"/>
    </xf>
    <xf numFmtId="49" fontId="11" fillId="0" borderId="51" xfId="0" applyNumberFormat="1" applyFont="1" applyFill="1" applyBorder="1" applyAlignment="1">
      <alignment horizontal="center" vertical="center" shrinkToFit="1"/>
    </xf>
    <xf numFmtId="49" fontId="11" fillId="0" borderId="42" xfId="0" applyNumberFormat="1" applyFont="1" applyFill="1" applyBorder="1" applyAlignment="1">
      <alignment horizontal="center" vertical="center" shrinkToFit="1"/>
    </xf>
    <xf numFmtId="49" fontId="11" fillId="0" borderId="44" xfId="0" applyNumberFormat="1" applyFont="1" applyFill="1" applyBorder="1" applyAlignment="1">
      <alignment horizontal="center" vertical="center" shrinkToFit="1"/>
    </xf>
    <xf numFmtId="0" fontId="11" fillId="0" borderId="29" xfId="0" applyFont="1" applyFill="1" applyBorder="1" applyAlignment="1">
      <alignment horizontal="distributed" vertical="center" wrapText="1" justifyLastLine="1"/>
    </xf>
    <xf numFmtId="0" fontId="11" fillId="0" borderId="64" xfId="0" applyFont="1" applyFill="1" applyBorder="1" applyAlignment="1">
      <alignment horizontal="distributed" vertical="center" wrapText="1" justifyLastLine="1"/>
    </xf>
    <xf numFmtId="0" fontId="11" fillId="0" borderId="65" xfId="0" applyFont="1" applyFill="1" applyBorder="1" applyAlignment="1">
      <alignment horizontal="distributed" vertical="center" wrapText="1" justifyLastLine="1"/>
    </xf>
    <xf numFmtId="0" fontId="11" fillId="0" borderId="29" xfId="0" applyFont="1" applyFill="1" applyBorder="1" applyAlignment="1">
      <alignment horizontal="center" vertical="center" shrinkToFit="1"/>
    </xf>
    <xf numFmtId="0" fontId="11" fillId="0" borderId="64"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0" fontId="11" fillId="0" borderId="59" xfId="0" applyFont="1" applyFill="1" applyBorder="1" applyAlignment="1">
      <alignment horizontal="distributed" vertical="center" wrapText="1" justifyLastLine="1"/>
    </xf>
    <xf numFmtId="0" fontId="11" fillId="0" borderId="60" xfId="0" applyFont="1" applyFill="1" applyBorder="1" applyAlignment="1">
      <alignment horizontal="distributed" vertical="center" wrapText="1" justifyLastLine="1"/>
    </xf>
    <xf numFmtId="176" fontId="11" fillId="0" borderId="62" xfId="0" applyNumberFormat="1" applyFont="1" applyFill="1" applyBorder="1" applyAlignment="1">
      <alignment horizontal="right" vertical="center" shrinkToFit="1"/>
    </xf>
    <xf numFmtId="176" fontId="11" fillId="0" borderId="45" xfId="0" applyNumberFormat="1" applyFont="1" applyFill="1" applyBorder="1" applyAlignment="1">
      <alignment horizontal="right" vertical="center" shrinkToFit="1"/>
    </xf>
    <xf numFmtId="176" fontId="11" fillId="0" borderId="63" xfId="0" applyNumberFormat="1" applyFont="1" applyFill="1" applyBorder="1" applyAlignment="1">
      <alignment horizontal="right" vertical="center" shrinkToFit="1"/>
    </xf>
    <xf numFmtId="176" fontId="11" fillId="0" borderId="46" xfId="0" applyNumberFormat="1" applyFont="1" applyFill="1" applyBorder="1" applyAlignment="1">
      <alignment horizontal="right" vertical="center" shrinkToFit="1"/>
    </xf>
    <xf numFmtId="0" fontId="11" fillId="0" borderId="53" xfId="0" applyFont="1" applyFill="1" applyBorder="1" applyAlignment="1">
      <alignment horizontal="center" vertical="distributed" textRotation="255" wrapText="1" justifyLastLine="1"/>
    </xf>
    <xf numFmtId="0" fontId="11" fillId="0" borderId="52" xfId="0" applyFont="1" applyFill="1" applyBorder="1" applyAlignment="1">
      <alignment horizontal="center" vertical="distributed" textRotation="255" wrapText="1" justifyLastLine="1"/>
    </xf>
    <xf numFmtId="0" fontId="11" fillId="0" borderId="20" xfId="0" applyFont="1" applyFill="1" applyBorder="1" applyAlignment="1">
      <alignment horizontal="center" vertical="distributed" textRotation="255" wrapText="1" justifyLastLine="1"/>
    </xf>
    <xf numFmtId="0" fontId="11" fillId="0" borderId="43" xfId="0" applyFont="1" applyFill="1" applyBorder="1" applyAlignment="1">
      <alignment horizontal="center" vertical="distributed" textRotation="255" wrapText="1" justifyLastLine="1"/>
    </xf>
    <xf numFmtId="0" fontId="11" fillId="0" borderId="37" xfId="0" applyFont="1" applyFill="1" applyBorder="1" applyAlignment="1">
      <alignment horizontal="center" vertical="distributed" textRotation="255" wrapText="1" justifyLastLine="1"/>
    </xf>
    <xf numFmtId="0" fontId="11" fillId="0" borderId="18" xfId="0" applyFont="1" applyFill="1" applyBorder="1" applyAlignment="1">
      <alignment horizontal="center" vertical="distributed" textRotation="255" wrapText="1" justifyLastLine="1"/>
    </xf>
    <xf numFmtId="0" fontId="11" fillId="0" borderId="16" xfId="0" applyFont="1" applyFill="1" applyBorder="1" applyAlignment="1">
      <alignment horizontal="center" vertical="distributed" textRotation="255" wrapText="1" justifyLastLine="1"/>
    </xf>
    <xf numFmtId="0" fontId="11" fillId="0" borderId="15" xfId="0" applyFont="1" applyFill="1" applyBorder="1" applyAlignment="1">
      <alignment horizontal="center" vertical="distributed" textRotation="255" wrapText="1" justifyLastLine="1"/>
    </xf>
    <xf numFmtId="0" fontId="11" fillId="0" borderId="17" xfId="0" applyFont="1" applyFill="1" applyBorder="1" applyAlignment="1">
      <alignment horizontal="center" vertical="distributed" textRotation="255" wrapText="1" justifyLastLine="1"/>
    </xf>
    <xf numFmtId="0" fontId="11" fillId="0" borderId="54" xfId="0" applyFont="1" applyFill="1" applyBorder="1" applyAlignment="1">
      <alignment horizontal="center" vertical="center" textRotation="255" wrapText="1"/>
    </xf>
    <xf numFmtId="0" fontId="11" fillId="0" borderId="50" xfId="0" applyFont="1" applyFill="1" applyBorder="1" applyAlignment="1">
      <alignment horizontal="center" vertical="center" textRotation="255" wrapText="1"/>
    </xf>
    <xf numFmtId="0" fontId="11" fillId="0" borderId="55" xfId="0" applyFont="1" applyFill="1" applyBorder="1" applyAlignment="1">
      <alignment horizontal="center" vertical="center" textRotation="255" wrapText="1"/>
    </xf>
    <xf numFmtId="0" fontId="11" fillId="0" borderId="56" xfId="0" applyFont="1" applyFill="1" applyBorder="1" applyAlignment="1">
      <alignment horizontal="center" vertical="center" textRotation="255" wrapText="1"/>
    </xf>
    <xf numFmtId="0" fontId="11" fillId="0" borderId="57" xfId="0" applyFont="1" applyFill="1" applyBorder="1" applyAlignment="1">
      <alignment horizontal="center" vertical="center" textRotation="255" wrapText="1"/>
    </xf>
    <xf numFmtId="0" fontId="11" fillId="0" borderId="58" xfId="0" applyFont="1" applyFill="1" applyBorder="1" applyAlignment="1">
      <alignment horizontal="center" vertical="center" textRotation="255" wrapText="1"/>
    </xf>
    <xf numFmtId="176" fontId="11" fillId="0" borderId="59" xfId="0" applyNumberFormat="1" applyFont="1" applyFill="1" applyBorder="1" applyAlignment="1">
      <alignment horizontal="right" vertical="center" shrinkToFit="1"/>
    </xf>
    <xf numFmtId="176" fontId="11" fillId="0" borderId="60" xfId="0" applyNumberFormat="1" applyFont="1" applyFill="1" applyBorder="1" applyAlignment="1">
      <alignment horizontal="right" vertical="center" shrinkToFit="1"/>
    </xf>
    <xf numFmtId="176" fontId="11" fillId="0" borderId="61" xfId="0" applyNumberFormat="1" applyFont="1" applyFill="1" applyBorder="1" applyAlignment="1">
      <alignment horizontal="right" vertical="center" shrinkToFit="1"/>
    </xf>
    <xf numFmtId="176" fontId="11" fillId="0" borderId="47" xfId="0" applyNumberFormat="1" applyFont="1" applyFill="1" applyBorder="1" applyAlignment="1">
      <alignment horizontal="right" vertical="center" shrinkToFit="1"/>
    </xf>
    <xf numFmtId="0" fontId="8" fillId="0" borderId="0" xfId="0" applyFont="1" applyFill="1" applyBorder="1" applyAlignment="1">
      <alignment vertical="center"/>
    </xf>
    <xf numFmtId="0" fontId="11" fillId="0" borderId="8" xfId="0" applyFont="1" applyFill="1" applyBorder="1" applyAlignment="1">
      <alignment horizontal="center" vertical="center" textRotation="255" wrapText="1"/>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0" fontId="11" fillId="0" borderId="41" xfId="0" applyFont="1" applyFill="1" applyBorder="1" applyAlignment="1">
      <alignment horizontal="center" vertical="distributed" textRotation="255" wrapText="1" justifyLastLine="1"/>
    </xf>
    <xf numFmtId="0" fontId="11" fillId="0" borderId="36" xfId="0" applyFont="1" applyFill="1" applyBorder="1" applyAlignment="1">
      <alignment horizontal="center" vertical="distributed" textRotation="255" wrapText="1" justifyLastLine="1"/>
    </xf>
    <xf numFmtId="0" fontId="11" fillId="0" borderId="40" xfId="0" applyFont="1" applyFill="1" applyBorder="1" applyAlignment="1">
      <alignment horizontal="center" vertical="distributed" textRotation="255" wrapText="1" justifyLastLine="1"/>
    </xf>
    <xf numFmtId="0" fontId="11" fillId="0" borderId="43" xfId="0" applyFont="1" applyFill="1" applyBorder="1" applyAlignment="1">
      <alignment horizontal="distributed" vertical="center" wrapText="1" justifyLastLine="1"/>
    </xf>
    <xf numFmtId="0" fontId="11" fillId="0" borderId="37" xfId="0" applyFont="1" applyFill="1" applyBorder="1" applyAlignment="1">
      <alignment horizontal="distributed" vertical="center" wrapText="1" justifyLastLine="1"/>
    </xf>
    <xf numFmtId="0" fontId="11" fillId="0" borderId="38" xfId="0" applyFont="1" applyFill="1" applyBorder="1" applyAlignment="1">
      <alignment horizontal="center" vertical="distributed" textRotation="255" wrapText="1" justifyLastLine="1"/>
    </xf>
    <xf numFmtId="0" fontId="11" fillId="0" borderId="37" xfId="0" applyFont="1" applyFill="1" applyBorder="1" applyAlignment="1">
      <alignment horizontal="center" vertical="center" textRotation="255" wrapText="1"/>
    </xf>
    <xf numFmtId="0" fontId="11" fillId="0" borderId="18" xfId="0" applyFont="1" applyFill="1" applyBorder="1" applyAlignment="1">
      <alignment horizontal="center" vertical="center" textRotation="255" wrapText="1"/>
    </xf>
    <xf numFmtId="0" fontId="11" fillId="0" borderId="3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37" xfId="0" applyFont="1" applyFill="1" applyBorder="1">
      <alignment vertical="center"/>
    </xf>
    <xf numFmtId="0" fontId="11" fillId="0" borderId="18" xfId="0" applyFont="1" applyFill="1" applyBorder="1">
      <alignment vertical="center"/>
    </xf>
    <xf numFmtId="0" fontId="11" fillId="0" borderId="38" xfId="0" applyFont="1" applyFill="1" applyBorder="1" applyAlignment="1">
      <alignment horizontal="center" vertical="center" textRotation="255" wrapText="1"/>
    </xf>
    <xf numFmtId="0" fontId="11" fillId="0" borderId="52" xfId="0" applyFont="1" applyFill="1" applyBorder="1" applyAlignment="1">
      <alignment horizontal="center" vertical="center" textRotation="255" wrapText="1"/>
    </xf>
    <xf numFmtId="0" fontId="11" fillId="0" borderId="20" xfId="0" applyFont="1" applyFill="1" applyBorder="1" applyAlignment="1">
      <alignment horizontal="center" vertical="center" textRotation="255" wrapText="1"/>
    </xf>
    <xf numFmtId="0" fontId="11" fillId="0" borderId="38"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43" xfId="0" applyFont="1" applyFill="1" applyBorder="1" applyAlignment="1">
      <alignment horizontal="center" vertical="distributed" textRotation="255" justifyLastLine="1"/>
    </xf>
    <xf numFmtId="0" fontId="11" fillId="0" borderId="37" xfId="0" applyFont="1" applyFill="1" applyBorder="1" applyAlignment="1">
      <alignment horizontal="center" vertical="distributed" textRotation="255" justifyLastLine="1"/>
    </xf>
    <xf numFmtId="0" fontId="11" fillId="0" borderId="38" xfId="0" applyFont="1" applyFill="1" applyBorder="1" applyAlignment="1">
      <alignment horizontal="center" vertical="distributed" textRotation="255" justifyLastLine="1"/>
    </xf>
    <xf numFmtId="0" fontId="15" fillId="0" borderId="72" xfId="0" applyFont="1" applyFill="1" applyBorder="1" applyAlignment="1">
      <alignment horizontal="distributed" vertical="center" wrapText="1" justifyLastLine="1"/>
    </xf>
    <xf numFmtId="0" fontId="15" fillId="0" borderId="70" xfId="0" applyFont="1" applyFill="1" applyBorder="1" applyAlignment="1">
      <alignment horizontal="distributed" vertical="center" justifyLastLine="1"/>
    </xf>
    <xf numFmtId="0" fontId="15" fillId="0" borderId="71" xfId="0" applyFont="1" applyFill="1" applyBorder="1" applyAlignment="1">
      <alignment horizontal="distributed" vertical="center" justifyLastLine="1"/>
    </xf>
    <xf numFmtId="0" fontId="15" fillId="0" borderId="72" xfId="0" applyFont="1" applyFill="1" applyBorder="1" applyAlignment="1">
      <alignment horizontal="distributed" vertical="center" justifyLastLine="1"/>
    </xf>
    <xf numFmtId="0" fontId="15" fillId="0" borderId="33" xfId="0" applyFont="1" applyFill="1" applyBorder="1" applyAlignment="1">
      <alignment horizontal="distributed" vertical="center" justifyLastLine="1"/>
    </xf>
    <xf numFmtId="0" fontId="15" fillId="0" borderId="19" xfId="0" applyFont="1" applyFill="1" applyBorder="1" applyAlignment="1">
      <alignment horizontal="distributed" vertical="center" justifyLastLine="1"/>
    </xf>
    <xf numFmtId="0" fontId="15" fillId="0" borderId="22" xfId="0" applyFont="1" applyFill="1" applyBorder="1" applyAlignment="1">
      <alignment horizontal="distributed" vertical="center" justifyLastLine="1"/>
    </xf>
    <xf numFmtId="0" fontId="15" fillId="0" borderId="26" xfId="0" applyFont="1" applyFill="1" applyBorder="1" applyAlignment="1">
      <alignment horizontal="distributed" vertical="center" justifyLastLine="1"/>
    </xf>
    <xf numFmtId="0" fontId="15" fillId="0" borderId="28" xfId="0" applyFont="1" applyFill="1" applyBorder="1" applyAlignment="1">
      <alignment horizontal="distributed" vertical="center" justifyLastLine="1"/>
    </xf>
    <xf numFmtId="0" fontId="15" fillId="0" borderId="23" xfId="0" applyFont="1" applyFill="1" applyBorder="1" applyAlignment="1">
      <alignment horizontal="distributed" vertical="center" justifyLastLine="1"/>
    </xf>
    <xf numFmtId="0" fontId="15" fillId="0" borderId="24" xfId="0" applyFont="1" applyFill="1" applyBorder="1" applyAlignment="1">
      <alignment horizontal="distributed" vertical="center" justifyLastLine="1"/>
    </xf>
    <xf numFmtId="0" fontId="15" fillId="0" borderId="37" xfId="0" applyFont="1" applyFill="1" applyBorder="1" applyAlignment="1">
      <alignment horizontal="center" vertical="center"/>
    </xf>
    <xf numFmtId="0" fontId="15" fillId="0" borderId="21" xfId="0" applyFont="1" applyFill="1" applyBorder="1" applyAlignment="1">
      <alignment horizontal="distributed" vertical="center" justifyLastLine="1"/>
    </xf>
    <xf numFmtId="0" fontId="15" fillId="0" borderId="44" xfId="0" applyFont="1" applyFill="1" applyBorder="1" applyAlignment="1">
      <alignment horizontal="distributed" vertical="center" justifyLastLine="1"/>
    </xf>
    <xf numFmtId="0" fontId="14" fillId="0" borderId="0" xfId="0" applyFont="1" applyFill="1" applyAlignment="1">
      <alignment vertical="center"/>
    </xf>
    <xf numFmtId="0" fontId="15" fillId="0" borderId="0" xfId="0" applyNumberFormat="1" applyFont="1" applyFill="1" applyAlignment="1">
      <alignment horizontal="left" vertical="top" wrapText="1"/>
    </xf>
    <xf numFmtId="0" fontId="15" fillId="0" borderId="10" xfId="0" applyFont="1" applyFill="1" applyBorder="1" applyAlignment="1">
      <alignment horizontal="distributed" vertical="center" justifyLastLine="1"/>
    </xf>
    <xf numFmtId="0" fontId="15" fillId="0" borderId="2" xfId="0" applyFont="1" applyFill="1" applyBorder="1" applyAlignment="1">
      <alignment horizontal="distributed" vertical="center" justifyLastLine="1"/>
    </xf>
    <xf numFmtId="0" fontId="15" fillId="0" borderId="3" xfId="0" applyFont="1" applyFill="1" applyBorder="1" applyAlignment="1">
      <alignment horizontal="distributed" vertical="center" justifyLastLine="1"/>
    </xf>
    <xf numFmtId="0" fontId="15" fillId="0" borderId="4" xfId="0" applyFont="1" applyFill="1" applyBorder="1" applyAlignment="1">
      <alignment horizontal="distributed" vertical="center" justifyLastLine="1"/>
    </xf>
    <xf numFmtId="0" fontId="15" fillId="0" borderId="6" xfId="0" applyFont="1" applyFill="1" applyBorder="1" applyAlignment="1">
      <alignment horizontal="distributed" vertical="center" justifyLastLine="1"/>
    </xf>
    <xf numFmtId="0" fontId="15" fillId="0" borderId="5" xfId="0" applyFont="1" applyFill="1" applyBorder="1" applyAlignment="1">
      <alignment horizontal="distributed" vertical="center" justifyLastLine="1"/>
    </xf>
    <xf numFmtId="0" fontId="15" fillId="0" borderId="10" xfId="0" applyFont="1" applyFill="1" applyBorder="1" applyAlignment="1">
      <alignment horizontal="distributed" vertical="center" wrapText="1" justifyLastLine="1"/>
    </xf>
    <xf numFmtId="0" fontId="15" fillId="0" borderId="70" xfId="0" applyFont="1" applyFill="1" applyBorder="1" applyAlignment="1">
      <alignment horizontal="distributed" vertical="center" wrapText="1" justifyLastLine="1"/>
    </xf>
    <xf numFmtId="0" fontId="15" fillId="0" borderId="71" xfId="0" applyFont="1" applyFill="1" applyBorder="1" applyAlignment="1">
      <alignment horizontal="distributed" vertical="center" wrapText="1" justifyLastLine="1"/>
    </xf>
    <xf numFmtId="0" fontId="15" fillId="0" borderId="42" xfId="0" applyFont="1" applyFill="1" applyBorder="1" applyAlignment="1">
      <alignment horizontal="center" vertical="center" shrinkToFit="1"/>
    </xf>
    <xf numFmtId="0" fontId="15" fillId="0" borderId="43"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15" fillId="0" borderId="62" xfId="0" applyFont="1" applyFill="1" applyBorder="1" applyAlignment="1">
      <alignment horizontal="center" vertical="center" shrinkToFit="1"/>
    </xf>
    <xf numFmtId="0" fontId="15" fillId="0" borderId="45" xfId="0" applyFont="1" applyFill="1" applyBorder="1" applyAlignment="1">
      <alignment horizontal="center" vertical="center"/>
    </xf>
    <xf numFmtId="0" fontId="15" fillId="0" borderId="15" xfId="0" applyFont="1" applyFill="1" applyBorder="1" applyAlignment="1">
      <alignment horizontal="center" vertical="center"/>
    </xf>
    <xf numFmtId="0" fontId="8" fillId="0" borderId="0" xfId="0" applyFont="1" applyFill="1" applyAlignment="1">
      <alignment vertical="center" wrapText="1"/>
    </xf>
    <xf numFmtId="0" fontId="11" fillId="0" borderId="0" xfId="0" applyFont="1" applyFill="1" applyAlignment="1">
      <alignment horizontal="left" vertical="center" wrapText="1"/>
    </xf>
    <xf numFmtId="58" fontId="11" fillId="0" borderId="19" xfId="0" applyNumberFormat="1" applyFont="1" applyFill="1" applyBorder="1" applyAlignment="1">
      <alignment horizontal="left" vertical="center" wrapText="1"/>
    </xf>
    <xf numFmtId="0" fontId="11" fillId="0" borderId="73" xfId="0" applyFont="1" applyFill="1" applyBorder="1" applyAlignment="1">
      <alignment vertical="center" wrapText="1"/>
    </xf>
    <xf numFmtId="58" fontId="11" fillId="0" borderId="25" xfId="0" applyNumberFormat="1" applyFont="1" applyFill="1" applyBorder="1" applyAlignment="1">
      <alignment horizontal="left" vertical="center" wrapText="1"/>
    </xf>
    <xf numFmtId="0" fontId="11" fillId="0" borderId="74" xfId="0" applyFont="1" applyFill="1" applyBorder="1" applyAlignment="1">
      <alignment vertical="center" wrapText="1"/>
    </xf>
    <xf numFmtId="58" fontId="11" fillId="0" borderId="21" xfId="0" applyNumberFormat="1" applyFont="1" applyFill="1" applyBorder="1" applyAlignment="1">
      <alignment horizontal="left" vertical="center" wrapText="1"/>
    </xf>
    <xf numFmtId="0" fontId="11" fillId="0" borderId="51" xfId="0" applyNumberFormat="1" applyFont="1" applyFill="1" applyBorder="1" applyAlignment="1">
      <alignment horizontal="left" vertical="center" wrapText="1"/>
    </xf>
    <xf numFmtId="0" fontId="11" fillId="0" borderId="44" xfId="0" applyNumberFormat="1"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66" xfId="0" applyFont="1" applyFill="1" applyBorder="1" applyAlignment="1">
      <alignment vertical="center" wrapText="1"/>
    </xf>
    <xf numFmtId="0" fontId="11" fillId="0" borderId="19" xfId="0" applyFont="1" applyFill="1" applyBorder="1" applyAlignment="1">
      <alignment horizontal="left" vertical="center" wrapText="1"/>
    </xf>
    <xf numFmtId="0" fontId="11" fillId="0" borderId="73" xfId="0" applyFont="1" applyFill="1" applyBorder="1" applyAlignment="1">
      <alignment horizontal="left" vertical="center" wrapText="1"/>
    </xf>
    <xf numFmtId="0" fontId="11" fillId="0" borderId="22"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61"/>
  <sheetViews>
    <sheetView showGridLines="0" view="pageBreakPreview" zoomScaleNormal="100" zoomScaleSheetLayoutView="100" workbookViewId="0">
      <selection activeCell="M5" sqref="M5"/>
    </sheetView>
  </sheetViews>
  <sheetFormatPr defaultColWidth="9" defaultRowHeight="20.149999999999999" customHeight="1" x14ac:dyDescent="0.2"/>
  <cols>
    <col min="1" max="1" width="1.08984375" style="1" customWidth="1"/>
    <col min="2" max="2" width="1.6328125" style="1" customWidth="1"/>
    <col min="3" max="3" width="4.08984375" style="1" customWidth="1"/>
    <col min="4" max="4" width="2.453125" style="1" customWidth="1"/>
    <col min="5" max="6" width="5.90625" style="1" customWidth="1"/>
    <col min="7" max="7" width="2.453125" style="1" customWidth="1"/>
    <col min="8" max="8" width="4.1796875" style="1" customWidth="1"/>
    <col min="9" max="9" width="11.08984375" style="1" hidden="1" customWidth="1"/>
    <col min="10" max="10" width="4.453125" style="1" customWidth="1"/>
    <col min="11" max="11" width="1.1796875" style="1" customWidth="1"/>
    <col min="12" max="12" width="2.1796875" style="1" customWidth="1"/>
    <col min="13" max="13" width="14.08984375" style="1" customWidth="1"/>
    <col min="14" max="14" width="2.453125" style="1" customWidth="1"/>
    <col min="15" max="15" width="11.08984375" style="1" customWidth="1"/>
    <col min="16" max="16" width="9" style="1"/>
    <col min="17" max="17" width="14.90625" style="1" customWidth="1"/>
    <col min="18" max="16384" width="9" style="1"/>
  </cols>
  <sheetData>
    <row r="1" spans="2:29" ht="19" x14ac:dyDescent="0.2">
      <c r="B1" s="182" t="s">
        <v>45</v>
      </c>
      <c r="C1" s="182"/>
      <c r="D1" s="182"/>
      <c r="E1" s="182"/>
      <c r="F1" s="182"/>
      <c r="G1" s="182"/>
      <c r="H1" s="182"/>
      <c r="I1" s="182"/>
      <c r="J1" s="182"/>
      <c r="K1" s="182"/>
      <c r="L1" s="182"/>
      <c r="M1" s="182"/>
      <c r="N1" s="182"/>
      <c r="O1" s="182"/>
      <c r="P1" s="182"/>
      <c r="Q1" s="182"/>
      <c r="S1" s="2"/>
      <c r="T1" s="2"/>
      <c r="U1" s="2"/>
      <c r="V1" s="2"/>
    </row>
    <row r="2" spans="2:29" ht="90" customHeight="1" x14ac:dyDescent="0.2">
      <c r="C2" s="183" t="s">
        <v>96</v>
      </c>
      <c r="D2" s="184"/>
      <c r="E2" s="184"/>
      <c r="F2" s="184"/>
      <c r="G2" s="184"/>
      <c r="H2" s="184"/>
      <c r="I2" s="184"/>
      <c r="J2" s="184"/>
      <c r="K2" s="184"/>
      <c r="L2" s="184"/>
      <c r="M2" s="184"/>
      <c r="N2" s="184"/>
      <c r="O2" s="184"/>
      <c r="P2" s="184"/>
      <c r="Q2" s="184"/>
      <c r="S2" s="2"/>
      <c r="T2" s="2"/>
      <c r="U2" s="2"/>
      <c r="V2" s="2"/>
      <c r="W2" s="2"/>
      <c r="X2" s="2"/>
      <c r="Y2" s="2"/>
      <c r="Z2" s="2"/>
      <c r="AA2" s="2"/>
      <c r="AB2" s="2"/>
      <c r="AC2" s="2"/>
    </row>
    <row r="3" spans="2:29" ht="9" customHeight="1" x14ac:dyDescent="0.2"/>
    <row r="4" spans="2:29" ht="15" customHeight="1" x14ac:dyDescent="0.2">
      <c r="B4" s="185" t="s">
        <v>46</v>
      </c>
      <c r="C4" s="185"/>
      <c r="D4" s="185"/>
      <c r="E4" s="185"/>
      <c r="F4" s="185"/>
      <c r="G4" s="185"/>
      <c r="H4" s="185"/>
      <c r="I4" s="185"/>
      <c r="J4" s="185"/>
      <c r="K4" s="185"/>
      <c r="L4" s="185"/>
      <c r="M4" s="185"/>
      <c r="N4" s="185"/>
      <c r="O4" s="185"/>
      <c r="P4" s="185"/>
      <c r="Q4" s="185"/>
    </row>
    <row r="5" spans="2:29" ht="15" customHeight="1" x14ac:dyDescent="0.2">
      <c r="C5" s="18"/>
      <c r="D5" s="18"/>
      <c r="E5" s="18"/>
      <c r="F5" s="18"/>
      <c r="G5" s="18"/>
      <c r="H5" s="18"/>
      <c r="I5" s="18"/>
      <c r="J5" s="18"/>
      <c r="K5" s="18"/>
      <c r="L5" s="18"/>
      <c r="M5" s="18"/>
      <c r="N5" s="18"/>
      <c r="O5" s="18"/>
      <c r="P5" s="18"/>
      <c r="Q5" s="18"/>
    </row>
    <row r="6" spans="2:29" ht="9.9" customHeight="1" x14ac:dyDescent="0.2">
      <c r="C6" s="18"/>
      <c r="D6" s="18"/>
      <c r="E6" s="18"/>
      <c r="F6" s="18"/>
      <c r="G6" s="18"/>
      <c r="H6" s="18"/>
      <c r="I6" s="18"/>
      <c r="J6" s="18"/>
      <c r="K6" s="18"/>
      <c r="L6" s="18"/>
      <c r="M6" s="39"/>
      <c r="N6" s="39"/>
      <c r="O6" s="12"/>
      <c r="P6" s="12"/>
      <c r="Q6" s="12"/>
    </row>
    <row r="7" spans="2:29" ht="9.9" customHeight="1" x14ac:dyDescent="0.2">
      <c r="C7" s="213" t="s">
        <v>97</v>
      </c>
      <c r="D7" s="20"/>
      <c r="E7" s="20"/>
      <c r="F7" s="186" t="s">
        <v>0</v>
      </c>
      <c r="G7" s="187"/>
      <c r="H7" s="188"/>
      <c r="I7" s="18"/>
      <c r="J7" s="18"/>
      <c r="K7" s="21"/>
      <c r="L7" s="21"/>
      <c r="M7" s="237" t="s">
        <v>130</v>
      </c>
      <c r="N7" s="238"/>
      <c r="O7" s="238"/>
      <c r="P7" s="238"/>
      <c r="Q7" s="239"/>
    </row>
    <row r="8" spans="2:29" ht="9.9" customHeight="1" x14ac:dyDescent="0.2">
      <c r="C8" s="214"/>
      <c r="D8" s="8"/>
      <c r="E8" s="9"/>
      <c r="F8" s="189"/>
      <c r="G8" s="190"/>
      <c r="H8" s="191"/>
      <c r="I8" s="21"/>
      <c r="J8" s="21"/>
      <c r="K8" s="21"/>
      <c r="L8" s="40"/>
      <c r="M8" s="240"/>
      <c r="N8" s="241"/>
      <c r="O8" s="241"/>
      <c r="P8" s="241"/>
      <c r="Q8" s="242"/>
    </row>
    <row r="9" spans="2:29" ht="9.9" customHeight="1" x14ac:dyDescent="0.2">
      <c r="C9" s="214"/>
      <c r="D9" s="8"/>
      <c r="E9" s="10"/>
      <c r="F9" s="189"/>
      <c r="G9" s="190"/>
      <c r="H9" s="191"/>
      <c r="I9" s="23"/>
      <c r="J9" s="24"/>
      <c r="K9" s="12"/>
      <c r="L9" s="13"/>
      <c r="M9" s="240"/>
      <c r="N9" s="241"/>
      <c r="O9" s="241"/>
      <c r="P9" s="241"/>
      <c r="Q9" s="242"/>
    </row>
    <row r="10" spans="2:29" ht="9.9" customHeight="1" x14ac:dyDescent="0.2">
      <c r="C10" s="214"/>
      <c r="D10" s="9"/>
      <c r="E10" s="14"/>
      <c r="F10" s="192"/>
      <c r="G10" s="193"/>
      <c r="H10" s="194"/>
      <c r="I10" s="23"/>
      <c r="J10" s="23"/>
      <c r="K10" s="6"/>
      <c r="L10" s="7"/>
      <c r="M10" s="243"/>
      <c r="N10" s="244"/>
      <c r="O10" s="244"/>
      <c r="P10" s="244"/>
      <c r="Q10" s="245"/>
    </row>
    <row r="11" spans="2:29" ht="15" customHeight="1" x14ac:dyDescent="0.2">
      <c r="C11" s="214"/>
      <c r="D11" s="9"/>
      <c r="E11" s="8"/>
      <c r="F11" s="8"/>
      <c r="G11" s="18"/>
      <c r="H11" s="18"/>
      <c r="I11" s="5"/>
      <c r="J11" s="6"/>
      <c r="K11" s="6"/>
      <c r="L11" s="18"/>
      <c r="M11" s="38"/>
      <c r="N11" s="38"/>
      <c r="O11" s="38"/>
      <c r="P11" s="38"/>
      <c r="Q11" s="38"/>
    </row>
    <row r="12" spans="2:29" ht="15" customHeight="1" x14ac:dyDescent="0.2">
      <c r="C12" s="214"/>
      <c r="D12" s="9"/>
      <c r="E12" s="8"/>
      <c r="F12" s="213" t="s">
        <v>1</v>
      </c>
      <c r="G12" s="18"/>
      <c r="H12" s="18"/>
      <c r="I12" s="5"/>
      <c r="J12" s="26"/>
      <c r="K12" s="6"/>
      <c r="L12" s="18"/>
      <c r="M12" s="18"/>
      <c r="N12" s="18"/>
      <c r="O12" s="21"/>
      <c r="P12" s="21"/>
      <c r="Q12" s="18"/>
    </row>
    <row r="13" spans="2:29" ht="9.9" customHeight="1" x14ac:dyDescent="0.2">
      <c r="C13" s="214"/>
      <c r="D13" s="9"/>
      <c r="E13" s="8"/>
      <c r="F13" s="216"/>
      <c r="G13" s="18"/>
      <c r="H13" s="18"/>
      <c r="I13" s="5"/>
      <c r="J13" s="26"/>
      <c r="K13" s="25"/>
      <c r="L13" s="21"/>
      <c r="M13" s="27"/>
      <c r="N13" s="27"/>
      <c r="O13" s="21"/>
      <c r="P13" s="21"/>
      <c r="Q13" s="18"/>
    </row>
    <row r="14" spans="2:29" ht="12" customHeight="1" x14ac:dyDescent="0.2">
      <c r="C14" s="214"/>
      <c r="D14" s="9"/>
      <c r="E14" s="8"/>
      <c r="F14" s="216"/>
      <c r="G14" s="18"/>
      <c r="H14" s="195" t="s">
        <v>2</v>
      </c>
      <c r="I14" s="181"/>
      <c r="J14" s="181"/>
      <c r="K14" s="6"/>
      <c r="L14" s="6"/>
      <c r="M14" s="196" t="s">
        <v>3</v>
      </c>
      <c r="N14" s="197"/>
      <c r="O14" s="198"/>
      <c r="P14" s="198"/>
      <c r="Q14" s="199"/>
    </row>
    <row r="15" spans="2:29" ht="5.25" customHeight="1" x14ac:dyDescent="0.2">
      <c r="C15" s="214"/>
      <c r="D15" s="9"/>
      <c r="E15" s="8"/>
      <c r="F15" s="216"/>
      <c r="G15" s="18"/>
      <c r="H15" s="181"/>
      <c r="I15" s="181"/>
      <c r="J15" s="181"/>
      <c r="K15" s="3"/>
      <c r="L15" s="4"/>
      <c r="M15" s="200"/>
      <c r="N15" s="201"/>
      <c r="O15" s="201"/>
      <c r="P15" s="201"/>
      <c r="Q15" s="202"/>
    </row>
    <row r="16" spans="2:29" ht="6.75" customHeight="1" x14ac:dyDescent="0.2">
      <c r="C16" s="214"/>
      <c r="D16" s="9"/>
      <c r="E16" s="8"/>
      <c r="F16" s="216"/>
      <c r="G16" s="18"/>
      <c r="H16" s="181"/>
      <c r="I16" s="181"/>
      <c r="J16" s="181"/>
      <c r="K16" s="18"/>
      <c r="L16" s="6"/>
      <c r="M16" s="203"/>
      <c r="N16" s="204"/>
      <c r="O16" s="204"/>
      <c r="P16" s="204"/>
      <c r="Q16" s="205"/>
    </row>
    <row r="17" spans="3:17" ht="9.9" customHeight="1" x14ac:dyDescent="0.2">
      <c r="C17" s="214"/>
      <c r="D17" s="9"/>
      <c r="E17" s="8"/>
      <c r="F17" s="216"/>
      <c r="G17" s="18"/>
      <c r="H17" s="19"/>
      <c r="I17" s="6"/>
      <c r="J17" s="6"/>
      <c r="K17" s="21"/>
      <c r="L17" s="25"/>
      <c r="M17" s="17"/>
      <c r="N17" s="17"/>
      <c r="O17" s="17"/>
      <c r="P17" s="17"/>
      <c r="Q17" s="17"/>
    </row>
    <row r="18" spans="3:17" ht="9.9" customHeight="1" x14ac:dyDescent="0.2">
      <c r="C18" s="214"/>
      <c r="D18" s="9"/>
      <c r="E18" s="8"/>
      <c r="F18" s="216"/>
      <c r="G18" s="18"/>
      <c r="H18" s="19"/>
      <c r="I18" s="6"/>
      <c r="J18" s="6"/>
      <c r="K18" s="18"/>
      <c r="L18" s="18"/>
      <c r="M18" s="27"/>
      <c r="N18" s="27"/>
      <c r="O18" s="21"/>
      <c r="P18" s="21"/>
      <c r="Q18" s="18"/>
    </row>
    <row r="19" spans="3:17" ht="9.9" customHeight="1" x14ac:dyDescent="0.2">
      <c r="C19" s="214"/>
      <c r="D19" s="9"/>
      <c r="E19" s="8"/>
      <c r="F19" s="216"/>
      <c r="G19" s="18"/>
      <c r="H19" s="19"/>
      <c r="I19" s="6"/>
      <c r="J19" s="6"/>
      <c r="K19" s="18"/>
      <c r="L19" s="18"/>
      <c r="M19" s="196" t="s">
        <v>98</v>
      </c>
      <c r="N19" s="197"/>
      <c r="O19" s="198"/>
      <c r="P19" s="198"/>
      <c r="Q19" s="199"/>
    </row>
    <row r="20" spans="3:17" ht="13.5" customHeight="1" x14ac:dyDescent="0.2">
      <c r="C20" s="214"/>
      <c r="D20" s="9"/>
      <c r="E20" s="8"/>
      <c r="F20" s="216"/>
      <c r="G20" s="18"/>
      <c r="H20" s="19"/>
      <c r="I20" s="6"/>
      <c r="J20" s="6"/>
      <c r="K20" s="18"/>
      <c r="L20" s="18"/>
      <c r="M20" s="200"/>
      <c r="N20" s="201"/>
      <c r="O20" s="246"/>
      <c r="P20" s="246"/>
      <c r="Q20" s="202"/>
    </row>
    <row r="21" spans="3:17" ht="9.9" customHeight="1" x14ac:dyDescent="0.2">
      <c r="C21" s="214"/>
      <c r="D21" s="9"/>
      <c r="E21" s="8"/>
      <c r="F21" s="216"/>
      <c r="G21" s="18"/>
      <c r="H21" s="19"/>
      <c r="I21" s="6"/>
      <c r="J21" s="6"/>
      <c r="K21" s="18"/>
      <c r="L21" s="18"/>
      <c r="M21" s="200"/>
      <c r="N21" s="201"/>
      <c r="O21" s="246"/>
      <c r="P21" s="246"/>
      <c r="Q21" s="202"/>
    </row>
    <row r="22" spans="3:17" ht="15" customHeight="1" x14ac:dyDescent="0.2">
      <c r="C22" s="214"/>
      <c r="D22" s="9"/>
      <c r="E22" s="8"/>
      <c r="F22" s="216"/>
      <c r="G22" s="18"/>
      <c r="H22" s="218" t="s">
        <v>4</v>
      </c>
      <c r="I22" s="218"/>
      <c r="J22" s="218"/>
      <c r="K22" s="12"/>
      <c r="L22" s="12"/>
      <c r="M22" s="29" t="s">
        <v>99</v>
      </c>
      <c r="N22" s="30"/>
      <c r="O22" s="17"/>
      <c r="P22" s="17"/>
      <c r="Q22" s="16"/>
    </row>
    <row r="23" spans="3:17" ht="9.9" customHeight="1" x14ac:dyDescent="0.2">
      <c r="C23" s="214"/>
      <c r="D23" s="9"/>
      <c r="E23" s="8"/>
      <c r="F23" s="216"/>
      <c r="G23" s="18"/>
      <c r="H23" s="218"/>
      <c r="I23" s="218"/>
      <c r="J23" s="218"/>
      <c r="K23" s="18"/>
      <c r="L23" s="18"/>
      <c r="M23" s="15"/>
      <c r="N23" s="17"/>
      <c r="O23" s="17"/>
      <c r="P23" s="17"/>
      <c r="Q23" s="16"/>
    </row>
    <row r="24" spans="3:17" ht="9.9" customHeight="1" x14ac:dyDescent="0.2">
      <c r="C24" s="214"/>
      <c r="D24" s="9"/>
      <c r="E24" s="8"/>
      <c r="F24" s="216"/>
      <c r="G24" s="18"/>
      <c r="H24" s="219"/>
      <c r="I24" s="219"/>
      <c r="J24" s="219"/>
      <c r="K24" s="18"/>
      <c r="L24" s="18"/>
      <c r="M24" s="200" t="s">
        <v>54</v>
      </c>
      <c r="N24" s="201"/>
      <c r="O24" s="246"/>
      <c r="P24" s="246"/>
      <c r="Q24" s="202"/>
    </row>
    <row r="25" spans="3:17" ht="9.9" customHeight="1" x14ac:dyDescent="0.2">
      <c r="C25" s="214"/>
      <c r="D25" s="9"/>
      <c r="E25" s="8"/>
      <c r="F25" s="216"/>
      <c r="G25" s="18"/>
      <c r="H25" s="19"/>
      <c r="I25" s="6"/>
      <c r="J25" s="6"/>
      <c r="K25" s="18"/>
      <c r="L25" s="18"/>
      <c r="M25" s="200"/>
      <c r="N25" s="201"/>
      <c r="O25" s="246"/>
      <c r="P25" s="246"/>
      <c r="Q25" s="202"/>
    </row>
    <row r="26" spans="3:17" ht="9.9" customHeight="1" x14ac:dyDescent="0.2">
      <c r="C26" s="214"/>
      <c r="D26" s="9"/>
      <c r="E26" s="8"/>
      <c r="F26" s="216"/>
      <c r="G26" s="18"/>
      <c r="H26" s="19"/>
      <c r="I26" s="6"/>
      <c r="J26" s="6"/>
      <c r="K26" s="18"/>
      <c r="L26" s="18"/>
      <c r="M26" s="200"/>
      <c r="N26" s="201"/>
      <c r="O26" s="246"/>
      <c r="P26" s="246"/>
      <c r="Q26" s="202"/>
    </row>
    <row r="27" spans="3:17" ht="9.9" customHeight="1" x14ac:dyDescent="0.2">
      <c r="C27" s="214"/>
      <c r="D27" s="9"/>
      <c r="E27" s="8"/>
      <c r="F27" s="216"/>
      <c r="G27" s="18"/>
      <c r="H27" s="19"/>
      <c r="I27" s="6"/>
      <c r="J27" s="6"/>
      <c r="K27" s="18"/>
      <c r="L27" s="18"/>
      <c r="M27" s="227" t="s">
        <v>55</v>
      </c>
      <c r="N27" s="181"/>
      <c r="O27" s="181"/>
      <c r="P27" s="181"/>
      <c r="Q27" s="228"/>
    </row>
    <row r="28" spans="3:17" ht="9.9" customHeight="1" x14ac:dyDescent="0.2">
      <c r="C28" s="214"/>
      <c r="D28" s="9"/>
      <c r="E28" s="8"/>
      <c r="F28" s="216"/>
      <c r="G28" s="18"/>
      <c r="H28" s="19"/>
      <c r="I28" s="6"/>
      <c r="J28" s="6"/>
      <c r="K28" s="18"/>
      <c r="L28" s="18"/>
      <c r="M28" s="227"/>
      <c r="N28" s="181"/>
      <c r="O28" s="181"/>
      <c r="P28" s="181"/>
      <c r="Q28" s="228"/>
    </row>
    <row r="29" spans="3:17" ht="9.9" customHeight="1" x14ac:dyDescent="0.2">
      <c r="C29" s="214"/>
      <c r="D29" s="9"/>
      <c r="E29" s="8"/>
      <c r="F29" s="216"/>
      <c r="G29" s="18"/>
      <c r="H29" s="19"/>
      <c r="I29" s="6"/>
      <c r="J29" s="6"/>
      <c r="K29" s="18"/>
      <c r="L29" s="18"/>
      <c r="M29" s="227"/>
      <c r="N29" s="181"/>
      <c r="O29" s="181"/>
      <c r="P29" s="181"/>
      <c r="Q29" s="228"/>
    </row>
    <row r="30" spans="3:17" ht="9.9" customHeight="1" x14ac:dyDescent="0.2">
      <c r="C30" s="214"/>
      <c r="D30" s="9"/>
      <c r="E30" s="8"/>
      <c r="F30" s="216"/>
      <c r="G30" s="18"/>
      <c r="H30" s="218" t="s">
        <v>5</v>
      </c>
      <c r="I30" s="219"/>
      <c r="J30" s="219"/>
      <c r="K30" s="18"/>
      <c r="L30" s="18"/>
      <c r="M30" s="180"/>
      <c r="N30" s="180"/>
      <c r="O30" s="180"/>
      <c r="P30" s="180"/>
      <c r="Q30" s="180"/>
    </row>
    <row r="31" spans="3:17" ht="9.9" customHeight="1" x14ac:dyDescent="0.2">
      <c r="C31" s="214"/>
      <c r="D31" s="9"/>
      <c r="E31" s="36"/>
      <c r="F31" s="216"/>
      <c r="G31" s="18"/>
      <c r="H31" s="219"/>
      <c r="I31" s="219"/>
      <c r="J31" s="219"/>
      <c r="K31" s="18"/>
      <c r="L31" s="18"/>
      <c r="M31" s="181"/>
      <c r="N31" s="181"/>
      <c r="O31" s="181"/>
      <c r="P31" s="181"/>
      <c r="Q31" s="181"/>
    </row>
    <row r="32" spans="3:17" ht="9.9" customHeight="1" x14ac:dyDescent="0.2">
      <c r="C32" s="214"/>
      <c r="D32" s="9"/>
      <c r="E32" s="35"/>
      <c r="F32" s="216"/>
      <c r="G32" s="18"/>
      <c r="H32" s="219"/>
      <c r="I32" s="219"/>
      <c r="J32" s="219"/>
      <c r="K32" s="25"/>
      <c r="L32" s="25"/>
      <c r="M32" s="181"/>
      <c r="N32" s="181"/>
      <c r="O32" s="181"/>
      <c r="P32" s="181"/>
      <c r="Q32" s="181"/>
    </row>
    <row r="33" spans="3:17" ht="9.9" customHeight="1" x14ac:dyDescent="0.2">
      <c r="C33" s="214"/>
      <c r="D33" s="9"/>
      <c r="E33" s="8"/>
      <c r="F33" s="216"/>
      <c r="G33" s="18"/>
      <c r="H33" s="18"/>
      <c r="I33" s="18"/>
      <c r="J33" s="18"/>
      <c r="K33" s="25"/>
      <c r="L33" s="25"/>
      <c r="M33" s="6"/>
      <c r="N33" s="6"/>
      <c r="O33" s="6"/>
      <c r="P33" s="6"/>
      <c r="Q33" s="6"/>
    </row>
    <row r="34" spans="3:17" ht="9.9" customHeight="1" x14ac:dyDescent="0.2">
      <c r="C34" s="214"/>
      <c r="D34" s="9"/>
      <c r="E34" s="8"/>
      <c r="F34" s="216"/>
      <c r="G34" s="18"/>
      <c r="H34" s="19"/>
      <c r="I34" s="6"/>
      <c r="J34" s="6"/>
      <c r="K34" s="6"/>
      <c r="L34" s="6"/>
      <c r="M34" s="41"/>
      <c r="N34" s="41"/>
      <c r="O34" s="41"/>
      <c r="P34" s="41"/>
      <c r="Q34" s="41"/>
    </row>
    <row r="35" spans="3:17" ht="9.9" customHeight="1" x14ac:dyDescent="0.2">
      <c r="C35" s="214"/>
      <c r="D35" s="9"/>
      <c r="E35" s="8"/>
      <c r="F35" s="216"/>
      <c r="G35" s="18"/>
      <c r="H35" s="19"/>
      <c r="I35" s="6"/>
      <c r="J35" s="6"/>
      <c r="K35" s="6"/>
      <c r="L35" s="6"/>
      <c r="M35" s="12"/>
      <c r="N35" s="12"/>
      <c r="O35" s="12"/>
      <c r="P35" s="12"/>
      <c r="Q35" s="12"/>
    </row>
    <row r="36" spans="3:17" ht="9.9" customHeight="1" x14ac:dyDescent="0.2">
      <c r="C36" s="214"/>
      <c r="D36" s="9"/>
      <c r="E36" s="8"/>
      <c r="F36" s="216"/>
      <c r="G36" s="18"/>
      <c r="H36" s="218" t="s">
        <v>6</v>
      </c>
      <c r="I36" s="218"/>
      <c r="J36" s="218"/>
      <c r="K36" s="6"/>
      <c r="L36" s="6"/>
      <c r="M36" s="220" t="s">
        <v>89</v>
      </c>
      <c r="N36" s="221"/>
      <c r="O36" s="222"/>
      <c r="P36" s="222"/>
      <c r="Q36" s="223"/>
    </row>
    <row r="37" spans="3:17" ht="9.9" customHeight="1" x14ac:dyDescent="0.2">
      <c r="C37" s="214"/>
      <c r="D37" s="9"/>
      <c r="E37" s="8"/>
      <c r="F37" s="216"/>
      <c r="G37" s="18"/>
      <c r="H37" s="218"/>
      <c r="I37" s="218"/>
      <c r="J37" s="218"/>
      <c r="K37" s="3"/>
      <c r="L37" s="3"/>
      <c r="M37" s="220"/>
      <c r="N37" s="221"/>
      <c r="O37" s="222"/>
      <c r="P37" s="222"/>
      <c r="Q37" s="223"/>
    </row>
    <row r="38" spans="3:17" ht="7.5" customHeight="1" x14ac:dyDescent="0.2">
      <c r="C38" s="214"/>
      <c r="D38" s="9"/>
      <c r="E38" s="8"/>
      <c r="F38" s="216"/>
      <c r="G38" s="18"/>
      <c r="H38" s="219"/>
      <c r="I38" s="219"/>
      <c r="J38" s="219"/>
      <c r="K38" s="6"/>
      <c r="L38" s="6"/>
      <c r="M38" s="224"/>
      <c r="N38" s="225"/>
      <c r="O38" s="225"/>
      <c r="P38" s="225"/>
      <c r="Q38" s="226"/>
    </row>
    <row r="39" spans="3:17" ht="9.9" customHeight="1" x14ac:dyDescent="0.2">
      <c r="C39" s="214"/>
      <c r="D39" s="9"/>
      <c r="E39" s="8"/>
      <c r="F39" s="216"/>
      <c r="G39" s="18"/>
      <c r="H39" s="31"/>
      <c r="I39" s="28"/>
      <c r="J39" s="28"/>
      <c r="K39" s="6"/>
      <c r="L39" s="6"/>
      <c r="M39" s="18"/>
      <c r="N39" s="18"/>
      <c r="O39" s="21"/>
      <c r="P39" s="21"/>
      <c r="Q39" s="18"/>
    </row>
    <row r="40" spans="3:17" ht="9.9" customHeight="1" x14ac:dyDescent="0.2">
      <c r="C40" s="214"/>
      <c r="D40" s="9"/>
      <c r="E40" s="8"/>
      <c r="F40" s="216"/>
      <c r="G40" s="18"/>
      <c r="H40" s="31"/>
      <c r="I40" s="28"/>
      <c r="J40" s="28"/>
      <c r="K40" s="6"/>
      <c r="L40" s="6"/>
      <c r="M40" s="18"/>
      <c r="N40" s="18"/>
      <c r="O40" s="21"/>
      <c r="P40" s="21"/>
      <c r="Q40" s="18"/>
    </row>
    <row r="41" spans="3:17" ht="9.9" customHeight="1" x14ac:dyDescent="0.2">
      <c r="C41" s="214"/>
      <c r="D41" s="9"/>
      <c r="E41" s="8"/>
      <c r="F41" s="216"/>
      <c r="G41" s="18"/>
      <c r="H41" s="19"/>
      <c r="I41" s="18"/>
      <c r="J41" s="18"/>
      <c r="K41" s="6"/>
      <c r="L41" s="6"/>
      <c r="M41" s="32"/>
      <c r="N41" s="3"/>
      <c r="O41" s="33"/>
      <c r="P41" s="33"/>
      <c r="Q41" s="4"/>
    </row>
    <row r="42" spans="3:17" ht="9.9" customHeight="1" x14ac:dyDescent="0.2">
      <c r="C42" s="214"/>
      <c r="D42" s="9"/>
      <c r="E42" s="8"/>
      <c r="F42" s="216"/>
      <c r="G42" s="18"/>
      <c r="H42" s="19"/>
      <c r="I42" s="18"/>
      <c r="J42" s="18"/>
      <c r="K42" s="6"/>
      <c r="L42" s="6"/>
      <c r="M42" s="227" t="s">
        <v>10</v>
      </c>
      <c r="N42" s="32"/>
      <c r="O42" s="181" t="s">
        <v>90</v>
      </c>
      <c r="P42" s="181"/>
      <c r="Q42" s="228"/>
    </row>
    <row r="43" spans="3:17" ht="9.75" customHeight="1" x14ac:dyDescent="0.2">
      <c r="C43" s="214"/>
      <c r="D43" s="7"/>
      <c r="E43" s="18"/>
      <c r="F43" s="216"/>
      <c r="G43" s="18"/>
      <c r="H43" s="19"/>
      <c r="I43" s="18"/>
      <c r="J43" s="18"/>
      <c r="K43" s="6"/>
      <c r="L43" s="6"/>
      <c r="M43" s="227"/>
      <c r="N43" s="5"/>
      <c r="O43" s="219"/>
      <c r="P43" s="219"/>
      <c r="Q43" s="228"/>
    </row>
    <row r="44" spans="3:17" ht="14.25" customHeight="1" x14ac:dyDescent="0.2">
      <c r="C44" s="214"/>
      <c r="D44" s="7"/>
      <c r="E44" s="18"/>
      <c r="F44" s="216"/>
      <c r="G44" s="18"/>
      <c r="H44" s="218" t="s">
        <v>7</v>
      </c>
      <c r="I44" s="218"/>
      <c r="J44" s="218"/>
      <c r="K44" s="6"/>
      <c r="L44" s="6"/>
      <c r="M44" s="227"/>
      <c r="N44" s="5"/>
      <c r="O44" s="18" t="s">
        <v>91</v>
      </c>
      <c r="P44" s="18"/>
      <c r="Q44" s="7"/>
    </row>
    <row r="45" spans="3:17" ht="18" customHeight="1" x14ac:dyDescent="0.2">
      <c r="C45" s="214"/>
      <c r="D45" s="7"/>
      <c r="E45" s="18"/>
      <c r="F45" s="216"/>
      <c r="G45" s="18"/>
      <c r="H45" s="218"/>
      <c r="I45" s="218"/>
      <c r="J45" s="218"/>
      <c r="K45" s="6"/>
      <c r="L45" s="6"/>
      <c r="M45" s="227"/>
      <c r="N45" s="5"/>
      <c r="O45" s="18" t="s">
        <v>92</v>
      </c>
      <c r="P45" s="18"/>
      <c r="Q45" s="37"/>
    </row>
    <row r="46" spans="3:17" ht="15" customHeight="1" x14ac:dyDescent="0.2">
      <c r="C46" s="214"/>
      <c r="D46" s="7"/>
      <c r="E46" s="18"/>
      <c r="F46" s="216"/>
      <c r="G46" s="18"/>
      <c r="H46" s="219"/>
      <c r="I46" s="219"/>
      <c r="J46" s="219"/>
      <c r="K46" s="3"/>
      <c r="L46" s="3"/>
      <c r="M46" s="227"/>
      <c r="N46" s="5"/>
      <c r="O46" s="18" t="s">
        <v>93</v>
      </c>
      <c r="P46" s="18"/>
      <c r="Q46" s="7"/>
    </row>
    <row r="47" spans="3:17" ht="3" customHeight="1" x14ac:dyDescent="0.2">
      <c r="C47" s="214"/>
      <c r="D47" s="7"/>
      <c r="E47" s="18"/>
      <c r="F47" s="216"/>
      <c r="G47" s="18"/>
      <c r="H47" s="19"/>
      <c r="I47" s="18"/>
      <c r="J47" s="18"/>
      <c r="K47" s="6"/>
      <c r="L47" s="7"/>
      <c r="M47" s="6"/>
      <c r="N47" s="11"/>
      <c r="O47" s="18"/>
      <c r="P47" s="18"/>
      <c r="Q47" s="7"/>
    </row>
    <row r="48" spans="3:17" ht="15.75" customHeight="1" x14ac:dyDescent="0.2">
      <c r="C48" s="214"/>
      <c r="D48" s="7"/>
      <c r="E48" s="18"/>
      <c r="F48" s="216"/>
      <c r="G48" s="18"/>
      <c r="H48" s="19"/>
      <c r="I48" s="18"/>
      <c r="J48" s="18"/>
      <c r="K48" s="6"/>
      <c r="L48" s="7"/>
      <c r="M48" s="6" t="s">
        <v>94</v>
      </c>
      <c r="N48" s="6"/>
      <c r="O48" s="6"/>
      <c r="P48" s="6"/>
      <c r="Q48" s="7"/>
    </row>
    <row r="49" spans="3:17" ht="15.75" customHeight="1" x14ac:dyDescent="0.2">
      <c r="C49" s="214"/>
      <c r="D49" s="7"/>
      <c r="E49" s="18"/>
      <c r="F49" s="217"/>
      <c r="G49" s="18"/>
      <c r="H49" s="19"/>
      <c r="I49" s="18"/>
      <c r="J49" s="18"/>
      <c r="K49" s="6"/>
      <c r="L49" s="6"/>
      <c r="M49" s="200" t="s">
        <v>89</v>
      </c>
      <c r="N49" s="201"/>
      <c r="O49" s="201"/>
      <c r="P49" s="201"/>
      <c r="Q49" s="202"/>
    </row>
    <row r="50" spans="3:17" ht="9.9" customHeight="1" x14ac:dyDescent="0.2">
      <c r="C50" s="214"/>
      <c r="D50" s="7"/>
      <c r="E50" s="18"/>
      <c r="F50" s="18"/>
      <c r="G50" s="18"/>
      <c r="H50" s="19"/>
      <c r="I50" s="18"/>
      <c r="J50" s="18"/>
      <c r="K50" s="25"/>
      <c r="L50" s="25"/>
      <c r="M50" s="203"/>
      <c r="N50" s="204"/>
      <c r="O50" s="204"/>
      <c r="P50" s="204"/>
      <c r="Q50" s="205"/>
    </row>
    <row r="51" spans="3:17" ht="9.9" customHeight="1" x14ac:dyDescent="0.2">
      <c r="C51" s="214"/>
      <c r="D51" s="7"/>
      <c r="E51" s="18"/>
      <c r="F51" s="18"/>
      <c r="G51" s="18"/>
      <c r="H51" s="19"/>
      <c r="I51" s="18"/>
      <c r="J51" s="18"/>
      <c r="K51" s="6"/>
      <c r="L51" s="6"/>
      <c r="M51" s="6"/>
      <c r="N51" s="6"/>
      <c r="O51" s="21"/>
      <c r="P51" s="21"/>
      <c r="Q51" s="18"/>
    </row>
    <row r="52" spans="3:17" ht="9.75" customHeight="1" x14ac:dyDescent="0.2">
      <c r="C52" s="215"/>
      <c r="D52" s="7"/>
      <c r="E52" s="18"/>
      <c r="F52" s="18"/>
      <c r="G52" s="18"/>
      <c r="H52" s="18"/>
      <c r="I52" s="18"/>
      <c r="J52" s="18"/>
      <c r="K52" s="18"/>
      <c r="L52" s="6"/>
      <c r="M52" s="18"/>
      <c r="N52" s="18"/>
      <c r="O52" s="18"/>
      <c r="P52" s="18"/>
      <c r="Q52" s="18"/>
    </row>
    <row r="53" spans="3:17" ht="9.9" customHeight="1" x14ac:dyDescent="0.2">
      <c r="C53" s="18"/>
      <c r="D53" s="18"/>
      <c r="E53" s="5"/>
      <c r="F53" s="229" t="s">
        <v>8</v>
      </c>
      <c r="G53" s="230"/>
      <c r="H53" s="230"/>
      <c r="I53" s="180"/>
      <c r="J53" s="231"/>
      <c r="K53" s="18"/>
      <c r="L53" s="18"/>
      <c r="M53" s="196" t="s">
        <v>9</v>
      </c>
      <c r="N53" s="197"/>
      <c r="O53" s="197"/>
      <c r="P53" s="197"/>
      <c r="Q53" s="206"/>
    </row>
    <row r="54" spans="3:17" ht="15" customHeight="1" x14ac:dyDescent="0.2">
      <c r="C54" s="18"/>
      <c r="D54" s="18"/>
      <c r="E54" s="11"/>
      <c r="F54" s="232"/>
      <c r="G54" s="218"/>
      <c r="H54" s="218"/>
      <c r="I54" s="181"/>
      <c r="J54" s="228"/>
      <c r="K54" s="18"/>
      <c r="L54" s="6"/>
      <c r="M54" s="207"/>
      <c r="N54" s="208"/>
      <c r="O54" s="208"/>
      <c r="P54" s="208"/>
      <c r="Q54" s="209"/>
    </row>
    <row r="55" spans="3:17" ht="20.149999999999999" customHeight="1" x14ac:dyDescent="0.2">
      <c r="C55" s="18"/>
      <c r="D55" s="18"/>
      <c r="E55" s="18"/>
      <c r="F55" s="233"/>
      <c r="G55" s="234"/>
      <c r="H55" s="234"/>
      <c r="I55" s="235"/>
      <c r="J55" s="236"/>
      <c r="K55" s="22"/>
      <c r="L55" s="34"/>
      <c r="M55" s="210"/>
      <c r="N55" s="211"/>
      <c r="O55" s="211"/>
      <c r="P55" s="211"/>
      <c r="Q55" s="212"/>
    </row>
    <row r="56" spans="3:17" ht="20.149999999999999" customHeight="1" x14ac:dyDescent="0.2">
      <c r="C56" s="18"/>
      <c r="D56" s="18"/>
      <c r="E56" s="18"/>
      <c r="F56" s="18"/>
      <c r="G56" s="18"/>
      <c r="H56" s="18"/>
      <c r="I56" s="18"/>
      <c r="J56" s="18"/>
      <c r="K56" s="18"/>
      <c r="L56" s="18"/>
      <c r="M56" s="18"/>
      <c r="N56" s="18"/>
      <c r="O56" s="18"/>
      <c r="P56" s="18"/>
      <c r="Q56" s="18"/>
    </row>
    <row r="57" spans="3:17" ht="20.149999999999999" customHeight="1" x14ac:dyDescent="0.2">
      <c r="C57" s="18"/>
      <c r="D57" s="18"/>
      <c r="E57" s="18"/>
      <c r="F57" s="18"/>
      <c r="G57" s="18"/>
      <c r="H57" s="18"/>
      <c r="I57" s="18"/>
      <c r="J57" s="18"/>
      <c r="K57" s="18"/>
      <c r="L57" s="18"/>
      <c r="M57" s="18"/>
      <c r="N57" s="18"/>
      <c r="O57" s="18"/>
      <c r="P57" s="18"/>
      <c r="Q57" s="18"/>
    </row>
    <row r="58" spans="3:17" ht="20.149999999999999" customHeight="1" x14ac:dyDescent="0.2">
      <c r="C58" s="18"/>
      <c r="D58" s="18"/>
      <c r="E58" s="18"/>
      <c r="F58" s="18"/>
      <c r="G58" s="18"/>
      <c r="H58" s="18"/>
      <c r="I58" s="18"/>
      <c r="J58" s="18"/>
      <c r="K58" s="18"/>
      <c r="L58" s="18"/>
      <c r="M58" s="18"/>
      <c r="N58" s="18"/>
      <c r="O58" s="18"/>
      <c r="P58" s="18"/>
      <c r="Q58" s="18"/>
    </row>
    <row r="59" spans="3:17" ht="20.149999999999999" customHeight="1" x14ac:dyDescent="0.2">
      <c r="C59" s="18"/>
      <c r="D59" s="18"/>
      <c r="E59" s="18"/>
      <c r="F59" s="18"/>
      <c r="G59" s="18"/>
      <c r="H59" s="18"/>
      <c r="I59" s="18"/>
      <c r="J59" s="18"/>
      <c r="K59" s="18"/>
      <c r="L59" s="18"/>
      <c r="M59" s="18"/>
      <c r="N59" s="18"/>
      <c r="O59" s="18"/>
      <c r="P59" s="18"/>
      <c r="Q59" s="18"/>
    </row>
    <row r="60" spans="3:17" ht="20.149999999999999" customHeight="1" x14ac:dyDescent="0.2">
      <c r="C60" s="18"/>
      <c r="D60" s="18"/>
      <c r="E60" s="18"/>
      <c r="K60" s="18"/>
      <c r="L60" s="18"/>
    </row>
    <row r="61" spans="3:17" ht="20.149999999999999" customHeight="1" x14ac:dyDescent="0.2">
      <c r="C61" s="18"/>
      <c r="D61" s="18"/>
      <c r="E61" s="18"/>
      <c r="K61" s="18"/>
      <c r="L61" s="18"/>
    </row>
  </sheetData>
  <mergeCells count="23">
    <mergeCell ref="M53:Q55"/>
    <mergeCell ref="C7:C52"/>
    <mergeCell ref="F12:F49"/>
    <mergeCell ref="H36:J38"/>
    <mergeCell ref="M36:Q38"/>
    <mergeCell ref="M42:M46"/>
    <mergeCell ref="O42:Q43"/>
    <mergeCell ref="H44:J46"/>
    <mergeCell ref="M49:Q50"/>
    <mergeCell ref="F53:J55"/>
    <mergeCell ref="M7:Q10"/>
    <mergeCell ref="M19:Q21"/>
    <mergeCell ref="H22:J24"/>
    <mergeCell ref="M24:Q26"/>
    <mergeCell ref="M27:Q29"/>
    <mergeCell ref="H30:J32"/>
    <mergeCell ref="M30:Q32"/>
    <mergeCell ref="B1:Q1"/>
    <mergeCell ref="C2:Q2"/>
    <mergeCell ref="B4:Q4"/>
    <mergeCell ref="F7:H10"/>
    <mergeCell ref="H14:J16"/>
    <mergeCell ref="M14:Q16"/>
  </mergeCells>
  <phoneticPr fontId="2"/>
  <pageMargins left="0.70866141732283472" right="0.43307086614173229" top="0.55118110236220474" bottom="0.51181102362204722" header="0.51181102362204722" footer="0.51181102362204722"/>
  <pageSetup paperSize="9" firstPageNumber="132"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view="pageBreakPreview" zoomScaleNormal="100" zoomScaleSheetLayoutView="100" workbookViewId="0">
      <selection activeCell="K19" sqref="K19"/>
    </sheetView>
  </sheetViews>
  <sheetFormatPr defaultColWidth="9" defaultRowHeight="15" customHeight="1" x14ac:dyDescent="0.2"/>
  <cols>
    <col min="1" max="1" width="1.6328125" style="44" customWidth="1"/>
    <col min="2" max="2" width="3.81640625" style="44" customWidth="1"/>
    <col min="3" max="3" width="16.1796875" style="44" customWidth="1"/>
    <col min="4" max="4" width="17.453125" style="44" customWidth="1"/>
    <col min="5" max="6" width="16.1796875" style="44" customWidth="1"/>
    <col min="7" max="9" width="6.1796875" style="44" customWidth="1"/>
    <col min="10" max="10" width="3.08984375" style="44" customWidth="1"/>
    <col min="11" max="16384" width="9" style="44"/>
  </cols>
  <sheetData>
    <row r="1" spans="1:12" s="42" customFormat="1" ht="20.149999999999999" customHeight="1" x14ac:dyDescent="0.2">
      <c r="A1" s="249" t="s">
        <v>47</v>
      </c>
      <c r="B1" s="249"/>
      <c r="C1" s="249"/>
      <c r="D1" s="249"/>
    </row>
    <row r="2" spans="1:12" ht="52.5" customHeight="1" x14ac:dyDescent="0.2">
      <c r="A2" s="43"/>
      <c r="B2" s="250" t="s">
        <v>43</v>
      </c>
      <c r="C2" s="250"/>
      <c r="D2" s="250"/>
      <c r="E2" s="250"/>
      <c r="F2" s="250"/>
      <c r="G2" s="250"/>
      <c r="H2" s="250"/>
      <c r="I2" s="250"/>
    </row>
    <row r="3" spans="1:12" ht="20.149999999999999" customHeight="1" x14ac:dyDescent="0.2">
      <c r="A3" s="43"/>
      <c r="B3" s="45"/>
      <c r="C3" s="45"/>
      <c r="D3" s="45"/>
    </row>
    <row r="4" spans="1:12" s="42" customFormat="1" ht="20.149999999999999" customHeight="1" x14ac:dyDescent="0.2">
      <c r="A4" s="249" t="s">
        <v>79</v>
      </c>
      <c r="B4" s="249"/>
      <c r="C4" s="249"/>
      <c r="D4" s="249"/>
    </row>
    <row r="5" spans="1:12" ht="22.5" customHeight="1" x14ac:dyDescent="0.2">
      <c r="C5" s="251"/>
      <c r="D5" s="252"/>
      <c r="E5" s="46" t="s">
        <v>123</v>
      </c>
      <c r="F5" s="46" t="s">
        <v>135</v>
      </c>
    </row>
    <row r="6" spans="1:12" ht="22.5" customHeight="1" x14ac:dyDescent="0.2">
      <c r="C6" s="253" t="s">
        <v>66</v>
      </c>
      <c r="D6" s="254"/>
      <c r="E6" s="47">
        <v>3022</v>
      </c>
      <c r="F6" s="47">
        <v>2724</v>
      </c>
    </row>
    <row r="7" spans="1:12" ht="22.5" customHeight="1" x14ac:dyDescent="0.2">
      <c r="C7" s="255" t="s">
        <v>11</v>
      </c>
      <c r="D7" s="256"/>
      <c r="E7" s="48">
        <v>1493</v>
      </c>
      <c r="F7" s="48">
        <v>1280</v>
      </c>
    </row>
    <row r="8" spans="1:12" ht="22.5" customHeight="1" x14ac:dyDescent="0.2">
      <c r="C8" s="257" t="s">
        <v>24</v>
      </c>
      <c r="D8" s="258"/>
      <c r="E8" s="49">
        <v>49.4</v>
      </c>
      <c r="F8" s="49">
        <v>47</v>
      </c>
    </row>
    <row r="9" spans="1:12" ht="22.5" customHeight="1" x14ac:dyDescent="0.2">
      <c r="C9" s="255" t="s">
        <v>69</v>
      </c>
      <c r="D9" s="50" t="s">
        <v>25</v>
      </c>
      <c r="E9" s="48">
        <v>830</v>
      </c>
      <c r="F9" s="48">
        <v>744</v>
      </c>
    </row>
    <row r="10" spans="1:12" ht="22.5" customHeight="1" x14ac:dyDescent="0.2">
      <c r="C10" s="255"/>
      <c r="D10" s="50" t="s">
        <v>26</v>
      </c>
      <c r="E10" s="48">
        <v>582</v>
      </c>
      <c r="F10" s="48">
        <v>448</v>
      </c>
    </row>
    <row r="11" spans="1:12" ht="22.5" customHeight="1" x14ac:dyDescent="0.2">
      <c r="C11" s="255"/>
      <c r="D11" s="50" t="s">
        <v>18</v>
      </c>
      <c r="E11" s="48">
        <v>1412</v>
      </c>
      <c r="F11" s="48">
        <v>1192</v>
      </c>
      <c r="I11" s="51"/>
    </row>
    <row r="12" spans="1:12" ht="22.5" customHeight="1" x14ac:dyDescent="0.2">
      <c r="C12" s="255" t="s">
        <v>59</v>
      </c>
      <c r="D12" s="256"/>
      <c r="E12" s="49">
        <v>94.6</v>
      </c>
      <c r="F12" s="49">
        <v>93.1</v>
      </c>
      <c r="K12" s="44">
        <f>E11/E7</f>
        <v>0.94574681848626929</v>
      </c>
      <c r="L12" s="44">
        <f>F11/F7</f>
        <v>0.93125000000000002</v>
      </c>
    </row>
    <row r="13" spans="1:12" ht="22.5" customHeight="1" x14ac:dyDescent="0.2">
      <c r="C13" s="259" t="s">
        <v>27</v>
      </c>
      <c r="D13" s="260"/>
      <c r="E13" s="49">
        <v>39</v>
      </c>
      <c r="F13" s="49">
        <v>35</v>
      </c>
      <c r="K13" s="44">
        <f>E10/E7</f>
        <v>0.38981915606162088</v>
      </c>
      <c r="L13" s="44">
        <f>F10/F7</f>
        <v>0.35</v>
      </c>
    </row>
    <row r="14" spans="1:12" ht="22.5" customHeight="1" x14ac:dyDescent="0.2">
      <c r="C14" s="255" t="s">
        <v>60</v>
      </c>
      <c r="D14" s="50" t="s">
        <v>28</v>
      </c>
      <c r="E14" s="48">
        <v>123</v>
      </c>
      <c r="F14" s="48">
        <v>119</v>
      </c>
    </row>
    <row r="15" spans="1:12" ht="22.5" customHeight="1" x14ac:dyDescent="0.2">
      <c r="C15" s="255"/>
      <c r="D15" s="50" t="s">
        <v>29</v>
      </c>
      <c r="E15" s="48">
        <v>1701</v>
      </c>
      <c r="F15" s="48">
        <v>1265</v>
      </c>
    </row>
    <row r="16" spans="1:12" ht="22.5" customHeight="1" x14ac:dyDescent="0.2">
      <c r="C16" s="255"/>
      <c r="D16" s="50" t="s">
        <v>30</v>
      </c>
      <c r="E16" s="48">
        <v>11737</v>
      </c>
      <c r="F16" s="48">
        <v>10061</v>
      </c>
    </row>
    <row r="17" spans="2:12" ht="22.5" customHeight="1" x14ac:dyDescent="0.2">
      <c r="C17" s="255"/>
      <c r="D17" s="50" t="s">
        <v>18</v>
      </c>
      <c r="E17" s="48">
        <v>13561</v>
      </c>
      <c r="F17" s="48">
        <v>11445</v>
      </c>
    </row>
    <row r="18" spans="2:12" ht="22.5" customHeight="1" x14ac:dyDescent="0.2">
      <c r="C18" s="247" t="s">
        <v>68</v>
      </c>
      <c r="D18" s="52" t="s">
        <v>28</v>
      </c>
      <c r="E18" s="49">
        <v>0.08</v>
      </c>
      <c r="F18" s="49">
        <v>0.1</v>
      </c>
      <c r="K18" s="44">
        <f>E14/E7</f>
        <v>8.238446081714669E-2</v>
      </c>
      <c r="L18" s="44">
        <f>F14/F7</f>
        <v>9.2968750000000003E-2</v>
      </c>
    </row>
    <row r="19" spans="2:12" ht="22.5" customHeight="1" x14ac:dyDescent="0.2">
      <c r="C19" s="247"/>
      <c r="D19" s="52" t="s">
        <v>29</v>
      </c>
      <c r="E19" s="49">
        <v>1.1000000000000001</v>
      </c>
      <c r="F19" s="49">
        <v>1</v>
      </c>
      <c r="K19" s="44">
        <f>E15/E7</f>
        <v>1.1393168117883457</v>
      </c>
      <c r="L19" s="44">
        <f>F15/F7</f>
        <v>0.98828125</v>
      </c>
    </row>
    <row r="20" spans="2:12" ht="22.5" customHeight="1" x14ac:dyDescent="0.2">
      <c r="C20" s="247"/>
      <c r="D20" s="52" t="s">
        <v>30</v>
      </c>
      <c r="E20" s="49">
        <v>7.9</v>
      </c>
      <c r="F20" s="49">
        <v>7.9</v>
      </c>
      <c r="K20" s="44">
        <f>E16/E7</f>
        <v>7.8613529805760214</v>
      </c>
      <c r="L20" s="44">
        <f>F16/F7</f>
        <v>7.8601562500000002</v>
      </c>
    </row>
    <row r="21" spans="2:12" ht="22.5" customHeight="1" x14ac:dyDescent="0.2">
      <c r="B21" s="53"/>
      <c r="C21" s="248"/>
      <c r="D21" s="54" t="s">
        <v>18</v>
      </c>
      <c r="E21" s="55">
        <v>9.1</v>
      </c>
      <c r="F21" s="55">
        <v>9</v>
      </c>
    </row>
    <row r="22" spans="2:12" ht="11.25" customHeight="1" x14ac:dyDescent="0.2">
      <c r="B22" s="56"/>
      <c r="C22" s="57"/>
      <c r="D22" s="58"/>
    </row>
    <row r="23" spans="2:12" ht="20.149999999999999" customHeight="1" x14ac:dyDescent="0.2">
      <c r="C23" s="59"/>
      <c r="D23" s="59"/>
    </row>
    <row r="24" spans="2:12" ht="20.149999999999999" customHeight="1" x14ac:dyDescent="0.2">
      <c r="B24" s="60"/>
      <c r="C24" s="60"/>
      <c r="D24" s="60"/>
    </row>
    <row r="25" spans="2:12" ht="15" customHeight="1" x14ac:dyDescent="0.2">
      <c r="B25" s="60"/>
      <c r="C25" s="60"/>
      <c r="D25" s="60"/>
    </row>
    <row r="26" spans="2:12" ht="15" customHeight="1" x14ac:dyDescent="0.2">
      <c r="B26" s="60"/>
      <c r="C26" s="60"/>
      <c r="D26" s="60"/>
    </row>
    <row r="27" spans="2:12" ht="15" customHeight="1" x14ac:dyDescent="0.2">
      <c r="B27" s="60"/>
      <c r="C27" s="60"/>
      <c r="D27" s="60"/>
    </row>
    <row r="28" spans="2:12" ht="15" customHeight="1" x14ac:dyDescent="0.2">
      <c r="B28" s="60"/>
      <c r="C28" s="60"/>
      <c r="D28" s="60"/>
    </row>
  </sheetData>
  <mergeCells count="12">
    <mergeCell ref="C18:C21"/>
    <mergeCell ref="A1:D1"/>
    <mergeCell ref="B2:I2"/>
    <mergeCell ref="A4:D4"/>
    <mergeCell ref="C5:D5"/>
    <mergeCell ref="C6:D6"/>
    <mergeCell ref="C7:D7"/>
    <mergeCell ref="C8:D8"/>
    <mergeCell ref="C9:C11"/>
    <mergeCell ref="C12:D12"/>
    <mergeCell ref="C13:D13"/>
    <mergeCell ref="C14:C17"/>
  </mergeCells>
  <phoneticPr fontId="2"/>
  <pageMargins left="0.70866141732283472" right="0.43307086614173229" top="0.55118110236220474" bottom="0.51181102362204722" header="0.51181102362204722" footer="0.51181102362204722"/>
  <pageSetup paperSize="9" firstPageNumber="133"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3"/>
  <sheetViews>
    <sheetView showGridLines="0" view="pageBreakPreview" zoomScaleNormal="100" zoomScaleSheetLayoutView="100" workbookViewId="0">
      <selection activeCell="U10" sqref="U10"/>
    </sheetView>
  </sheetViews>
  <sheetFormatPr defaultColWidth="9" defaultRowHeight="15" customHeight="1" x14ac:dyDescent="0.2"/>
  <cols>
    <col min="1" max="1" width="1.6328125" style="44" customWidth="1"/>
    <col min="2" max="2" width="7.453125" style="44" bestFit="1" customWidth="1"/>
    <col min="3" max="4" width="6" style="44" customWidth="1"/>
    <col min="5" max="6" width="5.90625" style="44" customWidth="1"/>
    <col min="7" max="7" width="3.08984375" style="44" customWidth="1"/>
    <col min="8" max="8" width="6" style="44" customWidth="1"/>
    <col min="9" max="9" width="4.6328125" style="44" customWidth="1"/>
    <col min="10" max="11" width="3.6328125" style="44" customWidth="1"/>
    <col min="12" max="12" width="4.6328125" style="44" customWidth="1"/>
    <col min="13" max="13" width="5.36328125" style="44" customWidth="1"/>
    <col min="14" max="14" width="6" style="44" customWidth="1"/>
    <col min="15" max="15" width="5.08984375" style="44" customWidth="1"/>
    <col min="16" max="18" width="4.6328125" style="44" customWidth="1"/>
    <col min="19" max="19" width="6.6328125" style="44" customWidth="1"/>
    <col min="20" max="16384" width="9" style="44"/>
  </cols>
  <sheetData>
    <row r="1" spans="1:19" s="42" customFormat="1" ht="20.149999999999999" customHeight="1" x14ac:dyDescent="0.2">
      <c r="A1" s="249" t="s">
        <v>65</v>
      </c>
      <c r="B1" s="249"/>
      <c r="C1" s="249"/>
      <c r="D1" s="249"/>
      <c r="E1" s="249"/>
      <c r="F1" s="249"/>
      <c r="G1" s="249"/>
      <c r="H1" s="249"/>
      <c r="I1" s="249"/>
      <c r="J1" s="249"/>
      <c r="K1" s="249"/>
      <c r="L1" s="249"/>
      <c r="M1" s="249"/>
      <c r="N1" s="249"/>
      <c r="O1" s="249"/>
      <c r="P1" s="249"/>
      <c r="Q1" s="249"/>
      <c r="R1" s="249"/>
    </row>
    <row r="2" spans="1:19" ht="20.149999999999999" customHeight="1" x14ac:dyDescent="0.2">
      <c r="B2" s="317" t="s">
        <v>50</v>
      </c>
      <c r="C2" s="320" t="s">
        <v>66</v>
      </c>
      <c r="D2" s="300" t="s">
        <v>11</v>
      </c>
      <c r="E2" s="323" t="s">
        <v>12</v>
      </c>
      <c r="F2" s="323"/>
      <c r="G2" s="323"/>
      <c r="H2" s="323"/>
      <c r="I2" s="323"/>
      <c r="J2" s="323"/>
      <c r="K2" s="323"/>
      <c r="L2" s="323"/>
      <c r="M2" s="323"/>
      <c r="N2" s="300" t="s">
        <v>67</v>
      </c>
      <c r="O2" s="300" t="s">
        <v>13</v>
      </c>
      <c r="P2" s="338" t="s">
        <v>68</v>
      </c>
      <c r="Q2" s="300" t="s">
        <v>14</v>
      </c>
      <c r="R2" s="300" t="s">
        <v>15</v>
      </c>
      <c r="S2" s="303" t="s">
        <v>16</v>
      </c>
    </row>
    <row r="3" spans="1:19" ht="20.149999999999999" customHeight="1" x14ac:dyDescent="0.2">
      <c r="B3" s="318"/>
      <c r="C3" s="321"/>
      <c r="D3" s="301"/>
      <c r="E3" s="324"/>
      <c r="F3" s="324"/>
      <c r="G3" s="324"/>
      <c r="H3" s="324"/>
      <c r="I3" s="324"/>
      <c r="J3" s="324"/>
      <c r="K3" s="324"/>
      <c r="L3" s="324"/>
      <c r="M3" s="324"/>
      <c r="N3" s="301"/>
      <c r="O3" s="301"/>
      <c r="P3" s="339"/>
      <c r="Q3" s="301"/>
      <c r="R3" s="301"/>
      <c r="S3" s="304"/>
    </row>
    <row r="4" spans="1:19" ht="20.149999999999999" customHeight="1" x14ac:dyDescent="0.2">
      <c r="B4" s="318"/>
      <c r="C4" s="321"/>
      <c r="D4" s="301"/>
      <c r="E4" s="324" t="s">
        <v>17</v>
      </c>
      <c r="F4" s="324"/>
      <c r="G4" s="324"/>
      <c r="H4" s="324"/>
      <c r="I4" s="324" t="s">
        <v>69</v>
      </c>
      <c r="J4" s="324"/>
      <c r="K4" s="324"/>
      <c r="L4" s="324"/>
      <c r="M4" s="324"/>
      <c r="N4" s="301"/>
      <c r="O4" s="301"/>
      <c r="P4" s="339"/>
      <c r="Q4" s="301"/>
      <c r="R4" s="301"/>
      <c r="S4" s="304"/>
    </row>
    <row r="5" spans="1:19" ht="20.149999999999999" customHeight="1" x14ac:dyDescent="0.2">
      <c r="B5" s="318"/>
      <c r="C5" s="321"/>
      <c r="D5" s="301"/>
      <c r="E5" s="324"/>
      <c r="F5" s="324"/>
      <c r="G5" s="324"/>
      <c r="H5" s="324"/>
      <c r="I5" s="324"/>
      <c r="J5" s="324"/>
      <c r="K5" s="324"/>
      <c r="L5" s="324"/>
      <c r="M5" s="324"/>
      <c r="N5" s="301"/>
      <c r="O5" s="301"/>
      <c r="P5" s="339"/>
      <c r="Q5" s="301"/>
      <c r="R5" s="301"/>
      <c r="S5" s="304"/>
    </row>
    <row r="6" spans="1:19" ht="20.149999999999999" customHeight="1" x14ac:dyDescent="0.2">
      <c r="B6" s="318"/>
      <c r="C6" s="321"/>
      <c r="D6" s="301"/>
      <c r="E6" s="328" t="s">
        <v>143</v>
      </c>
      <c r="F6" s="328" t="s">
        <v>144</v>
      </c>
      <c r="G6" s="332" t="s">
        <v>53</v>
      </c>
      <c r="H6" s="328" t="s">
        <v>18</v>
      </c>
      <c r="I6" s="328" t="s">
        <v>70</v>
      </c>
      <c r="J6" s="328" t="s">
        <v>71</v>
      </c>
      <c r="K6" s="328" t="s">
        <v>72</v>
      </c>
      <c r="L6" s="335" t="s">
        <v>53</v>
      </c>
      <c r="M6" s="328" t="s">
        <v>18</v>
      </c>
      <c r="N6" s="301"/>
      <c r="O6" s="301"/>
      <c r="P6" s="339"/>
      <c r="Q6" s="301"/>
      <c r="R6" s="301"/>
      <c r="S6" s="304"/>
    </row>
    <row r="7" spans="1:19" ht="20.149999999999999" customHeight="1" x14ac:dyDescent="0.2">
      <c r="B7" s="318"/>
      <c r="C7" s="321"/>
      <c r="D7" s="301"/>
      <c r="E7" s="330"/>
      <c r="F7" s="328"/>
      <c r="G7" s="333"/>
      <c r="H7" s="328"/>
      <c r="I7" s="328"/>
      <c r="J7" s="328"/>
      <c r="K7" s="328"/>
      <c r="L7" s="336"/>
      <c r="M7" s="328"/>
      <c r="N7" s="301"/>
      <c r="O7" s="325"/>
      <c r="P7" s="340"/>
      <c r="Q7" s="301"/>
      <c r="R7" s="301"/>
      <c r="S7" s="304"/>
    </row>
    <row r="8" spans="1:19" ht="20.149999999999999" customHeight="1" x14ac:dyDescent="0.2">
      <c r="B8" s="319"/>
      <c r="C8" s="322"/>
      <c r="D8" s="302"/>
      <c r="E8" s="331"/>
      <c r="F8" s="329"/>
      <c r="G8" s="334"/>
      <c r="H8" s="329"/>
      <c r="I8" s="329"/>
      <c r="J8" s="329"/>
      <c r="K8" s="329"/>
      <c r="L8" s="337"/>
      <c r="M8" s="329"/>
      <c r="N8" s="302"/>
      <c r="O8" s="61" t="s">
        <v>73</v>
      </c>
      <c r="P8" s="61" t="s">
        <v>74</v>
      </c>
      <c r="Q8" s="302"/>
      <c r="R8" s="302"/>
      <c r="S8" s="305"/>
    </row>
    <row r="9" spans="1:19" ht="20.149999999999999" customHeight="1" x14ac:dyDescent="0.2">
      <c r="B9" s="62" t="s">
        <v>124</v>
      </c>
      <c r="C9" s="63">
        <v>3056</v>
      </c>
      <c r="D9" s="64">
        <v>3030</v>
      </c>
      <c r="E9" s="64">
        <v>623</v>
      </c>
      <c r="F9" s="64">
        <v>2394</v>
      </c>
      <c r="G9" s="65">
        <v>0</v>
      </c>
      <c r="H9" s="64">
        <v>3017</v>
      </c>
      <c r="I9" s="64">
        <v>13</v>
      </c>
      <c r="J9" s="64">
        <v>0</v>
      </c>
      <c r="K9" s="65">
        <v>0</v>
      </c>
      <c r="L9" s="64">
        <v>0</v>
      </c>
      <c r="M9" s="64">
        <v>13</v>
      </c>
      <c r="N9" s="64">
        <v>31</v>
      </c>
      <c r="O9" s="66">
        <v>0.42904290429042907</v>
      </c>
      <c r="P9" s="67">
        <v>1.023102310231023E-2</v>
      </c>
      <c r="Q9" s="64">
        <v>354</v>
      </c>
      <c r="R9" s="64">
        <v>277</v>
      </c>
      <c r="S9" s="68">
        <v>126</v>
      </c>
    </row>
    <row r="10" spans="1:19" ht="20.149999999999999" customHeight="1" x14ac:dyDescent="0.2">
      <c r="B10" s="69" t="s">
        <v>136</v>
      </c>
      <c r="C10" s="70">
        <f>SUM(C11:C13)</f>
        <v>2986</v>
      </c>
      <c r="D10" s="71">
        <f t="shared" ref="D10:N10" si="0">SUM(D11:D13)</f>
        <v>2957</v>
      </c>
      <c r="E10" s="71">
        <f t="shared" si="0"/>
        <v>556</v>
      </c>
      <c r="F10" s="71">
        <f t="shared" si="0"/>
        <v>2387</v>
      </c>
      <c r="G10" s="71">
        <f t="shared" si="0"/>
        <v>1</v>
      </c>
      <c r="H10" s="71">
        <f t="shared" si="0"/>
        <v>2944</v>
      </c>
      <c r="I10" s="71">
        <f t="shared" si="0"/>
        <v>12</v>
      </c>
      <c r="J10" s="71">
        <f t="shared" si="0"/>
        <v>1</v>
      </c>
      <c r="K10" s="71">
        <f t="shared" si="0"/>
        <v>0</v>
      </c>
      <c r="L10" s="71">
        <f t="shared" si="0"/>
        <v>0</v>
      </c>
      <c r="M10" s="71">
        <f t="shared" si="0"/>
        <v>13</v>
      </c>
      <c r="N10" s="71">
        <f t="shared" si="0"/>
        <v>34</v>
      </c>
      <c r="O10" s="72">
        <f>M10/D10*100</f>
        <v>0.439634764964491</v>
      </c>
      <c r="P10" s="73">
        <f>N10/D10</f>
        <v>1.1498140006763611E-2</v>
      </c>
      <c r="Q10" s="71">
        <f>SUM(Q11:Q13)</f>
        <v>335</v>
      </c>
      <c r="R10" s="71">
        <f>SUM(R11:R13)</f>
        <v>248</v>
      </c>
      <c r="S10" s="74">
        <f>SUM(S11:S13)</f>
        <v>122</v>
      </c>
    </row>
    <row r="11" spans="1:19" ht="20.149999999999999" customHeight="1" x14ac:dyDescent="0.2">
      <c r="B11" s="75" t="s">
        <v>137</v>
      </c>
      <c r="C11" s="76">
        <v>1270</v>
      </c>
      <c r="D11" s="77">
        <v>1260</v>
      </c>
      <c r="E11" s="77">
        <v>253</v>
      </c>
      <c r="F11" s="77">
        <v>1001</v>
      </c>
      <c r="G11" s="78">
        <v>0</v>
      </c>
      <c r="H11" s="78">
        <v>1254</v>
      </c>
      <c r="I11" s="78">
        <v>5</v>
      </c>
      <c r="J11" s="77">
        <v>1</v>
      </c>
      <c r="K11" s="77">
        <v>0</v>
      </c>
      <c r="L11" s="77">
        <v>0</v>
      </c>
      <c r="M11" s="77">
        <v>6</v>
      </c>
      <c r="N11" s="77">
        <v>19</v>
      </c>
      <c r="O11" s="79">
        <f>M11/D11</f>
        <v>4.7619047619047623E-3</v>
      </c>
      <c r="P11" s="80">
        <f>M11/D11</f>
        <v>4.7619047619047623E-3</v>
      </c>
      <c r="Q11" s="77">
        <v>75</v>
      </c>
      <c r="R11" s="77">
        <v>135</v>
      </c>
      <c r="S11" s="81">
        <v>20</v>
      </c>
    </row>
    <row r="12" spans="1:19" ht="20.149999999999999" customHeight="1" x14ac:dyDescent="0.2">
      <c r="B12" s="75" t="s">
        <v>138</v>
      </c>
      <c r="C12" s="76">
        <v>989</v>
      </c>
      <c r="D12" s="77">
        <v>978</v>
      </c>
      <c r="E12" s="77">
        <v>159</v>
      </c>
      <c r="F12" s="77">
        <v>815</v>
      </c>
      <c r="G12" s="82">
        <v>1</v>
      </c>
      <c r="H12" s="78">
        <f>SUM(E12:G12)</f>
        <v>975</v>
      </c>
      <c r="I12" s="78">
        <v>3</v>
      </c>
      <c r="J12" s="77">
        <v>0</v>
      </c>
      <c r="K12" s="77">
        <v>0</v>
      </c>
      <c r="L12" s="77">
        <v>0</v>
      </c>
      <c r="M12" s="77">
        <f>SUM(I12:L12)</f>
        <v>3</v>
      </c>
      <c r="N12" s="77">
        <v>7</v>
      </c>
      <c r="O12" s="79">
        <f>M12/D12*100</f>
        <v>0.30674846625766872</v>
      </c>
      <c r="P12" s="80">
        <f>N12/D12</f>
        <v>7.1574642126789366E-3</v>
      </c>
      <c r="Q12" s="77">
        <v>180</v>
      </c>
      <c r="R12" s="77">
        <v>90</v>
      </c>
      <c r="S12" s="81">
        <v>70</v>
      </c>
    </row>
    <row r="13" spans="1:19" ht="20.149999999999999" customHeight="1" x14ac:dyDescent="0.2">
      <c r="B13" s="83" t="s">
        <v>139</v>
      </c>
      <c r="C13" s="84">
        <v>727</v>
      </c>
      <c r="D13" s="85">
        <v>719</v>
      </c>
      <c r="E13" s="85">
        <v>144</v>
      </c>
      <c r="F13" s="85">
        <v>571</v>
      </c>
      <c r="G13" s="86">
        <v>0</v>
      </c>
      <c r="H13" s="86">
        <f>SUM(E13:G13)</f>
        <v>715</v>
      </c>
      <c r="I13" s="86">
        <v>4</v>
      </c>
      <c r="J13" s="86">
        <v>0</v>
      </c>
      <c r="K13" s="85">
        <v>0</v>
      </c>
      <c r="L13" s="85">
        <v>0</v>
      </c>
      <c r="M13" s="85">
        <f>SUM(I13:L13)</f>
        <v>4</v>
      </c>
      <c r="N13" s="85">
        <v>8</v>
      </c>
      <c r="O13" s="87">
        <f>M13/D13*100</f>
        <v>0.55632823365785811</v>
      </c>
      <c r="P13" s="88">
        <f>N13/D13</f>
        <v>1.1126564673157162E-2</v>
      </c>
      <c r="Q13" s="85">
        <v>80</v>
      </c>
      <c r="R13" s="85">
        <v>23</v>
      </c>
      <c r="S13" s="89">
        <v>32</v>
      </c>
    </row>
    <row r="14" spans="1:19" ht="20.149999999999999" customHeight="1" x14ac:dyDescent="0.2">
      <c r="B14" s="60"/>
      <c r="C14" s="60"/>
      <c r="D14" s="90"/>
      <c r="E14" s="60"/>
      <c r="F14" s="60"/>
      <c r="G14" s="60"/>
      <c r="H14" s="60"/>
      <c r="I14" s="60"/>
      <c r="J14" s="60"/>
      <c r="K14" s="60"/>
      <c r="L14" s="60"/>
      <c r="M14" s="60"/>
      <c r="N14" s="60"/>
      <c r="O14" s="60"/>
      <c r="P14" s="60"/>
      <c r="Q14" s="60"/>
      <c r="R14" s="60"/>
    </row>
    <row r="15" spans="1:19" s="42" customFormat="1" ht="20.149999999999999" customHeight="1" x14ac:dyDescent="0.2">
      <c r="A15" s="316" t="s">
        <v>75</v>
      </c>
      <c r="B15" s="316"/>
      <c r="C15" s="316"/>
      <c r="D15" s="316"/>
      <c r="E15" s="316"/>
      <c r="F15" s="316"/>
      <c r="G15" s="316"/>
      <c r="H15" s="316"/>
      <c r="I15" s="316"/>
      <c r="J15" s="316"/>
      <c r="K15" s="316"/>
      <c r="L15" s="316"/>
      <c r="M15" s="316"/>
      <c r="N15" s="316"/>
      <c r="O15" s="316"/>
      <c r="P15" s="316"/>
      <c r="Q15" s="316"/>
      <c r="R15" s="316"/>
    </row>
    <row r="16" spans="1:19" ht="20.149999999999999" customHeight="1" x14ac:dyDescent="0.2">
      <c r="B16" s="317" t="s">
        <v>50</v>
      </c>
      <c r="C16" s="320" t="s">
        <v>19</v>
      </c>
      <c r="D16" s="300" t="s">
        <v>11</v>
      </c>
      <c r="E16" s="323" t="s">
        <v>12</v>
      </c>
      <c r="F16" s="323"/>
      <c r="G16" s="323"/>
      <c r="H16" s="323"/>
      <c r="I16" s="323"/>
      <c r="J16" s="323"/>
      <c r="K16" s="323"/>
      <c r="L16" s="323"/>
      <c r="M16" s="323"/>
      <c r="N16" s="300" t="s">
        <v>20</v>
      </c>
      <c r="O16" s="300" t="s">
        <v>13</v>
      </c>
      <c r="P16" s="300" t="s">
        <v>68</v>
      </c>
      <c r="Q16" s="297" t="s">
        <v>14</v>
      </c>
      <c r="R16" s="300" t="s">
        <v>15</v>
      </c>
      <c r="S16" s="303" t="s">
        <v>16</v>
      </c>
    </row>
    <row r="17" spans="1:28" ht="20.149999999999999" customHeight="1" x14ac:dyDescent="0.2">
      <c r="B17" s="318"/>
      <c r="C17" s="321"/>
      <c r="D17" s="301"/>
      <c r="E17" s="324"/>
      <c r="F17" s="324"/>
      <c r="G17" s="324"/>
      <c r="H17" s="324"/>
      <c r="I17" s="324"/>
      <c r="J17" s="324"/>
      <c r="K17" s="324"/>
      <c r="L17" s="324"/>
      <c r="M17" s="324"/>
      <c r="N17" s="301"/>
      <c r="O17" s="301"/>
      <c r="P17" s="301"/>
      <c r="Q17" s="298"/>
      <c r="R17" s="301"/>
      <c r="S17" s="304"/>
    </row>
    <row r="18" spans="1:28" ht="20.149999999999999" customHeight="1" x14ac:dyDescent="0.2">
      <c r="B18" s="318"/>
      <c r="C18" s="321"/>
      <c r="D18" s="301"/>
      <c r="E18" s="301" t="s">
        <v>21</v>
      </c>
      <c r="F18" s="324" t="s">
        <v>69</v>
      </c>
      <c r="G18" s="324"/>
      <c r="H18" s="324"/>
      <c r="I18" s="324"/>
      <c r="J18" s="324"/>
      <c r="K18" s="324"/>
      <c r="L18" s="324"/>
      <c r="M18" s="324"/>
      <c r="N18" s="301"/>
      <c r="O18" s="301"/>
      <c r="P18" s="301"/>
      <c r="Q18" s="298"/>
      <c r="R18" s="301"/>
      <c r="S18" s="304"/>
    </row>
    <row r="19" spans="1:28" ht="20.149999999999999" customHeight="1" x14ac:dyDescent="0.2">
      <c r="B19" s="318"/>
      <c r="C19" s="321"/>
      <c r="D19" s="301"/>
      <c r="E19" s="301"/>
      <c r="F19" s="324"/>
      <c r="G19" s="324"/>
      <c r="H19" s="324"/>
      <c r="I19" s="324"/>
      <c r="J19" s="324"/>
      <c r="K19" s="324"/>
      <c r="L19" s="324"/>
      <c r="M19" s="324"/>
      <c r="N19" s="301"/>
      <c r="O19" s="301"/>
      <c r="P19" s="301"/>
      <c r="Q19" s="298"/>
      <c r="R19" s="301"/>
      <c r="S19" s="304"/>
    </row>
    <row r="20" spans="1:28" ht="20.149999999999999" customHeight="1" x14ac:dyDescent="0.2">
      <c r="B20" s="318"/>
      <c r="C20" s="321"/>
      <c r="D20" s="301"/>
      <c r="E20" s="301"/>
      <c r="F20" s="306" t="s">
        <v>76</v>
      </c>
      <c r="G20" s="307"/>
      <c r="H20" s="326" t="s">
        <v>22</v>
      </c>
      <c r="I20" s="328" t="s">
        <v>145</v>
      </c>
      <c r="J20" s="328" t="s">
        <v>77</v>
      </c>
      <c r="K20" s="326" t="s">
        <v>23</v>
      </c>
      <c r="L20" s="306" t="s">
        <v>18</v>
      </c>
      <c r="M20" s="307"/>
      <c r="N20" s="301"/>
      <c r="O20" s="301"/>
      <c r="P20" s="301"/>
      <c r="Q20" s="298"/>
      <c r="R20" s="301"/>
      <c r="S20" s="304"/>
    </row>
    <row r="21" spans="1:28" ht="20.149999999999999" customHeight="1" x14ac:dyDescent="0.2">
      <c r="B21" s="318"/>
      <c r="C21" s="321"/>
      <c r="D21" s="301"/>
      <c r="E21" s="301"/>
      <c r="F21" s="308"/>
      <c r="G21" s="309"/>
      <c r="H21" s="326"/>
      <c r="I21" s="328"/>
      <c r="J21" s="328"/>
      <c r="K21" s="326"/>
      <c r="L21" s="308"/>
      <c r="M21" s="309"/>
      <c r="N21" s="301"/>
      <c r="O21" s="325"/>
      <c r="P21" s="325"/>
      <c r="Q21" s="298"/>
      <c r="R21" s="301"/>
      <c r="S21" s="304"/>
    </row>
    <row r="22" spans="1:28" ht="20.149999999999999" customHeight="1" x14ac:dyDescent="0.2">
      <c r="B22" s="319"/>
      <c r="C22" s="322"/>
      <c r="D22" s="302"/>
      <c r="E22" s="302"/>
      <c r="F22" s="310"/>
      <c r="G22" s="311"/>
      <c r="H22" s="327"/>
      <c r="I22" s="329"/>
      <c r="J22" s="329"/>
      <c r="K22" s="327"/>
      <c r="L22" s="310"/>
      <c r="M22" s="311"/>
      <c r="N22" s="302"/>
      <c r="O22" s="61" t="s">
        <v>73</v>
      </c>
      <c r="P22" s="61" t="s">
        <v>74</v>
      </c>
      <c r="Q22" s="299"/>
      <c r="R22" s="302"/>
      <c r="S22" s="305"/>
    </row>
    <row r="23" spans="1:28" ht="20.149999999999999" customHeight="1" x14ac:dyDescent="0.2">
      <c r="B23" s="62" t="s">
        <v>124</v>
      </c>
      <c r="C23" s="63">
        <v>3349</v>
      </c>
      <c r="D23" s="64">
        <v>3304</v>
      </c>
      <c r="E23" s="64">
        <v>3029</v>
      </c>
      <c r="F23" s="312">
        <v>210</v>
      </c>
      <c r="G23" s="313"/>
      <c r="H23" s="64">
        <v>62</v>
      </c>
      <c r="I23" s="64">
        <v>0</v>
      </c>
      <c r="J23" s="64">
        <v>3</v>
      </c>
      <c r="K23" s="65">
        <v>0</v>
      </c>
      <c r="L23" s="312">
        <v>275</v>
      </c>
      <c r="M23" s="313"/>
      <c r="N23" s="64">
        <v>802</v>
      </c>
      <c r="O23" s="66">
        <v>8.3000000000000007</v>
      </c>
      <c r="P23" s="67">
        <v>0.24</v>
      </c>
      <c r="Q23" s="64">
        <v>149</v>
      </c>
      <c r="R23" s="64">
        <v>641</v>
      </c>
      <c r="S23" s="68">
        <v>118</v>
      </c>
    </row>
    <row r="24" spans="1:28" ht="20.149999999999999" customHeight="1" x14ac:dyDescent="0.2">
      <c r="B24" s="69" t="s">
        <v>136</v>
      </c>
      <c r="C24" s="70">
        <f>SUM(C25:C27)</f>
        <v>3217</v>
      </c>
      <c r="D24" s="71">
        <f>SUM(D25:D27)</f>
        <v>3169</v>
      </c>
      <c r="E24" s="71">
        <f>SUM(E25:E27)</f>
        <v>2937</v>
      </c>
      <c r="F24" s="314">
        <f>SUM(F25:F27)</f>
        <v>185</v>
      </c>
      <c r="G24" s="315"/>
      <c r="H24" s="71">
        <f>SUM(H25:H27)</f>
        <v>41</v>
      </c>
      <c r="I24" s="71">
        <f>SUM(I25:I27)</f>
        <v>1</v>
      </c>
      <c r="J24" s="71">
        <f>SUM(J25:J27)</f>
        <v>5</v>
      </c>
      <c r="K24" s="91">
        <f>SUM(K25:K27)</f>
        <v>0</v>
      </c>
      <c r="L24" s="314">
        <f>SUM(L25:L27)</f>
        <v>232</v>
      </c>
      <c r="M24" s="315"/>
      <c r="N24" s="71">
        <f>SUM(N25:N27)</f>
        <v>645</v>
      </c>
      <c r="O24" s="72">
        <f>L24/D24*100</f>
        <v>7.3209214263174509</v>
      </c>
      <c r="P24" s="73">
        <f>N24/D24</f>
        <v>0.20353423792994635</v>
      </c>
      <c r="Q24" s="71">
        <f>SUM(Q25:Q27)</f>
        <v>198</v>
      </c>
      <c r="R24" s="71">
        <f>SUM(R25:R27)</f>
        <v>670</v>
      </c>
      <c r="S24" s="74">
        <f>SUM(S25:S27)</f>
        <v>73</v>
      </c>
    </row>
    <row r="25" spans="1:28" ht="20.149999999999999" customHeight="1" x14ac:dyDescent="0.2">
      <c r="B25" s="75" t="s">
        <v>137</v>
      </c>
      <c r="C25" s="76">
        <v>1268</v>
      </c>
      <c r="D25" s="77">
        <v>1257</v>
      </c>
      <c r="E25" s="77">
        <v>1161</v>
      </c>
      <c r="F25" s="293">
        <v>83</v>
      </c>
      <c r="G25" s="294"/>
      <c r="H25" s="77">
        <v>12</v>
      </c>
      <c r="I25" s="77">
        <v>1</v>
      </c>
      <c r="J25" s="77">
        <v>0</v>
      </c>
      <c r="K25" s="78">
        <v>0</v>
      </c>
      <c r="L25" s="293">
        <f>SUM(F25:K25)</f>
        <v>96</v>
      </c>
      <c r="M25" s="294"/>
      <c r="N25" s="77">
        <v>220</v>
      </c>
      <c r="O25" s="92">
        <f>L25/D25*100</f>
        <v>7.6372315035799527</v>
      </c>
      <c r="P25" s="80">
        <f>N25/D25</f>
        <v>0.17501988862370724</v>
      </c>
      <c r="Q25" s="77">
        <v>38</v>
      </c>
      <c r="R25" s="77">
        <v>307</v>
      </c>
      <c r="S25" s="81">
        <v>27</v>
      </c>
    </row>
    <row r="26" spans="1:28" ht="20.149999999999999" customHeight="1" x14ac:dyDescent="0.2">
      <c r="B26" s="75" t="s">
        <v>138</v>
      </c>
      <c r="C26" s="76">
        <v>1132</v>
      </c>
      <c r="D26" s="77">
        <v>1105</v>
      </c>
      <c r="E26" s="77">
        <v>1018</v>
      </c>
      <c r="F26" s="293">
        <v>61</v>
      </c>
      <c r="G26" s="294"/>
      <c r="H26" s="77">
        <v>22</v>
      </c>
      <c r="I26" s="77">
        <v>0</v>
      </c>
      <c r="J26" s="77">
        <v>4</v>
      </c>
      <c r="K26" s="78">
        <v>0</v>
      </c>
      <c r="L26" s="293">
        <f>SUM(F26:K26)</f>
        <v>87</v>
      </c>
      <c r="M26" s="294"/>
      <c r="N26" s="77">
        <v>286</v>
      </c>
      <c r="O26" s="92">
        <f>L26/D26*100</f>
        <v>7.873303167420814</v>
      </c>
      <c r="P26" s="80">
        <f>N26/D26</f>
        <v>0.25882352941176473</v>
      </c>
      <c r="Q26" s="77">
        <v>108</v>
      </c>
      <c r="R26" s="77">
        <v>218</v>
      </c>
      <c r="S26" s="81">
        <v>25</v>
      </c>
    </row>
    <row r="27" spans="1:28" ht="20.149999999999999" customHeight="1" x14ac:dyDescent="0.2">
      <c r="B27" s="83" t="s">
        <v>139</v>
      </c>
      <c r="C27" s="84">
        <v>817</v>
      </c>
      <c r="D27" s="85">
        <v>807</v>
      </c>
      <c r="E27" s="85">
        <v>758</v>
      </c>
      <c r="F27" s="295">
        <v>41</v>
      </c>
      <c r="G27" s="296"/>
      <c r="H27" s="85">
        <v>7</v>
      </c>
      <c r="I27" s="86">
        <v>0</v>
      </c>
      <c r="J27" s="85">
        <v>1</v>
      </c>
      <c r="K27" s="86">
        <v>0</v>
      </c>
      <c r="L27" s="295">
        <f>SUM(F27:K27)</f>
        <v>49</v>
      </c>
      <c r="M27" s="296"/>
      <c r="N27" s="85">
        <v>139</v>
      </c>
      <c r="O27" s="93">
        <f>L27/D27*100</f>
        <v>6.0718711276332087</v>
      </c>
      <c r="P27" s="88">
        <f>N27/D27</f>
        <v>0.17224287484510534</v>
      </c>
      <c r="Q27" s="85">
        <v>52</v>
      </c>
      <c r="R27" s="85">
        <v>145</v>
      </c>
      <c r="S27" s="89">
        <v>21</v>
      </c>
    </row>
    <row r="28" spans="1:28" ht="20.149999999999999" customHeight="1" x14ac:dyDescent="0.2">
      <c r="C28" s="94"/>
      <c r="D28" s="94"/>
      <c r="E28" s="94"/>
      <c r="F28" s="94"/>
      <c r="H28" s="94"/>
      <c r="I28" s="94"/>
      <c r="J28" s="94"/>
      <c r="K28" s="94"/>
      <c r="L28" s="94"/>
      <c r="N28" s="94"/>
      <c r="O28" s="95"/>
      <c r="P28" s="96"/>
      <c r="Q28" s="94">
        <v>0</v>
      </c>
      <c r="R28" s="94"/>
      <c r="S28" s="94"/>
    </row>
    <row r="29" spans="1:28" s="42" customFormat="1" ht="20.149999999999999" customHeight="1" x14ac:dyDescent="0.2">
      <c r="A29" s="249" t="s">
        <v>78</v>
      </c>
      <c r="B29" s="249"/>
      <c r="C29" s="249"/>
      <c r="D29" s="249"/>
      <c r="E29" s="249"/>
      <c r="F29" s="249"/>
      <c r="G29" s="249"/>
      <c r="H29" s="249"/>
      <c r="I29" s="249"/>
      <c r="J29" s="249"/>
      <c r="K29" s="249"/>
      <c r="L29" s="249"/>
      <c r="M29" s="249"/>
      <c r="N29" s="249"/>
      <c r="O29" s="249"/>
      <c r="P29" s="249"/>
      <c r="Q29" s="249"/>
      <c r="R29" s="249"/>
      <c r="S29" s="97"/>
      <c r="T29" s="97"/>
      <c r="U29" s="97"/>
      <c r="V29" s="97"/>
      <c r="W29" s="97"/>
      <c r="X29" s="97"/>
      <c r="Y29" s="97"/>
      <c r="Z29" s="97"/>
      <c r="AA29" s="97"/>
    </row>
    <row r="30" spans="1:28" ht="20.149999999999999" customHeight="1" x14ac:dyDescent="0.2">
      <c r="B30" s="285" t="s">
        <v>51</v>
      </c>
      <c r="C30" s="286"/>
      <c r="D30" s="287"/>
      <c r="E30" s="288" t="s">
        <v>125</v>
      </c>
      <c r="F30" s="289"/>
      <c r="G30" s="290"/>
      <c r="H30" s="288" t="s">
        <v>140</v>
      </c>
      <c r="I30" s="289"/>
      <c r="J30" s="290"/>
      <c r="K30" s="291" t="s">
        <v>137</v>
      </c>
      <c r="L30" s="286"/>
      <c r="M30" s="292"/>
      <c r="N30" s="291" t="s">
        <v>141</v>
      </c>
      <c r="O30" s="292"/>
      <c r="P30" s="270" t="s">
        <v>139</v>
      </c>
      <c r="Q30" s="271"/>
      <c r="R30" s="272"/>
      <c r="S30" s="98"/>
      <c r="T30" s="99"/>
      <c r="U30" s="99"/>
      <c r="V30" s="99"/>
      <c r="W30" s="99"/>
      <c r="X30" s="99"/>
      <c r="Y30" s="99"/>
      <c r="Z30" s="99"/>
      <c r="AA30" s="99"/>
      <c r="AB30" s="99"/>
    </row>
    <row r="31" spans="1:28" ht="30" customHeight="1" x14ac:dyDescent="0.2">
      <c r="B31" s="273" t="s">
        <v>128</v>
      </c>
      <c r="C31" s="274"/>
      <c r="D31" s="275"/>
      <c r="E31" s="276" t="s">
        <v>129</v>
      </c>
      <c r="F31" s="277"/>
      <c r="G31" s="278"/>
      <c r="H31" s="276" t="s">
        <v>129</v>
      </c>
      <c r="I31" s="279"/>
      <c r="J31" s="280"/>
      <c r="K31" s="281" t="s">
        <v>129</v>
      </c>
      <c r="L31" s="282"/>
      <c r="M31" s="283"/>
      <c r="N31" s="281" t="s">
        <v>129</v>
      </c>
      <c r="O31" s="283"/>
      <c r="P31" s="281" t="s">
        <v>129</v>
      </c>
      <c r="Q31" s="282"/>
      <c r="R31" s="284"/>
      <c r="S31" s="100"/>
      <c r="T31" s="99"/>
      <c r="U31" s="99"/>
      <c r="V31" s="99"/>
      <c r="W31" s="99"/>
      <c r="X31" s="99"/>
      <c r="Y31" s="99"/>
      <c r="Z31" s="99"/>
      <c r="AA31" s="99"/>
      <c r="AB31" s="99"/>
    </row>
    <row r="32" spans="1:28" ht="20.149999999999999" customHeight="1" x14ac:dyDescent="0.2">
      <c r="B32" s="261" t="s">
        <v>44</v>
      </c>
      <c r="C32" s="262"/>
      <c r="D32" s="263"/>
      <c r="E32" s="264" t="s">
        <v>146</v>
      </c>
      <c r="F32" s="265"/>
      <c r="G32" s="266"/>
      <c r="H32" s="264" t="s">
        <v>147</v>
      </c>
      <c r="I32" s="265"/>
      <c r="J32" s="266"/>
      <c r="K32" s="267"/>
      <c r="L32" s="268"/>
      <c r="M32" s="268"/>
      <c r="N32" s="268"/>
      <c r="O32" s="268"/>
      <c r="P32" s="268"/>
      <c r="Q32" s="268"/>
      <c r="R32" s="269"/>
      <c r="S32" s="100"/>
      <c r="T32" s="99"/>
      <c r="U32" s="99"/>
      <c r="V32" s="99"/>
      <c r="W32" s="99"/>
      <c r="X32" s="99"/>
      <c r="Y32" s="99"/>
      <c r="Z32" s="99"/>
      <c r="AA32" s="99"/>
    </row>
    <row r="33" spans="2:17" ht="15" customHeight="1" x14ac:dyDescent="0.2">
      <c r="B33" s="60" t="s">
        <v>142</v>
      </c>
      <c r="C33" s="101"/>
      <c r="D33" s="101"/>
      <c r="E33" s="101"/>
      <c r="F33" s="101"/>
      <c r="G33" s="101"/>
      <c r="H33" s="101"/>
      <c r="I33" s="101"/>
      <c r="J33" s="101"/>
      <c r="K33" s="101"/>
      <c r="L33" s="101"/>
      <c r="M33" s="101"/>
      <c r="N33" s="101"/>
      <c r="O33" s="101"/>
      <c r="P33" s="101"/>
      <c r="Q33" s="101"/>
    </row>
  </sheetData>
  <mergeCells count="68">
    <mergeCell ref="A1:R1"/>
    <mergeCell ref="B2:B8"/>
    <mergeCell ref="C2:C8"/>
    <mergeCell ref="D2:D8"/>
    <mergeCell ref="E2:M3"/>
    <mergeCell ref="N2:N8"/>
    <mergeCell ref="O2:O7"/>
    <mergeCell ref="P2:P7"/>
    <mergeCell ref="Q2:Q8"/>
    <mergeCell ref="R2:R8"/>
    <mergeCell ref="S2:S8"/>
    <mergeCell ref="E4:H5"/>
    <mergeCell ref="I4:M5"/>
    <mergeCell ref="E6:E8"/>
    <mergeCell ref="F6:F8"/>
    <mergeCell ref="G6:G8"/>
    <mergeCell ref="H6:H8"/>
    <mergeCell ref="I6:I8"/>
    <mergeCell ref="J6:J8"/>
    <mergeCell ref="K6:K8"/>
    <mergeCell ref="L6:L8"/>
    <mergeCell ref="M6:M8"/>
    <mergeCell ref="A15:R15"/>
    <mergeCell ref="B16:B22"/>
    <mergeCell ref="C16:C22"/>
    <mergeCell ref="D16:D22"/>
    <mergeCell ref="E16:M17"/>
    <mergeCell ref="N16:N22"/>
    <mergeCell ref="O16:O21"/>
    <mergeCell ref="P16:P21"/>
    <mergeCell ref="E18:E22"/>
    <mergeCell ref="F18:M19"/>
    <mergeCell ref="F20:G22"/>
    <mergeCell ref="H20:H22"/>
    <mergeCell ref="I20:I22"/>
    <mergeCell ref="J20:J22"/>
    <mergeCell ref="K20:K22"/>
    <mergeCell ref="F25:G25"/>
    <mergeCell ref="L25:M25"/>
    <mergeCell ref="Q16:Q22"/>
    <mergeCell ref="R16:R22"/>
    <mergeCell ref="S16:S22"/>
    <mergeCell ref="L20:M22"/>
    <mergeCell ref="F23:G23"/>
    <mergeCell ref="L23:M23"/>
    <mergeCell ref="F24:G24"/>
    <mergeCell ref="L24:M24"/>
    <mergeCell ref="F26:G26"/>
    <mergeCell ref="L26:M26"/>
    <mergeCell ref="F27:G27"/>
    <mergeCell ref="L27:M27"/>
    <mergeCell ref="A29:R29"/>
    <mergeCell ref="B32:D32"/>
    <mergeCell ref="E32:G32"/>
    <mergeCell ref="H32:J32"/>
    <mergeCell ref="K32:R32"/>
    <mergeCell ref="P30:R30"/>
    <mergeCell ref="B31:D31"/>
    <mergeCell ref="E31:G31"/>
    <mergeCell ref="H31:J31"/>
    <mergeCell ref="K31:M31"/>
    <mergeCell ref="N31:O31"/>
    <mergeCell ref="P31:R31"/>
    <mergeCell ref="B30:D30"/>
    <mergeCell ref="E30:G30"/>
    <mergeCell ref="H30:J30"/>
    <mergeCell ref="K30:M30"/>
    <mergeCell ref="N30:O30"/>
  </mergeCells>
  <phoneticPr fontId="2"/>
  <pageMargins left="0.70866141732283472" right="0.43307086614173229" top="0.55118110236220474" bottom="0.51181102362204722" header="0.51181102362204722" footer="0.51181102362204722"/>
  <pageSetup paperSize="9" scale="96" firstPageNumber="134"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3"/>
  <sheetViews>
    <sheetView showGridLines="0" view="pageBreakPreview" topLeftCell="A6" zoomScaleNormal="60" zoomScaleSheetLayoutView="100" workbookViewId="0">
      <selection activeCell="B3" sqref="B3"/>
    </sheetView>
  </sheetViews>
  <sheetFormatPr defaultColWidth="9" defaultRowHeight="20.149999999999999" customHeight="1" x14ac:dyDescent="0.2"/>
  <cols>
    <col min="1" max="1" width="1.6328125" style="111" customWidth="1"/>
    <col min="2" max="2" width="15.6328125" style="111" customWidth="1"/>
    <col min="3" max="3" width="18.36328125" style="111" bestFit="1" customWidth="1"/>
    <col min="4" max="6" width="7.453125" style="111" customWidth="1"/>
    <col min="7" max="30" width="5" style="111" customWidth="1"/>
    <col min="31" max="31" width="7.453125" style="111" bestFit="1" customWidth="1"/>
    <col min="32" max="32" width="5.08984375" style="111" customWidth="1"/>
    <col min="33" max="33" width="6.90625" style="111" bestFit="1" customWidth="1"/>
    <col min="34" max="34" width="5.90625" style="111" bestFit="1" customWidth="1"/>
    <col min="35" max="16384" width="9" style="111"/>
  </cols>
  <sheetData>
    <row r="1" spans="1:34" s="102" customFormat="1" ht="20.149999999999999" customHeight="1" x14ac:dyDescent="0.2">
      <c r="A1" s="355" t="s">
        <v>56</v>
      </c>
      <c r="B1" s="355"/>
      <c r="C1" s="355"/>
      <c r="D1" s="355"/>
      <c r="E1" s="355"/>
      <c r="F1" s="355"/>
      <c r="G1" s="355"/>
      <c r="H1" s="355"/>
    </row>
    <row r="2" spans="1:34" s="103" customFormat="1" ht="48" customHeight="1" x14ac:dyDescent="0.2">
      <c r="B2" s="356" t="s">
        <v>100</v>
      </c>
      <c r="C2" s="356"/>
      <c r="D2" s="356"/>
      <c r="E2" s="356"/>
      <c r="F2" s="356"/>
      <c r="G2" s="356"/>
      <c r="H2" s="356"/>
      <c r="I2" s="356"/>
      <c r="J2" s="356"/>
      <c r="K2" s="356"/>
      <c r="L2" s="356"/>
      <c r="M2" s="356"/>
      <c r="N2" s="356"/>
      <c r="O2" s="356"/>
      <c r="P2" s="356"/>
      <c r="Q2" s="356"/>
      <c r="R2" s="356"/>
      <c r="S2" s="104"/>
      <c r="T2" s="104"/>
      <c r="U2" s="104"/>
      <c r="V2" s="104"/>
      <c r="W2" s="104"/>
      <c r="X2" s="104"/>
      <c r="Y2" s="104"/>
      <c r="Z2" s="104"/>
      <c r="AA2" s="104"/>
      <c r="AB2" s="104"/>
      <c r="AC2" s="104"/>
      <c r="AD2" s="104"/>
      <c r="AE2" s="104"/>
      <c r="AF2" s="104"/>
      <c r="AG2" s="104"/>
    </row>
    <row r="3" spans="1:34" s="103" customFormat="1" ht="20.149999999999999" customHeight="1" x14ac:dyDescent="0.2">
      <c r="A3" s="105" t="s">
        <v>95</v>
      </c>
      <c r="B3" s="105"/>
      <c r="C3" s="105"/>
      <c r="D3" s="105"/>
      <c r="E3" s="105"/>
      <c r="F3" s="106"/>
      <c r="G3" s="107"/>
      <c r="H3" s="107"/>
      <c r="I3" s="108"/>
      <c r="J3" s="106"/>
      <c r="K3" s="106"/>
      <c r="L3" s="106"/>
      <c r="M3" s="106"/>
      <c r="N3" s="106"/>
      <c r="O3" s="106"/>
      <c r="P3" s="106"/>
      <c r="Q3" s="106"/>
      <c r="R3" s="106"/>
      <c r="S3" s="106"/>
      <c r="T3" s="106"/>
      <c r="U3" s="106"/>
      <c r="V3" s="106"/>
      <c r="W3" s="106"/>
      <c r="X3" s="106"/>
      <c r="Y3" s="106"/>
      <c r="Z3" s="106"/>
      <c r="AA3" s="106"/>
      <c r="AB3" s="106"/>
      <c r="AC3" s="106"/>
      <c r="AD3" s="106"/>
      <c r="AE3" s="109"/>
      <c r="AF3" s="109"/>
      <c r="AG3" s="109"/>
      <c r="AH3" s="110"/>
    </row>
    <row r="4" spans="1:34" s="103" customFormat="1" ht="20.149999999999999" customHeight="1" x14ac:dyDescent="0.2">
      <c r="A4" s="105"/>
      <c r="C4" s="105"/>
      <c r="D4" s="105"/>
      <c r="E4" s="105"/>
      <c r="F4" s="106"/>
      <c r="G4" s="105"/>
      <c r="H4" s="105"/>
      <c r="I4" s="110"/>
      <c r="J4" s="106"/>
      <c r="L4" s="106"/>
      <c r="M4" s="106"/>
      <c r="N4" s="106"/>
      <c r="O4" s="106"/>
      <c r="P4" s="106"/>
      <c r="Q4" s="106"/>
      <c r="R4" s="106"/>
      <c r="S4" s="106"/>
      <c r="T4" s="106"/>
      <c r="U4" s="106"/>
      <c r="V4" s="106"/>
      <c r="W4" s="106"/>
      <c r="X4" s="106"/>
      <c r="Y4" s="106"/>
      <c r="Z4" s="106"/>
      <c r="AA4" s="106"/>
      <c r="AB4" s="106"/>
      <c r="AC4" s="106"/>
      <c r="AD4" s="106"/>
      <c r="AE4" s="109"/>
      <c r="AF4" s="109"/>
      <c r="AG4" s="109"/>
      <c r="AH4" s="110"/>
    </row>
    <row r="5" spans="1:34" ht="9.9" customHeight="1" x14ac:dyDescent="0.2">
      <c r="B5" s="357"/>
      <c r="C5" s="358"/>
      <c r="D5" s="363" t="s">
        <v>121</v>
      </c>
      <c r="E5" s="363" t="s">
        <v>122</v>
      </c>
      <c r="F5" s="363" t="s">
        <v>148</v>
      </c>
      <c r="G5" s="366"/>
      <c r="H5" s="367"/>
      <c r="I5" s="367"/>
      <c r="J5" s="367"/>
      <c r="K5" s="367"/>
      <c r="L5" s="367"/>
      <c r="M5" s="367"/>
      <c r="N5" s="367"/>
      <c r="O5" s="367"/>
      <c r="P5" s="367"/>
      <c r="Q5" s="367"/>
      <c r="R5" s="367"/>
      <c r="S5" s="367"/>
      <c r="T5" s="367"/>
      <c r="U5" s="367"/>
      <c r="V5" s="367"/>
      <c r="W5" s="367"/>
      <c r="X5" s="367"/>
      <c r="Y5" s="367"/>
      <c r="Z5" s="367"/>
      <c r="AA5" s="367"/>
      <c r="AB5" s="367"/>
      <c r="AC5" s="367"/>
      <c r="AD5" s="368"/>
      <c r="AE5" s="112"/>
      <c r="AF5" s="112"/>
      <c r="AG5" s="113"/>
      <c r="AH5" s="112"/>
    </row>
    <row r="6" spans="1:34" ht="14" x14ac:dyDescent="0.2">
      <c r="B6" s="359"/>
      <c r="C6" s="360"/>
      <c r="D6" s="364"/>
      <c r="E6" s="364"/>
      <c r="F6" s="364"/>
      <c r="G6" s="369" t="s">
        <v>105</v>
      </c>
      <c r="H6" s="370"/>
      <c r="I6" s="352" t="s">
        <v>106</v>
      </c>
      <c r="J6" s="352"/>
      <c r="K6" s="352" t="s">
        <v>107</v>
      </c>
      <c r="L6" s="352"/>
      <c r="M6" s="352" t="s">
        <v>108</v>
      </c>
      <c r="N6" s="352"/>
      <c r="O6" s="352" t="s">
        <v>109</v>
      </c>
      <c r="P6" s="352"/>
      <c r="Q6" s="352" t="s">
        <v>110</v>
      </c>
      <c r="R6" s="352"/>
      <c r="S6" s="352" t="s">
        <v>111</v>
      </c>
      <c r="T6" s="352"/>
      <c r="U6" s="352" t="s">
        <v>112</v>
      </c>
      <c r="V6" s="352"/>
      <c r="W6" s="352" t="s">
        <v>113</v>
      </c>
      <c r="X6" s="352"/>
      <c r="Y6" s="352" t="s">
        <v>114</v>
      </c>
      <c r="Z6" s="352"/>
      <c r="AA6" s="352" t="s">
        <v>115</v>
      </c>
      <c r="AB6" s="352"/>
      <c r="AC6" s="352" t="s">
        <v>116</v>
      </c>
      <c r="AD6" s="371"/>
      <c r="AE6" s="112"/>
      <c r="AF6" s="112"/>
      <c r="AG6" s="113"/>
      <c r="AH6" s="112"/>
    </row>
    <row r="7" spans="1:34" ht="14" x14ac:dyDescent="0.2">
      <c r="B7" s="361"/>
      <c r="C7" s="362"/>
      <c r="D7" s="365"/>
      <c r="E7" s="365"/>
      <c r="F7" s="365"/>
      <c r="G7" s="114" t="s">
        <v>117</v>
      </c>
      <c r="H7" s="115" t="s">
        <v>118</v>
      </c>
      <c r="I7" s="114" t="s">
        <v>117</v>
      </c>
      <c r="J7" s="115" t="s">
        <v>118</v>
      </c>
      <c r="K7" s="114" t="s">
        <v>117</v>
      </c>
      <c r="L7" s="115" t="s">
        <v>118</v>
      </c>
      <c r="M7" s="114" t="s">
        <v>117</v>
      </c>
      <c r="N7" s="115" t="s">
        <v>118</v>
      </c>
      <c r="O7" s="114" t="s">
        <v>117</v>
      </c>
      <c r="P7" s="115" t="s">
        <v>118</v>
      </c>
      <c r="Q7" s="114" t="s">
        <v>117</v>
      </c>
      <c r="R7" s="115" t="s">
        <v>118</v>
      </c>
      <c r="S7" s="114" t="s">
        <v>117</v>
      </c>
      <c r="T7" s="115" t="s">
        <v>118</v>
      </c>
      <c r="U7" s="114" t="s">
        <v>117</v>
      </c>
      <c r="V7" s="115" t="s">
        <v>118</v>
      </c>
      <c r="W7" s="114" t="s">
        <v>117</v>
      </c>
      <c r="X7" s="115" t="s">
        <v>118</v>
      </c>
      <c r="Y7" s="114" t="s">
        <v>117</v>
      </c>
      <c r="Z7" s="115" t="s">
        <v>118</v>
      </c>
      <c r="AA7" s="114" t="s">
        <v>117</v>
      </c>
      <c r="AB7" s="115" t="s">
        <v>118</v>
      </c>
      <c r="AC7" s="114" t="s">
        <v>117</v>
      </c>
      <c r="AD7" s="116" t="s">
        <v>118</v>
      </c>
      <c r="AE7" s="117"/>
      <c r="AF7" s="117"/>
      <c r="AG7" s="118"/>
      <c r="AH7" s="117"/>
    </row>
    <row r="8" spans="1:34" ht="18" customHeight="1" x14ac:dyDescent="0.2">
      <c r="B8" s="353" t="s">
        <v>19</v>
      </c>
      <c r="C8" s="354"/>
      <c r="D8" s="119">
        <v>41282</v>
      </c>
      <c r="E8" s="119">
        <v>42961</v>
      </c>
      <c r="F8" s="119">
        <f>SUM(G8:AD8)</f>
        <v>44109</v>
      </c>
      <c r="G8" s="120">
        <v>1500</v>
      </c>
      <c r="H8" s="120">
        <v>1378</v>
      </c>
      <c r="I8" s="121">
        <v>935</v>
      </c>
      <c r="J8" s="120">
        <v>1321</v>
      </c>
      <c r="K8" s="121">
        <v>781</v>
      </c>
      <c r="L8" s="120">
        <v>1619</v>
      </c>
      <c r="M8" s="120">
        <v>790</v>
      </c>
      <c r="N8" s="120">
        <v>1644</v>
      </c>
      <c r="O8" s="120">
        <v>901</v>
      </c>
      <c r="P8" s="120">
        <v>1877</v>
      </c>
      <c r="Q8" s="120">
        <v>1108</v>
      </c>
      <c r="R8" s="120">
        <v>2237</v>
      </c>
      <c r="S8" s="120">
        <v>1007</v>
      </c>
      <c r="T8" s="120">
        <v>1957</v>
      </c>
      <c r="U8" s="120">
        <v>992</v>
      </c>
      <c r="V8" s="120">
        <v>2090</v>
      </c>
      <c r="W8" s="120">
        <v>1458</v>
      </c>
      <c r="X8" s="120">
        <v>2508</v>
      </c>
      <c r="Y8" s="120">
        <v>2058</v>
      </c>
      <c r="Z8" s="120">
        <v>2592</v>
      </c>
      <c r="AA8" s="120">
        <v>2536</v>
      </c>
      <c r="AB8" s="120">
        <v>3036</v>
      </c>
      <c r="AC8" s="120">
        <v>3524</v>
      </c>
      <c r="AD8" s="122">
        <v>4260</v>
      </c>
      <c r="AE8" s="123"/>
      <c r="AG8" s="123"/>
      <c r="AH8" s="124"/>
    </row>
    <row r="9" spans="1:34" ht="18" customHeight="1" x14ac:dyDescent="0.2">
      <c r="B9" s="346" t="s">
        <v>11</v>
      </c>
      <c r="C9" s="347"/>
      <c r="D9" s="125">
        <v>2110</v>
      </c>
      <c r="E9" s="125">
        <v>2141</v>
      </c>
      <c r="F9" s="125">
        <f>SUM(G9:AD9)</f>
        <v>2041</v>
      </c>
      <c r="G9" s="126">
        <v>19</v>
      </c>
      <c r="H9" s="126">
        <v>22</v>
      </c>
      <c r="I9" s="127">
        <v>15</v>
      </c>
      <c r="J9" s="126">
        <v>40</v>
      </c>
      <c r="K9" s="127">
        <v>16</v>
      </c>
      <c r="L9" s="126">
        <v>72</v>
      </c>
      <c r="M9" s="126">
        <v>9</v>
      </c>
      <c r="N9" s="126">
        <v>76</v>
      </c>
      <c r="O9" s="126">
        <v>22</v>
      </c>
      <c r="P9" s="126">
        <v>86</v>
      </c>
      <c r="Q9" s="126">
        <v>24</v>
      </c>
      <c r="R9" s="126">
        <v>151</v>
      </c>
      <c r="S9" s="126">
        <v>18</v>
      </c>
      <c r="T9" s="126">
        <v>135</v>
      </c>
      <c r="U9" s="126">
        <v>27</v>
      </c>
      <c r="V9" s="126">
        <v>118</v>
      </c>
      <c r="W9" s="126">
        <v>54</v>
      </c>
      <c r="X9" s="126">
        <v>170</v>
      </c>
      <c r="Y9" s="126">
        <v>72</v>
      </c>
      <c r="Z9" s="126">
        <v>200</v>
      </c>
      <c r="AA9" s="126">
        <v>102</v>
      </c>
      <c r="AB9" s="126">
        <v>179</v>
      </c>
      <c r="AC9" s="126">
        <v>173</v>
      </c>
      <c r="AD9" s="128">
        <v>241</v>
      </c>
      <c r="AE9" s="123"/>
      <c r="AG9" s="123"/>
      <c r="AH9" s="123"/>
    </row>
    <row r="10" spans="1:34" ht="18" customHeight="1" x14ac:dyDescent="0.2">
      <c r="B10" s="350" t="s">
        <v>24</v>
      </c>
      <c r="C10" s="351"/>
      <c r="D10" s="129">
        <f>ROUND(D9/D8*100,3)</f>
        <v>5.1109999999999998</v>
      </c>
      <c r="E10" s="129">
        <f t="shared" ref="E10:F10" si="0">ROUND(E9/E8*100,3)</f>
        <v>4.984</v>
      </c>
      <c r="F10" s="129">
        <f t="shared" si="0"/>
        <v>4.6269999999999998</v>
      </c>
      <c r="G10" s="130">
        <f t="shared" ref="G10" si="1">ROUND(G9/G8*100,3)</f>
        <v>1.2669999999999999</v>
      </c>
      <c r="H10" s="130">
        <f t="shared" ref="H10" si="2">ROUND(H9/H8*100,3)</f>
        <v>1.597</v>
      </c>
      <c r="I10" s="131">
        <f t="shared" ref="I10" si="3">ROUND(I9/I8*100,3)</f>
        <v>1.6040000000000001</v>
      </c>
      <c r="J10" s="130">
        <f t="shared" ref="J10" si="4">ROUND(J9/J8*100,3)</f>
        <v>3.028</v>
      </c>
      <c r="K10" s="131">
        <f t="shared" ref="K10" si="5">ROUND(K9/K8*100,3)</f>
        <v>2.0489999999999999</v>
      </c>
      <c r="L10" s="130">
        <f t="shared" ref="L10" si="6">ROUND(L9/L8*100,3)</f>
        <v>4.4470000000000001</v>
      </c>
      <c r="M10" s="130">
        <f t="shared" ref="M10" si="7">ROUND(M9/M8*100,3)</f>
        <v>1.139</v>
      </c>
      <c r="N10" s="130">
        <f t="shared" ref="N10" si="8">ROUND(N9/N8*100,3)</f>
        <v>4.6230000000000002</v>
      </c>
      <c r="O10" s="130">
        <f t="shared" ref="O10" si="9">ROUND(O9/O8*100,3)</f>
        <v>2.4420000000000002</v>
      </c>
      <c r="P10" s="130">
        <f t="shared" ref="P10" si="10">ROUND(P9/P8*100,3)</f>
        <v>4.5819999999999999</v>
      </c>
      <c r="Q10" s="130">
        <f t="shared" ref="Q10" si="11">ROUND(Q9/Q8*100,3)</f>
        <v>2.1659999999999999</v>
      </c>
      <c r="R10" s="130">
        <f t="shared" ref="R10" si="12">ROUND(R9/R8*100,3)</f>
        <v>6.75</v>
      </c>
      <c r="S10" s="130">
        <f t="shared" ref="S10" si="13">ROUND(S9/S8*100,3)</f>
        <v>1.7869999999999999</v>
      </c>
      <c r="T10" s="130">
        <f t="shared" ref="T10" si="14">ROUND(T9/T8*100,3)</f>
        <v>6.8979999999999997</v>
      </c>
      <c r="U10" s="130">
        <f t="shared" ref="U10" si="15">ROUND(U9/U8*100,3)</f>
        <v>2.722</v>
      </c>
      <c r="V10" s="130">
        <f t="shared" ref="V10" si="16">ROUND(V9/V8*100,3)</f>
        <v>5.6459999999999999</v>
      </c>
      <c r="W10" s="130">
        <f t="shared" ref="W10" si="17">ROUND(W9/W8*100,3)</f>
        <v>3.7040000000000002</v>
      </c>
      <c r="X10" s="130">
        <f t="shared" ref="X10" si="18">ROUND(X9/X8*100,3)</f>
        <v>6.7779999999999996</v>
      </c>
      <c r="Y10" s="130">
        <f t="shared" ref="Y10" si="19">ROUND(Y9/Y8*100,3)</f>
        <v>3.4990000000000001</v>
      </c>
      <c r="Z10" s="130">
        <f t="shared" ref="Z10" si="20">ROUND(Z9/Z8*100,3)</f>
        <v>7.7160000000000002</v>
      </c>
      <c r="AA10" s="130">
        <f t="shared" ref="AA10" si="21">ROUND(AA9/AA8*100,3)</f>
        <v>4.0220000000000002</v>
      </c>
      <c r="AB10" s="130">
        <f t="shared" ref="AB10" si="22">ROUND(AB9/AB8*100,3)</f>
        <v>5.8959999999999999</v>
      </c>
      <c r="AC10" s="130">
        <f t="shared" ref="AC10" si="23">ROUND(AC9/AC8*100,3)</f>
        <v>4.9089999999999998</v>
      </c>
      <c r="AD10" s="132">
        <f t="shared" ref="AD10" si="24">ROUND(AD9/AD8*100,3)</f>
        <v>5.657</v>
      </c>
      <c r="AE10" s="133"/>
      <c r="AG10" s="133"/>
      <c r="AH10" s="133"/>
    </row>
    <row r="11" spans="1:34" ht="18" customHeight="1" x14ac:dyDescent="0.2">
      <c r="B11" s="342" t="s">
        <v>80</v>
      </c>
      <c r="C11" s="134" t="s">
        <v>25</v>
      </c>
      <c r="D11" s="135">
        <v>1367</v>
      </c>
      <c r="E11" s="135">
        <v>1427</v>
      </c>
      <c r="F11" s="135">
        <f>SUM(G11:AD11)</f>
        <v>1361</v>
      </c>
      <c r="G11" s="136">
        <v>6</v>
      </c>
      <c r="H11" s="136">
        <v>7</v>
      </c>
      <c r="I11" s="137">
        <v>4</v>
      </c>
      <c r="J11" s="136">
        <v>20</v>
      </c>
      <c r="K11" s="137">
        <v>6</v>
      </c>
      <c r="L11" s="136">
        <v>53</v>
      </c>
      <c r="M11" s="136">
        <v>8</v>
      </c>
      <c r="N11" s="136">
        <v>49</v>
      </c>
      <c r="O11" s="136">
        <v>15</v>
      </c>
      <c r="P11" s="136">
        <v>58</v>
      </c>
      <c r="Q11" s="136">
        <v>9</v>
      </c>
      <c r="R11" s="136">
        <v>101</v>
      </c>
      <c r="S11" s="136">
        <v>9</v>
      </c>
      <c r="T11" s="136">
        <v>97</v>
      </c>
      <c r="U11" s="136">
        <v>16</v>
      </c>
      <c r="V11" s="136">
        <v>78</v>
      </c>
      <c r="W11" s="136">
        <v>35</v>
      </c>
      <c r="X11" s="136">
        <v>120</v>
      </c>
      <c r="Y11" s="136">
        <v>52</v>
      </c>
      <c r="Z11" s="136">
        <v>140</v>
      </c>
      <c r="AA11" s="136">
        <v>68</v>
      </c>
      <c r="AB11" s="136">
        <v>123</v>
      </c>
      <c r="AC11" s="136">
        <v>108</v>
      </c>
      <c r="AD11" s="138">
        <v>179</v>
      </c>
      <c r="AE11" s="123"/>
      <c r="AG11" s="123"/>
      <c r="AH11" s="106"/>
    </row>
    <row r="12" spans="1:34" ht="18" customHeight="1" x14ac:dyDescent="0.2">
      <c r="B12" s="342"/>
      <c r="C12" s="139" t="s">
        <v>26</v>
      </c>
      <c r="D12" s="125">
        <v>714</v>
      </c>
      <c r="E12" s="125">
        <v>686</v>
      </c>
      <c r="F12" s="125">
        <f>SUM(G12:AD12)</f>
        <v>640</v>
      </c>
      <c r="G12" s="126">
        <v>5</v>
      </c>
      <c r="H12" s="126">
        <v>8</v>
      </c>
      <c r="I12" s="127">
        <v>10</v>
      </c>
      <c r="J12" s="126">
        <v>16</v>
      </c>
      <c r="K12" s="127">
        <v>5</v>
      </c>
      <c r="L12" s="126">
        <v>18</v>
      </c>
      <c r="M12" s="126">
        <v>1</v>
      </c>
      <c r="N12" s="126">
        <v>23</v>
      </c>
      <c r="O12" s="126">
        <v>6</v>
      </c>
      <c r="P12" s="126">
        <v>28</v>
      </c>
      <c r="Q12" s="126">
        <v>13</v>
      </c>
      <c r="R12" s="126">
        <v>50</v>
      </c>
      <c r="S12" s="126">
        <v>8</v>
      </c>
      <c r="T12" s="126">
        <v>36</v>
      </c>
      <c r="U12" s="126">
        <v>11</v>
      </c>
      <c r="V12" s="126">
        <v>40</v>
      </c>
      <c r="W12" s="126">
        <v>19</v>
      </c>
      <c r="X12" s="126">
        <v>50</v>
      </c>
      <c r="Y12" s="126">
        <v>20</v>
      </c>
      <c r="Z12" s="126">
        <v>60</v>
      </c>
      <c r="AA12" s="126">
        <v>34</v>
      </c>
      <c r="AB12" s="126">
        <v>54</v>
      </c>
      <c r="AC12" s="126">
        <v>63</v>
      </c>
      <c r="AD12" s="128">
        <v>62</v>
      </c>
      <c r="AE12" s="123"/>
      <c r="AG12" s="123"/>
      <c r="AH12" s="124"/>
    </row>
    <row r="13" spans="1:34" ht="18" customHeight="1" x14ac:dyDescent="0.2">
      <c r="B13" s="345"/>
      <c r="C13" s="139" t="s">
        <v>18</v>
      </c>
      <c r="D13" s="125">
        <f>SUM(D11:D12)</f>
        <v>2081</v>
      </c>
      <c r="E13" s="125">
        <f>SUM(E11:E12)</f>
        <v>2113</v>
      </c>
      <c r="F13" s="125">
        <f>SUM(F11:F12)</f>
        <v>2001</v>
      </c>
      <c r="G13" s="126">
        <f t="shared" ref="G13:AD13" si="25">G11+G12</f>
        <v>11</v>
      </c>
      <c r="H13" s="126">
        <f t="shared" si="25"/>
        <v>15</v>
      </c>
      <c r="I13" s="127">
        <f t="shared" si="25"/>
        <v>14</v>
      </c>
      <c r="J13" s="126">
        <f t="shared" si="25"/>
        <v>36</v>
      </c>
      <c r="K13" s="127">
        <f t="shared" si="25"/>
        <v>11</v>
      </c>
      <c r="L13" s="126">
        <f t="shared" si="25"/>
        <v>71</v>
      </c>
      <c r="M13" s="126">
        <f t="shared" si="25"/>
        <v>9</v>
      </c>
      <c r="N13" s="126">
        <f t="shared" si="25"/>
        <v>72</v>
      </c>
      <c r="O13" s="126">
        <f t="shared" si="25"/>
        <v>21</v>
      </c>
      <c r="P13" s="126">
        <f t="shared" si="25"/>
        <v>86</v>
      </c>
      <c r="Q13" s="126">
        <f t="shared" si="25"/>
        <v>22</v>
      </c>
      <c r="R13" s="126">
        <f t="shared" si="25"/>
        <v>151</v>
      </c>
      <c r="S13" s="126">
        <f>S11+S12</f>
        <v>17</v>
      </c>
      <c r="T13" s="126">
        <f>T11+T12</f>
        <v>133</v>
      </c>
      <c r="U13" s="126">
        <f t="shared" si="25"/>
        <v>27</v>
      </c>
      <c r="V13" s="126">
        <f t="shared" si="25"/>
        <v>118</v>
      </c>
      <c r="W13" s="126">
        <f t="shared" si="25"/>
        <v>54</v>
      </c>
      <c r="X13" s="126">
        <f t="shared" si="25"/>
        <v>170</v>
      </c>
      <c r="Y13" s="126">
        <f t="shared" si="25"/>
        <v>72</v>
      </c>
      <c r="Z13" s="126">
        <f t="shared" si="25"/>
        <v>200</v>
      </c>
      <c r="AA13" s="126">
        <f t="shared" si="25"/>
        <v>102</v>
      </c>
      <c r="AB13" s="126">
        <f t="shared" si="25"/>
        <v>177</v>
      </c>
      <c r="AC13" s="126">
        <f t="shared" si="25"/>
        <v>171</v>
      </c>
      <c r="AD13" s="128">
        <f t="shared" si="25"/>
        <v>241</v>
      </c>
      <c r="AE13" s="123"/>
      <c r="AF13" s="123"/>
      <c r="AG13" s="123"/>
      <c r="AH13" s="123"/>
    </row>
    <row r="14" spans="1:34" ht="18" customHeight="1" x14ac:dyDescent="0.2">
      <c r="B14" s="346" t="s">
        <v>81</v>
      </c>
      <c r="C14" s="347"/>
      <c r="D14" s="140">
        <f>ROUND(D13/D9*100,3)</f>
        <v>98.626000000000005</v>
      </c>
      <c r="E14" s="140">
        <f t="shared" ref="E14:F14" si="26">ROUND(E13/E9*100,3)</f>
        <v>98.691999999999993</v>
      </c>
      <c r="F14" s="140">
        <f t="shared" si="26"/>
        <v>98.04</v>
      </c>
      <c r="G14" s="141">
        <f t="shared" ref="G14" si="27">ROUND(G13/G9*100,3)</f>
        <v>57.895000000000003</v>
      </c>
      <c r="H14" s="141">
        <f t="shared" ref="H14" si="28">ROUND(H13/H9*100,3)</f>
        <v>68.182000000000002</v>
      </c>
      <c r="I14" s="142">
        <f t="shared" ref="I14" si="29">ROUND(I13/I9*100,3)</f>
        <v>93.332999999999998</v>
      </c>
      <c r="J14" s="141">
        <f t="shared" ref="J14" si="30">ROUND(J13/J9*100,3)</f>
        <v>90</v>
      </c>
      <c r="K14" s="142">
        <f t="shared" ref="K14" si="31">ROUND(K13/K9*100,3)</f>
        <v>68.75</v>
      </c>
      <c r="L14" s="141">
        <f t="shared" ref="L14" si="32">ROUND(L13/L9*100,3)</f>
        <v>98.611000000000004</v>
      </c>
      <c r="M14" s="141">
        <f t="shared" ref="M14" si="33">ROUND(M13/M9*100,3)</f>
        <v>100</v>
      </c>
      <c r="N14" s="141">
        <f t="shared" ref="N14" si="34">ROUND(N13/N9*100,3)</f>
        <v>94.736999999999995</v>
      </c>
      <c r="O14" s="141">
        <f t="shared" ref="O14" si="35">ROUND(O13/O9*100,3)</f>
        <v>95.454999999999998</v>
      </c>
      <c r="P14" s="141">
        <f t="shared" ref="P14" si="36">ROUND(P13/P9*100,3)</f>
        <v>100</v>
      </c>
      <c r="Q14" s="141">
        <f t="shared" ref="Q14" si="37">ROUND(Q13/Q9*100,3)</f>
        <v>91.667000000000002</v>
      </c>
      <c r="R14" s="141">
        <f t="shared" ref="R14" si="38">ROUND(R13/R9*100,3)</f>
        <v>100</v>
      </c>
      <c r="S14" s="141">
        <f t="shared" ref="S14" si="39">ROUND(S13/S9*100,3)</f>
        <v>94.444000000000003</v>
      </c>
      <c r="T14" s="141">
        <f t="shared" ref="T14" si="40">ROUND(T13/T9*100,3)</f>
        <v>98.519000000000005</v>
      </c>
      <c r="U14" s="141">
        <f t="shared" ref="U14" si="41">ROUND(U13/U9*100,3)</f>
        <v>100</v>
      </c>
      <c r="V14" s="141">
        <f t="shared" ref="V14" si="42">ROUND(V13/V9*100,3)</f>
        <v>100</v>
      </c>
      <c r="W14" s="141">
        <f t="shared" ref="W14" si="43">ROUND(W13/W9*100,3)</f>
        <v>100</v>
      </c>
      <c r="X14" s="141">
        <f t="shared" ref="X14" si="44">ROUND(X13/X9*100,3)</f>
        <v>100</v>
      </c>
      <c r="Y14" s="141">
        <f t="shared" ref="Y14" si="45">ROUND(Y13/Y9*100,3)</f>
        <v>100</v>
      </c>
      <c r="Z14" s="141">
        <f t="shared" ref="Z14" si="46">ROUND(Z13/Z9*100,3)</f>
        <v>100</v>
      </c>
      <c r="AA14" s="141">
        <f t="shared" ref="AA14" si="47">ROUND(AA13/AA9*100,3)</f>
        <v>100</v>
      </c>
      <c r="AB14" s="141">
        <f t="shared" ref="AB14" si="48">ROUND(AB13/AB9*100,3)</f>
        <v>98.882999999999996</v>
      </c>
      <c r="AC14" s="141">
        <f t="shared" ref="AC14" si="49">ROUND(AC13/AC9*100,3)</f>
        <v>98.843999999999994</v>
      </c>
      <c r="AD14" s="143">
        <f t="shared" ref="AD14" si="50">ROUND(AD13/AD9*100,3)</f>
        <v>100</v>
      </c>
      <c r="AE14" s="144"/>
      <c r="AF14" s="144"/>
      <c r="AG14" s="144"/>
      <c r="AH14" s="144"/>
    </row>
    <row r="15" spans="1:34" ht="18" customHeight="1" x14ac:dyDescent="0.2">
      <c r="B15" s="348" t="s">
        <v>27</v>
      </c>
      <c r="C15" s="349"/>
      <c r="D15" s="145">
        <f>ROUND(D12/D9*100,3)</f>
        <v>33.838999999999999</v>
      </c>
      <c r="E15" s="145">
        <f t="shared" ref="E15:AD15" si="51">ROUND(E12/E9*100,3)</f>
        <v>32.040999999999997</v>
      </c>
      <c r="F15" s="145">
        <f t="shared" si="51"/>
        <v>31.356999999999999</v>
      </c>
      <c r="G15" s="146">
        <f t="shared" si="51"/>
        <v>26.315999999999999</v>
      </c>
      <c r="H15" s="146">
        <f t="shared" si="51"/>
        <v>36.363999999999997</v>
      </c>
      <c r="I15" s="147">
        <f t="shared" si="51"/>
        <v>66.667000000000002</v>
      </c>
      <c r="J15" s="146">
        <f t="shared" si="51"/>
        <v>40</v>
      </c>
      <c r="K15" s="147">
        <f t="shared" si="51"/>
        <v>31.25</v>
      </c>
      <c r="L15" s="146">
        <f t="shared" si="51"/>
        <v>25</v>
      </c>
      <c r="M15" s="146">
        <f t="shared" si="51"/>
        <v>11.111000000000001</v>
      </c>
      <c r="N15" s="146">
        <f t="shared" si="51"/>
        <v>30.263000000000002</v>
      </c>
      <c r="O15" s="146">
        <f t="shared" si="51"/>
        <v>27.273</v>
      </c>
      <c r="P15" s="146">
        <f t="shared" si="51"/>
        <v>32.558</v>
      </c>
      <c r="Q15" s="146">
        <f t="shared" si="51"/>
        <v>54.167000000000002</v>
      </c>
      <c r="R15" s="146">
        <f t="shared" si="51"/>
        <v>33.113</v>
      </c>
      <c r="S15" s="146">
        <f t="shared" si="51"/>
        <v>44.444000000000003</v>
      </c>
      <c r="T15" s="146">
        <f t="shared" si="51"/>
        <v>26.667000000000002</v>
      </c>
      <c r="U15" s="146">
        <f t="shared" si="51"/>
        <v>40.741</v>
      </c>
      <c r="V15" s="146">
        <f t="shared" si="51"/>
        <v>33.898000000000003</v>
      </c>
      <c r="W15" s="146">
        <f t="shared" si="51"/>
        <v>35.185000000000002</v>
      </c>
      <c r="X15" s="146">
        <f t="shared" si="51"/>
        <v>29.411999999999999</v>
      </c>
      <c r="Y15" s="146">
        <f t="shared" si="51"/>
        <v>27.777999999999999</v>
      </c>
      <c r="Z15" s="146">
        <f t="shared" si="51"/>
        <v>30</v>
      </c>
      <c r="AA15" s="146">
        <f t="shared" si="51"/>
        <v>33.332999999999998</v>
      </c>
      <c r="AB15" s="146">
        <f t="shared" si="51"/>
        <v>30.167999999999999</v>
      </c>
      <c r="AC15" s="146">
        <f t="shared" si="51"/>
        <v>36.415999999999997</v>
      </c>
      <c r="AD15" s="148">
        <f t="shared" si="51"/>
        <v>25.725999999999999</v>
      </c>
      <c r="AE15" s="144"/>
      <c r="AF15" s="144"/>
      <c r="AG15" s="144"/>
      <c r="AH15" s="144"/>
    </row>
    <row r="16" spans="1:34" ht="18" customHeight="1" x14ac:dyDescent="0.2">
      <c r="B16" s="344" t="s">
        <v>82</v>
      </c>
      <c r="C16" s="149" t="s">
        <v>28</v>
      </c>
      <c r="D16" s="119">
        <v>810</v>
      </c>
      <c r="E16" s="119">
        <v>888</v>
      </c>
      <c r="F16" s="119">
        <f>SUM(G16:AD16)</f>
        <v>669</v>
      </c>
      <c r="G16" s="120">
        <v>3</v>
      </c>
      <c r="H16" s="120">
        <v>0</v>
      </c>
      <c r="I16" s="121">
        <v>0</v>
      </c>
      <c r="J16" s="120">
        <v>1</v>
      </c>
      <c r="K16" s="121">
        <v>0</v>
      </c>
      <c r="L16" s="120">
        <v>1</v>
      </c>
      <c r="M16" s="120">
        <v>1</v>
      </c>
      <c r="N16" s="120">
        <v>5</v>
      </c>
      <c r="O16" s="120">
        <v>0</v>
      </c>
      <c r="P16" s="120">
        <v>2</v>
      </c>
      <c r="Q16" s="120">
        <v>4</v>
      </c>
      <c r="R16" s="120">
        <v>11</v>
      </c>
      <c r="S16" s="120">
        <v>13</v>
      </c>
      <c r="T16" s="120">
        <v>23</v>
      </c>
      <c r="U16" s="120">
        <v>9</v>
      </c>
      <c r="V16" s="120">
        <v>21</v>
      </c>
      <c r="W16" s="120">
        <v>17</v>
      </c>
      <c r="X16" s="120">
        <v>44</v>
      </c>
      <c r="Y16" s="120">
        <v>33</v>
      </c>
      <c r="Z16" s="120">
        <v>78</v>
      </c>
      <c r="AA16" s="120">
        <v>49</v>
      </c>
      <c r="AB16" s="120">
        <v>59</v>
      </c>
      <c r="AC16" s="120">
        <v>196</v>
      </c>
      <c r="AD16" s="122">
        <v>99</v>
      </c>
      <c r="AE16" s="123"/>
      <c r="AF16" s="123"/>
      <c r="AG16" s="123"/>
      <c r="AH16" s="123"/>
    </row>
    <row r="17" spans="2:34" ht="18" customHeight="1" x14ac:dyDescent="0.2">
      <c r="B17" s="342"/>
      <c r="C17" s="139" t="s">
        <v>29</v>
      </c>
      <c r="D17" s="125">
        <v>1677</v>
      </c>
      <c r="E17" s="125">
        <v>1704</v>
      </c>
      <c r="F17" s="125">
        <f>SUM(G17:AD17)</f>
        <v>1509</v>
      </c>
      <c r="G17" s="126">
        <v>18</v>
      </c>
      <c r="H17" s="126">
        <v>11</v>
      </c>
      <c r="I17" s="127">
        <v>18</v>
      </c>
      <c r="J17" s="126">
        <v>48</v>
      </c>
      <c r="K17" s="127">
        <v>39</v>
      </c>
      <c r="L17" s="126">
        <v>44</v>
      </c>
      <c r="M17" s="126">
        <v>4</v>
      </c>
      <c r="N17" s="126">
        <v>59</v>
      </c>
      <c r="O17" s="126">
        <v>15</v>
      </c>
      <c r="P17" s="126">
        <v>51</v>
      </c>
      <c r="Q17" s="126">
        <v>22</v>
      </c>
      <c r="R17" s="126">
        <v>101</v>
      </c>
      <c r="S17" s="126">
        <v>21</v>
      </c>
      <c r="T17" s="126">
        <v>82</v>
      </c>
      <c r="U17" s="126">
        <v>21</v>
      </c>
      <c r="V17" s="126">
        <v>98</v>
      </c>
      <c r="W17" s="126">
        <v>40</v>
      </c>
      <c r="X17" s="126">
        <v>96</v>
      </c>
      <c r="Y17" s="126">
        <v>38</v>
      </c>
      <c r="Z17" s="126">
        <v>167</v>
      </c>
      <c r="AA17" s="126">
        <v>82</v>
      </c>
      <c r="AB17" s="126">
        <v>150</v>
      </c>
      <c r="AC17" s="126">
        <v>146</v>
      </c>
      <c r="AD17" s="128">
        <v>138</v>
      </c>
      <c r="AE17" s="123"/>
      <c r="AF17" s="123"/>
      <c r="AG17" s="123"/>
      <c r="AH17" s="123"/>
    </row>
    <row r="18" spans="2:34" ht="18" customHeight="1" x14ac:dyDescent="0.2">
      <c r="B18" s="342"/>
      <c r="C18" s="139" t="s">
        <v>30</v>
      </c>
      <c r="D18" s="125">
        <v>27499</v>
      </c>
      <c r="E18" s="125">
        <v>27940</v>
      </c>
      <c r="F18" s="125">
        <f>SUM(G18:AD18)</f>
        <v>27132</v>
      </c>
      <c r="G18" s="126">
        <v>66</v>
      </c>
      <c r="H18" s="126">
        <v>67</v>
      </c>
      <c r="I18" s="127">
        <v>108</v>
      </c>
      <c r="J18" s="126">
        <v>240</v>
      </c>
      <c r="K18" s="127">
        <v>70</v>
      </c>
      <c r="L18" s="126">
        <v>656</v>
      </c>
      <c r="M18" s="126">
        <v>94</v>
      </c>
      <c r="N18" s="126">
        <v>757</v>
      </c>
      <c r="O18" s="126">
        <v>244</v>
      </c>
      <c r="P18" s="126">
        <v>1077</v>
      </c>
      <c r="Q18" s="126">
        <v>241</v>
      </c>
      <c r="R18" s="126">
        <v>2100</v>
      </c>
      <c r="S18" s="126">
        <v>216</v>
      </c>
      <c r="T18" s="126">
        <v>1993</v>
      </c>
      <c r="U18" s="126">
        <v>339</v>
      </c>
      <c r="V18" s="126">
        <v>1857</v>
      </c>
      <c r="W18" s="126">
        <v>703</v>
      </c>
      <c r="X18" s="126">
        <v>2604</v>
      </c>
      <c r="Y18" s="126">
        <v>917</v>
      </c>
      <c r="Z18" s="126">
        <v>3099</v>
      </c>
      <c r="AA18" s="126">
        <v>1313</v>
      </c>
      <c r="AB18" s="126">
        <v>2776</v>
      </c>
      <c r="AC18" s="126">
        <v>2060</v>
      </c>
      <c r="AD18" s="128">
        <v>3535</v>
      </c>
      <c r="AE18" s="123"/>
      <c r="AF18" s="123"/>
      <c r="AG18" s="123"/>
      <c r="AH18" s="123"/>
    </row>
    <row r="19" spans="2:34" ht="18" customHeight="1" x14ac:dyDescent="0.2">
      <c r="B19" s="343"/>
      <c r="C19" s="150" t="s">
        <v>18</v>
      </c>
      <c r="D19" s="151">
        <f>SUM(D16:D18)</f>
        <v>29986</v>
      </c>
      <c r="E19" s="151">
        <f>SUM(E16:E18)</f>
        <v>30532</v>
      </c>
      <c r="F19" s="151">
        <f>SUM(F16:F18)</f>
        <v>29310</v>
      </c>
      <c r="G19" s="152">
        <f t="shared" ref="G19:AD19" si="52">SUM(G16:G18)</f>
        <v>87</v>
      </c>
      <c r="H19" s="152">
        <f t="shared" si="52"/>
        <v>78</v>
      </c>
      <c r="I19" s="153">
        <f t="shared" si="52"/>
        <v>126</v>
      </c>
      <c r="J19" s="152">
        <f t="shared" si="52"/>
        <v>289</v>
      </c>
      <c r="K19" s="153">
        <f t="shared" si="52"/>
        <v>109</v>
      </c>
      <c r="L19" s="152">
        <f t="shared" si="52"/>
        <v>701</v>
      </c>
      <c r="M19" s="152">
        <f t="shared" si="52"/>
        <v>99</v>
      </c>
      <c r="N19" s="152">
        <f t="shared" si="52"/>
        <v>821</v>
      </c>
      <c r="O19" s="152">
        <f t="shared" si="52"/>
        <v>259</v>
      </c>
      <c r="P19" s="152">
        <f t="shared" si="52"/>
        <v>1130</v>
      </c>
      <c r="Q19" s="152">
        <f t="shared" si="52"/>
        <v>267</v>
      </c>
      <c r="R19" s="152">
        <f t="shared" si="52"/>
        <v>2212</v>
      </c>
      <c r="S19" s="152">
        <f t="shared" si="52"/>
        <v>250</v>
      </c>
      <c r="T19" s="152">
        <f t="shared" si="52"/>
        <v>2098</v>
      </c>
      <c r="U19" s="152">
        <f t="shared" si="52"/>
        <v>369</v>
      </c>
      <c r="V19" s="152">
        <f t="shared" si="52"/>
        <v>1976</v>
      </c>
      <c r="W19" s="152">
        <f t="shared" si="52"/>
        <v>760</v>
      </c>
      <c r="X19" s="152">
        <f t="shared" si="52"/>
        <v>2744</v>
      </c>
      <c r="Y19" s="152">
        <f t="shared" si="52"/>
        <v>988</v>
      </c>
      <c r="Z19" s="152">
        <f t="shared" si="52"/>
        <v>3344</v>
      </c>
      <c r="AA19" s="152">
        <f t="shared" si="52"/>
        <v>1444</v>
      </c>
      <c r="AB19" s="152">
        <f t="shared" si="52"/>
        <v>2985</v>
      </c>
      <c r="AC19" s="152">
        <f t="shared" si="52"/>
        <v>2402</v>
      </c>
      <c r="AD19" s="154">
        <f t="shared" si="52"/>
        <v>3772</v>
      </c>
      <c r="AE19" s="123"/>
      <c r="AF19" s="123"/>
      <c r="AG19" s="123"/>
      <c r="AH19" s="123"/>
    </row>
    <row r="20" spans="2:34" ht="18" customHeight="1" x14ac:dyDescent="0.2">
      <c r="B20" s="344" t="s">
        <v>83</v>
      </c>
      <c r="C20" s="149" t="s">
        <v>28</v>
      </c>
      <c r="D20" s="155">
        <f>ROUND(D16/$D$9,3)</f>
        <v>0.38400000000000001</v>
      </c>
      <c r="E20" s="155">
        <f>ROUND(E16/$E$9,3)</f>
        <v>0.41499999999999998</v>
      </c>
      <c r="F20" s="155">
        <f>ROUND(F16/F9,3)</f>
        <v>0.32800000000000001</v>
      </c>
      <c r="G20" s="156">
        <f t="shared" ref="G20:AD20" si="53">ROUND(G16/G9,3)</f>
        <v>0.158</v>
      </c>
      <c r="H20" s="156">
        <f t="shared" si="53"/>
        <v>0</v>
      </c>
      <c r="I20" s="157">
        <f t="shared" si="53"/>
        <v>0</v>
      </c>
      <c r="J20" s="156">
        <f t="shared" si="53"/>
        <v>2.5000000000000001E-2</v>
      </c>
      <c r="K20" s="157">
        <f t="shared" si="53"/>
        <v>0</v>
      </c>
      <c r="L20" s="156">
        <f t="shared" si="53"/>
        <v>1.4E-2</v>
      </c>
      <c r="M20" s="156">
        <f t="shared" si="53"/>
        <v>0.111</v>
      </c>
      <c r="N20" s="156">
        <f t="shared" si="53"/>
        <v>6.6000000000000003E-2</v>
      </c>
      <c r="O20" s="156">
        <f t="shared" si="53"/>
        <v>0</v>
      </c>
      <c r="P20" s="156">
        <f t="shared" si="53"/>
        <v>2.3E-2</v>
      </c>
      <c r="Q20" s="156">
        <f t="shared" si="53"/>
        <v>0.16700000000000001</v>
      </c>
      <c r="R20" s="156">
        <f t="shared" si="53"/>
        <v>7.2999999999999995E-2</v>
      </c>
      <c r="S20" s="156">
        <f t="shared" si="53"/>
        <v>0.72199999999999998</v>
      </c>
      <c r="T20" s="156">
        <f t="shared" si="53"/>
        <v>0.17</v>
      </c>
      <c r="U20" s="156">
        <f t="shared" si="53"/>
        <v>0.33300000000000002</v>
      </c>
      <c r="V20" s="156">
        <f t="shared" si="53"/>
        <v>0.17799999999999999</v>
      </c>
      <c r="W20" s="156">
        <f t="shared" si="53"/>
        <v>0.315</v>
      </c>
      <c r="X20" s="156">
        <f t="shared" si="53"/>
        <v>0.25900000000000001</v>
      </c>
      <c r="Y20" s="156">
        <f t="shared" si="53"/>
        <v>0.45800000000000002</v>
      </c>
      <c r="Z20" s="156">
        <f t="shared" si="53"/>
        <v>0.39</v>
      </c>
      <c r="AA20" s="156">
        <f t="shared" si="53"/>
        <v>0.48</v>
      </c>
      <c r="AB20" s="156">
        <f t="shared" si="53"/>
        <v>0.33</v>
      </c>
      <c r="AC20" s="156">
        <f t="shared" si="53"/>
        <v>1.133</v>
      </c>
      <c r="AD20" s="158">
        <f t="shared" si="53"/>
        <v>0.41099999999999998</v>
      </c>
      <c r="AE20" s="144"/>
      <c r="AF20" s="144"/>
      <c r="AG20" s="144"/>
      <c r="AH20" s="144"/>
    </row>
    <row r="21" spans="2:34" ht="18" customHeight="1" x14ac:dyDescent="0.2">
      <c r="B21" s="342"/>
      <c r="C21" s="139" t="s">
        <v>29</v>
      </c>
      <c r="D21" s="140">
        <f t="shared" ref="D21:D22" si="54">ROUND(D17/$D$9,3)</f>
        <v>0.79500000000000004</v>
      </c>
      <c r="E21" s="140">
        <f t="shared" ref="E21:E22" si="55">ROUND(E17/$E$9,3)</f>
        <v>0.79600000000000004</v>
      </c>
      <c r="F21" s="140">
        <f>ROUND(F17/F9,3)</f>
        <v>0.73899999999999999</v>
      </c>
      <c r="G21" s="141">
        <f t="shared" ref="G21:AD21" si="56">ROUND(G17/G9,3)</f>
        <v>0.94699999999999995</v>
      </c>
      <c r="H21" s="141">
        <f t="shared" si="56"/>
        <v>0.5</v>
      </c>
      <c r="I21" s="142">
        <f t="shared" si="56"/>
        <v>1.2</v>
      </c>
      <c r="J21" s="141">
        <f t="shared" si="56"/>
        <v>1.2</v>
      </c>
      <c r="K21" s="142">
        <f t="shared" si="56"/>
        <v>2.4380000000000002</v>
      </c>
      <c r="L21" s="141">
        <f t="shared" si="56"/>
        <v>0.61099999999999999</v>
      </c>
      <c r="M21" s="141">
        <f t="shared" si="56"/>
        <v>0.44400000000000001</v>
      </c>
      <c r="N21" s="141">
        <f t="shared" si="56"/>
        <v>0.77600000000000002</v>
      </c>
      <c r="O21" s="141">
        <f t="shared" si="56"/>
        <v>0.68200000000000005</v>
      </c>
      <c r="P21" s="141">
        <f t="shared" si="56"/>
        <v>0.59299999999999997</v>
      </c>
      <c r="Q21" s="141">
        <f t="shared" si="56"/>
        <v>0.91700000000000004</v>
      </c>
      <c r="R21" s="141">
        <f t="shared" si="56"/>
        <v>0.66900000000000004</v>
      </c>
      <c r="S21" s="141">
        <f t="shared" si="56"/>
        <v>1.167</v>
      </c>
      <c r="T21" s="141">
        <f t="shared" si="56"/>
        <v>0.60699999999999998</v>
      </c>
      <c r="U21" s="141">
        <f t="shared" si="56"/>
        <v>0.77800000000000002</v>
      </c>
      <c r="V21" s="141">
        <f t="shared" si="56"/>
        <v>0.83099999999999996</v>
      </c>
      <c r="W21" s="141">
        <f t="shared" si="56"/>
        <v>0.74099999999999999</v>
      </c>
      <c r="X21" s="141">
        <f t="shared" si="56"/>
        <v>0.56499999999999995</v>
      </c>
      <c r="Y21" s="141">
        <f t="shared" si="56"/>
        <v>0.52800000000000002</v>
      </c>
      <c r="Z21" s="141">
        <f t="shared" si="56"/>
        <v>0.83499999999999996</v>
      </c>
      <c r="AA21" s="141">
        <f t="shared" si="56"/>
        <v>0.80400000000000005</v>
      </c>
      <c r="AB21" s="141">
        <f t="shared" si="56"/>
        <v>0.83799999999999997</v>
      </c>
      <c r="AC21" s="141">
        <f t="shared" si="56"/>
        <v>0.84399999999999997</v>
      </c>
      <c r="AD21" s="143">
        <f t="shared" si="56"/>
        <v>0.57299999999999995</v>
      </c>
      <c r="AE21" s="144"/>
      <c r="AF21" s="144"/>
      <c r="AG21" s="144"/>
      <c r="AH21" s="144"/>
    </row>
    <row r="22" spans="2:34" ht="18" customHeight="1" x14ac:dyDescent="0.2">
      <c r="B22" s="342"/>
      <c r="C22" s="139" t="s">
        <v>30</v>
      </c>
      <c r="D22" s="140">
        <f t="shared" si="54"/>
        <v>13.032999999999999</v>
      </c>
      <c r="E22" s="140">
        <f t="shared" si="55"/>
        <v>13.05</v>
      </c>
      <c r="F22" s="140">
        <f>ROUND(F18/F9,3)</f>
        <v>13.292999999999999</v>
      </c>
      <c r="G22" s="141">
        <f t="shared" ref="G22:AD22" si="57">ROUND(G18/G9,3)</f>
        <v>3.4740000000000002</v>
      </c>
      <c r="H22" s="141">
        <f t="shared" si="57"/>
        <v>3.0449999999999999</v>
      </c>
      <c r="I22" s="142">
        <f t="shared" si="57"/>
        <v>7.2</v>
      </c>
      <c r="J22" s="141">
        <f t="shared" si="57"/>
        <v>6</v>
      </c>
      <c r="K22" s="142">
        <f t="shared" si="57"/>
        <v>4.375</v>
      </c>
      <c r="L22" s="141">
        <f t="shared" si="57"/>
        <v>9.1110000000000007</v>
      </c>
      <c r="M22" s="141">
        <f t="shared" si="57"/>
        <v>10.444000000000001</v>
      </c>
      <c r="N22" s="141">
        <f t="shared" si="57"/>
        <v>9.9610000000000003</v>
      </c>
      <c r="O22" s="141">
        <f t="shared" si="57"/>
        <v>11.090999999999999</v>
      </c>
      <c r="P22" s="141">
        <f t="shared" si="57"/>
        <v>12.523</v>
      </c>
      <c r="Q22" s="141">
        <f t="shared" si="57"/>
        <v>10.042</v>
      </c>
      <c r="R22" s="141">
        <f t="shared" si="57"/>
        <v>13.907</v>
      </c>
      <c r="S22" s="141">
        <f t="shared" si="57"/>
        <v>12</v>
      </c>
      <c r="T22" s="141">
        <f t="shared" si="57"/>
        <v>14.763</v>
      </c>
      <c r="U22" s="141">
        <f t="shared" si="57"/>
        <v>12.555999999999999</v>
      </c>
      <c r="V22" s="141">
        <f t="shared" si="57"/>
        <v>15.737</v>
      </c>
      <c r="W22" s="141">
        <f t="shared" si="57"/>
        <v>13.019</v>
      </c>
      <c r="X22" s="141">
        <f t="shared" si="57"/>
        <v>15.318</v>
      </c>
      <c r="Y22" s="141">
        <f t="shared" si="57"/>
        <v>12.736000000000001</v>
      </c>
      <c r="Z22" s="141">
        <f t="shared" si="57"/>
        <v>15.494999999999999</v>
      </c>
      <c r="AA22" s="141">
        <f t="shared" si="57"/>
        <v>12.872999999999999</v>
      </c>
      <c r="AB22" s="141">
        <f t="shared" si="57"/>
        <v>15.507999999999999</v>
      </c>
      <c r="AC22" s="141">
        <f t="shared" si="57"/>
        <v>11.907999999999999</v>
      </c>
      <c r="AD22" s="143">
        <f t="shared" si="57"/>
        <v>14.667999999999999</v>
      </c>
      <c r="AE22" s="144"/>
      <c r="AF22" s="144"/>
      <c r="AG22" s="144"/>
      <c r="AH22" s="144"/>
    </row>
    <row r="23" spans="2:34" ht="18" customHeight="1" x14ac:dyDescent="0.2">
      <c r="B23" s="343"/>
      <c r="C23" s="150" t="s">
        <v>18</v>
      </c>
      <c r="D23" s="129">
        <f>SUM(D20:D22)</f>
        <v>14.212</v>
      </c>
      <c r="E23" s="129">
        <f>SUM(E20:E22)</f>
        <v>14.261000000000001</v>
      </c>
      <c r="F23" s="129">
        <f>ROUND(F19/F9,3)</f>
        <v>14.361000000000001</v>
      </c>
      <c r="G23" s="130">
        <f t="shared" ref="G23:AD23" si="58">ROUND(G19/G9,3)</f>
        <v>4.5789999999999997</v>
      </c>
      <c r="H23" s="130">
        <f t="shared" si="58"/>
        <v>3.5449999999999999</v>
      </c>
      <c r="I23" s="131">
        <f t="shared" si="58"/>
        <v>8.4</v>
      </c>
      <c r="J23" s="130">
        <f t="shared" si="58"/>
        <v>7.2249999999999996</v>
      </c>
      <c r="K23" s="131">
        <f t="shared" si="58"/>
        <v>6.8129999999999997</v>
      </c>
      <c r="L23" s="130">
        <f t="shared" si="58"/>
        <v>9.7360000000000007</v>
      </c>
      <c r="M23" s="130">
        <f t="shared" si="58"/>
        <v>11</v>
      </c>
      <c r="N23" s="130">
        <f t="shared" si="58"/>
        <v>10.803000000000001</v>
      </c>
      <c r="O23" s="130">
        <f t="shared" si="58"/>
        <v>11.773</v>
      </c>
      <c r="P23" s="130">
        <f t="shared" si="58"/>
        <v>13.14</v>
      </c>
      <c r="Q23" s="130">
        <f t="shared" si="58"/>
        <v>11.125</v>
      </c>
      <c r="R23" s="130">
        <f t="shared" si="58"/>
        <v>14.648999999999999</v>
      </c>
      <c r="S23" s="130">
        <f t="shared" si="58"/>
        <v>13.888999999999999</v>
      </c>
      <c r="T23" s="130">
        <f t="shared" si="58"/>
        <v>15.541</v>
      </c>
      <c r="U23" s="130">
        <f t="shared" si="58"/>
        <v>13.667</v>
      </c>
      <c r="V23" s="130">
        <f t="shared" si="58"/>
        <v>16.745999999999999</v>
      </c>
      <c r="W23" s="130">
        <f t="shared" si="58"/>
        <v>14.074</v>
      </c>
      <c r="X23" s="130">
        <f t="shared" si="58"/>
        <v>16.140999999999998</v>
      </c>
      <c r="Y23" s="130">
        <f t="shared" si="58"/>
        <v>13.722</v>
      </c>
      <c r="Z23" s="130">
        <f t="shared" si="58"/>
        <v>16.72</v>
      </c>
      <c r="AA23" s="130">
        <f t="shared" si="58"/>
        <v>14.157</v>
      </c>
      <c r="AB23" s="130">
        <f t="shared" si="58"/>
        <v>16.675999999999998</v>
      </c>
      <c r="AC23" s="130">
        <f t="shared" si="58"/>
        <v>13.884</v>
      </c>
      <c r="AD23" s="132">
        <f t="shared" si="58"/>
        <v>15.651</v>
      </c>
      <c r="AE23" s="144"/>
      <c r="AF23" s="144"/>
      <c r="AG23" s="144"/>
      <c r="AH23" s="144"/>
    </row>
    <row r="24" spans="2:34" ht="18" customHeight="1" x14ac:dyDescent="0.2">
      <c r="B24" s="344" t="s">
        <v>31</v>
      </c>
      <c r="C24" s="149" t="s">
        <v>32</v>
      </c>
      <c r="D24" s="119">
        <v>106</v>
      </c>
      <c r="E24" s="119">
        <v>120</v>
      </c>
      <c r="F24" s="119">
        <f t="shared" ref="F24:F29" si="59">SUM(G24:AD24)</f>
        <v>115</v>
      </c>
      <c r="G24" s="120">
        <v>2</v>
      </c>
      <c r="H24" s="120">
        <v>0</v>
      </c>
      <c r="I24" s="121">
        <v>0</v>
      </c>
      <c r="J24" s="120">
        <v>2</v>
      </c>
      <c r="K24" s="121">
        <v>0</v>
      </c>
      <c r="L24" s="120">
        <v>4</v>
      </c>
      <c r="M24" s="120">
        <v>2</v>
      </c>
      <c r="N24" s="120">
        <v>5</v>
      </c>
      <c r="O24" s="120">
        <v>3</v>
      </c>
      <c r="P24" s="120">
        <v>4</v>
      </c>
      <c r="Q24" s="120">
        <v>0</v>
      </c>
      <c r="R24" s="120">
        <v>5</v>
      </c>
      <c r="S24" s="120">
        <v>5</v>
      </c>
      <c r="T24" s="120">
        <v>9</v>
      </c>
      <c r="U24" s="120">
        <v>3</v>
      </c>
      <c r="V24" s="120">
        <v>7</v>
      </c>
      <c r="W24" s="120">
        <v>4</v>
      </c>
      <c r="X24" s="120">
        <v>14</v>
      </c>
      <c r="Y24" s="120">
        <v>5</v>
      </c>
      <c r="Z24" s="120">
        <v>7</v>
      </c>
      <c r="AA24" s="120">
        <v>4</v>
      </c>
      <c r="AB24" s="120">
        <v>8</v>
      </c>
      <c r="AC24" s="120">
        <v>14</v>
      </c>
      <c r="AD24" s="122">
        <v>8</v>
      </c>
      <c r="AE24" s="123"/>
      <c r="AF24" s="123"/>
      <c r="AG24" s="123"/>
      <c r="AH24" s="123"/>
    </row>
    <row r="25" spans="2:34" ht="18" customHeight="1" x14ac:dyDescent="0.2">
      <c r="B25" s="342"/>
      <c r="C25" s="139" t="s">
        <v>33</v>
      </c>
      <c r="D25" s="125">
        <v>317</v>
      </c>
      <c r="E25" s="125">
        <v>383</v>
      </c>
      <c r="F25" s="125">
        <f t="shared" si="59"/>
        <v>364</v>
      </c>
      <c r="G25" s="126">
        <v>8</v>
      </c>
      <c r="H25" s="126">
        <v>13</v>
      </c>
      <c r="I25" s="127">
        <v>4</v>
      </c>
      <c r="J25" s="126">
        <v>11</v>
      </c>
      <c r="K25" s="127">
        <v>5</v>
      </c>
      <c r="L25" s="126">
        <v>22</v>
      </c>
      <c r="M25" s="126">
        <v>3</v>
      </c>
      <c r="N25" s="126">
        <v>26</v>
      </c>
      <c r="O25" s="126">
        <v>5</v>
      </c>
      <c r="P25" s="126">
        <v>33</v>
      </c>
      <c r="Q25" s="126">
        <v>7</v>
      </c>
      <c r="R25" s="126">
        <v>38</v>
      </c>
      <c r="S25" s="126">
        <v>2</v>
      </c>
      <c r="T25" s="126">
        <v>34</v>
      </c>
      <c r="U25" s="126">
        <v>2</v>
      </c>
      <c r="V25" s="126">
        <v>27</v>
      </c>
      <c r="W25" s="126">
        <v>10</v>
      </c>
      <c r="X25" s="126">
        <v>35</v>
      </c>
      <c r="Y25" s="126">
        <v>6</v>
      </c>
      <c r="Z25" s="126">
        <v>18</v>
      </c>
      <c r="AA25" s="126">
        <v>7</v>
      </c>
      <c r="AB25" s="126">
        <v>14</v>
      </c>
      <c r="AC25" s="126">
        <v>15</v>
      </c>
      <c r="AD25" s="128">
        <v>19</v>
      </c>
      <c r="AE25" s="123"/>
      <c r="AF25" s="123"/>
      <c r="AG25" s="123"/>
      <c r="AH25" s="123"/>
    </row>
    <row r="26" spans="2:34" ht="18" customHeight="1" x14ac:dyDescent="0.2">
      <c r="B26" s="343"/>
      <c r="C26" s="150" t="s">
        <v>34</v>
      </c>
      <c r="D26" s="151">
        <v>1687</v>
      </c>
      <c r="E26" s="151">
        <v>1638</v>
      </c>
      <c r="F26" s="151">
        <f t="shared" si="59"/>
        <v>1562</v>
      </c>
      <c r="G26" s="152">
        <v>9</v>
      </c>
      <c r="H26" s="152">
        <v>9</v>
      </c>
      <c r="I26" s="153">
        <v>11</v>
      </c>
      <c r="J26" s="152">
        <v>27</v>
      </c>
      <c r="K26" s="153">
        <v>11</v>
      </c>
      <c r="L26" s="152">
        <v>46</v>
      </c>
      <c r="M26" s="152">
        <v>4</v>
      </c>
      <c r="N26" s="152">
        <v>45</v>
      </c>
      <c r="O26" s="152">
        <v>14</v>
      </c>
      <c r="P26" s="152">
        <v>49</v>
      </c>
      <c r="Q26" s="152">
        <v>17</v>
      </c>
      <c r="R26" s="152">
        <v>108</v>
      </c>
      <c r="S26" s="152">
        <v>11</v>
      </c>
      <c r="T26" s="152">
        <v>92</v>
      </c>
      <c r="U26" s="152">
        <v>22</v>
      </c>
      <c r="V26" s="152">
        <v>84</v>
      </c>
      <c r="W26" s="152">
        <v>40</v>
      </c>
      <c r="X26" s="152">
        <v>121</v>
      </c>
      <c r="Y26" s="152">
        <v>61</v>
      </c>
      <c r="Z26" s="152">
        <v>175</v>
      </c>
      <c r="AA26" s="152">
        <v>91</v>
      </c>
      <c r="AB26" s="152">
        <v>157</v>
      </c>
      <c r="AC26" s="152">
        <v>144</v>
      </c>
      <c r="AD26" s="154">
        <v>214</v>
      </c>
      <c r="AE26" s="123"/>
      <c r="AF26" s="123"/>
      <c r="AG26" s="123"/>
      <c r="AH26" s="123"/>
    </row>
    <row r="27" spans="2:34" ht="18" customHeight="1" x14ac:dyDescent="0.2">
      <c r="B27" s="341" t="s">
        <v>127</v>
      </c>
      <c r="C27" s="149" t="s">
        <v>35</v>
      </c>
      <c r="D27" s="119">
        <v>404</v>
      </c>
      <c r="E27" s="119">
        <v>462</v>
      </c>
      <c r="F27" s="119">
        <f>SUM(G27:AD27)</f>
        <v>454</v>
      </c>
      <c r="G27" s="120">
        <v>7</v>
      </c>
      <c r="H27" s="120">
        <v>11</v>
      </c>
      <c r="I27" s="121">
        <v>2</v>
      </c>
      <c r="J27" s="120">
        <v>8</v>
      </c>
      <c r="K27" s="121">
        <v>3</v>
      </c>
      <c r="L27" s="120">
        <v>18</v>
      </c>
      <c r="M27" s="120">
        <v>5</v>
      </c>
      <c r="N27" s="120">
        <v>15</v>
      </c>
      <c r="O27" s="120">
        <v>5</v>
      </c>
      <c r="P27" s="120">
        <v>24</v>
      </c>
      <c r="Q27" s="120">
        <v>9</v>
      </c>
      <c r="R27" s="120">
        <v>30</v>
      </c>
      <c r="S27" s="120">
        <v>5</v>
      </c>
      <c r="T27" s="120">
        <v>28</v>
      </c>
      <c r="U27" s="120">
        <v>6</v>
      </c>
      <c r="V27" s="120">
        <v>24</v>
      </c>
      <c r="W27" s="120">
        <v>10</v>
      </c>
      <c r="X27" s="120">
        <v>48</v>
      </c>
      <c r="Y27" s="120">
        <v>13</v>
      </c>
      <c r="Z27" s="120">
        <v>41</v>
      </c>
      <c r="AA27" s="120">
        <v>18</v>
      </c>
      <c r="AB27" s="120">
        <v>36</v>
      </c>
      <c r="AC27" s="120">
        <v>44</v>
      </c>
      <c r="AD27" s="122">
        <v>44</v>
      </c>
      <c r="AE27" s="123"/>
      <c r="AF27" s="123"/>
      <c r="AG27" s="123"/>
      <c r="AH27" s="123"/>
    </row>
    <row r="28" spans="2:34" ht="18" customHeight="1" x14ac:dyDescent="0.2">
      <c r="B28" s="342"/>
      <c r="C28" s="139" t="s">
        <v>36</v>
      </c>
      <c r="D28" s="125">
        <v>1374</v>
      </c>
      <c r="E28" s="125">
        <v>1394</v>
      </c>
      <c r="F28" s="125">
        <f t="shared" si="59"/>
        <v>1318</v>
      </c>
      <c r="G28" s="126">
        <v>11</v>
      </c>
      <c r="H28" s="126">
        <v>10</v>
      </c>
      <c r="I28" s="127">
        <v>13</v>
      </c>
      <c r="J28" s="126">
        <v>30</v>
      </c>
      <c r="K28" s="127">
        <v>10</v>
      </c>
      <c r="L28" s="126">
        <v>48</v>
      </c>
      <c r="M28" s="126">
        <v>4</v>
      </c>
      <c r="N28" s="126">
        <v>52</v>
      </c>
      <c r="O28" s="126">
        <v>16</v>
      </c>
      <c r="P28" s="126">
        <v>54</v>
      </c>
      <c r="Q28" s="126">
        <v>12</v>
      </c>
      <c r="R28" s="126">
        <v>107</v>
      </c>
      <c r="S28" s="126">
        <v>10</v>
      </c>
      <c r="T28" s="126">
        <v>89</v>
      </c>
      <c r="U28" s="126">
        <v>17</v>
      </c>
      <c r="V28" s="126">
        <v>79</v>
      </c>
      <c r="W28" s="126">
        <v>36</v>
      </c>
      <c r="X28" s="126">
        <v>101</v>
      </c>
      <c r="Y28" s="126">
        <v>46</v>
      </c>
      <c r="Z28" s="126">
        <v>120</v>
      </c>
      <c r="AA28" s="126">
        <v>70</v>
      </c>
      <c r="AB28" s="126">
        <v>125</v>
      </c>
      <c r="AC28" s="126">
        <v>102</v>
      </c>
      <c r="AD28" s="128">
        <v>156</v>
      </c>
      <c r="AE28" s="123"/>
      <c r="AF28" s="123"/>
      <c r="AG28" s="123"/>
      <c r="AH28" s="123"/>
    </row>
    <row r="29" spans="2:34" ht="18" customHeight="1" x14ac:dyDescent="0.2">
      <c r="B29" s="342"/>
      <c r="C29" s="139" t="s">
        <v>37</v>
      </c>
      <c r="D29" s="125">
        <v>292</v>
      </c>
      <c r="E29" s="125">
        <v>343</v>
      </c>
      <c r="F29" s="125">
        <f t="shared" si="59"/>
        <v>320</v>
      </c>
      <c r="G29" s="126">
        <v>8</v>
      </c>
      <c r="H29" s="126">
        <v>10</v>
      </c>
      <c r="I29" s="127">
        <v>3</v>
      </c>
      <c r="J29" s="126">
        <v>11</v>
      </c>
      <c r="K29" s="127">
        <v>4</v>
      </c>
      <c r="L29" s="126">
        <v>21</v>
      </c>
      <c r="M29" s="126">
        <v>3</v>
      </c>
      <c r="N29" s="126">
        <v>21</v>
      </c>
      <c r="O29" s="126">
        <v>5</v>
      </c>
      <c r="P29" s="126">
        <v>26</v>
      </c>
      <c r="Q29" s="126">
        <v>7</v>
      </c>
      <c r="R29" s="126">
        <v>36</v>
      </c>
      <c r="S29" s="126">
        <v>2</v>
      </c>
      <c r="T29" s="126">
        <v>32</v>
      </c>
      <c r="U29" s="126">
        <v>1</v>
      </c>
      <c r="V29" s="126">
        <v>22</v>
      </c>
      <c r="W29" s="126">
        <v>9</v>
      </c>
      <c r="X29" s="126">
        <v>31</v>
      </c>
      <c r="Y29" s="126">
        <v>4</v>
      </c>
      <c r="Z29" s="126">
        <v>16</v>
      </c>
      <c r="AA29" s="126">
        <v>7</v>
      </c>
      <c r="AB29" s="126">
        <v>14</v>
      </c>
      <c r="AC29" s="126">
        <v>12</v>
      </c>
      <c r="AD29" s="128">
        <v>15</v>
      </c>
      <c r="AE29" s="123"/>
      <c r="AF29" s="123"/>
      <c r="AG29" s="123"/>
      <c r="AH29" s="123"/>
    </row>
    <row r="30" spans="2:34" ht="18" customHeight="1" x14ac:dyDescent="0.2">
      <c r="B30" s="342"/>
      <c r="C30" s="139" t="s">
        <v>38</v>
      </c>
      <c r="D30" s="125">
        <v>926</v>
      </c>
      <c r="E30" s="125">
        <v>925</v>
      </c>
      <c r="F30" s="125">
        <f>SUM(G30:AD30)</f>
        <v>880</v>
      </c>
      <c r="G30" s="126">
        <v>8</v>
      </c>
      <c r="H30" s="126">
        <v>2</v>
      </c>
      <c r="I30" s="127">
        <v>6</v>
      </c>
      <c r="J30" s="126">
        <v>15</v>
      </c>
      <c r="K30" s="127">
        <v>10</v>
      </c>
      <c r="L30" s="126">
        <v>32</v>
      </c>
      <c r="M30" s="126">
        <v>3</v>
      </c>
      <c r="N30" s="126">
        <v>28</v>
      </c>
      <c r="O30" s="126">
        <v>10</v>
      </c>
      <c r="P30" s="126">
        <v>30</v>
      </c>
      <c r="Q30" s="126">
        <v>9</v>
      </c>
      <c r="R30" s="126">
        <v>68</v>
      </c>
      <c r="S30" s="126">
        <v>8</v>
      </c>
      <c r="T30" s="126">
        <v>57</v>
      </c>
      <c r="U30" s="126">
        <v>11</v>
      </c>
      <c r="V30" s="126">
        <v>56</v>
      </c>
      <c r="W30" s="126">
        <v>21</v>
      </c>
      <c r="X30" s="126">
        <v>69</v>
      </c>
      <c r="Y30" s="126">
        <v>33</v>
      </c>
      <c r="Z30" s="126">
        <v>91</v>
      </c>
      <c r="AA30" s="126">
        <v>48</v>
      </c>
      <c r="AB30" s="126">
        <v>93</v>
      </c>
      <c r="AC30" s="126">
        <v>70</v>
      </c>
      <c r="AD30" s="128">
        <v>102</v>
      </c>
      <c r="AE30" s="123"/>
      <c r="AF30" s="123"/>
      <c r="AG30" s="123"/>
      <c r="AH30" s="123"/>
    </row>
    <row r="31" spans="2:34" ht="18" customHeight="1" x14ac:dyDescent="0.2">
      <c r="B31" s="343"/>
      <c r="C31" s="150" t="s">
        <v>39</v>
      </c>
      <c r="D31" s="151">
        <v>456</v>
      </c>
      <c r="E31" s="151">
        <v>365</v>
      </c>
      <c r="F31" s="151">
        <f>SUM(G31:AD31)</f>
        <v>345</v>
      </c>
      <c r="G31" s="152">
        <v>0</v>
      </c>
      <c r="H31" s="152">
        <v>0</v>
      </c>
      <c r="I31" s="153">
        <v>1</v>
      </c>
      <c r="J31" s="152">
        <v>5</v>
      </c>
      <c r="K31" s="153">
        <v>0</v>
      </c>
      <c r="L31" s="152">
        <v>4</v>
      </c>
      <c r="M31" s="152">
        <v>0</v>
      </c>
      <c r="N31" s="152">
        <v>8</v>
      </c>
      <c r="O31" s="152">
        <v>3</v>
      </c>
      <c r="P31" s="152">
        <v>4</v>
      </c>
      <c r="Q31" s="152">
        <v>4</v>
      </c>
      <c r="R31" s="152">
        <v>13</v>
      </c>
      <c r="S31" s="152">
        <v>1</v>
      </c>
      <c r="T31" s="152">
        <v>21</v>
      </c>
      <c r="U31" s="152">
        <v>8</v>
      </c>
      <c r="V31" s="152">
        <v>17</v>
      </c>
      <c r="W31" s="152">
        <v>14</v>
      </c>
      <c r="X31" s="152">
        <v>28</v>
      </c>
      <c r="Y31" s="152">
        <v>17</v>
      </c>
      <c r="Z31" s="152">
        <v>46</v>
      </c>
      <c r="AA31" s="152">
        <v>25</v>
      </c>
      <c r="AB31" s="152">
        <v>32</v>
      </c>
      <c r="AC31" s="152">
        <v>32</v>
      </c>
      <c r="AD31" s="154">
        <v>62</v>
      </c>
      <c r="AE31" s="123"/>
      <c r="AF31" s="123"/>
      <c r="AG31" s="123"/>
      <c r="AH31" s="123"/>
    </row>
    <row r="32" spans="2:34" ht="18" customHeight="1" x14ac:dyDescent="0.2">
      <c r="B32" s="341" t="s">
        <v>126</v>
      </c>
      <c r="C32" s="149" t="s">
        <v>35</v>
      </c>
      <c r="D32" s="155">
        <f>ROUND(D27/$D$9*100,3)</f>
        <v>19.146999999999998</v>
      </c>
      <c r="E32" s="155">
        <f>ROUND(E27/$E$9*100,3)</f>
        <v>21.579000000000001</v>
      </c>
      <c r="F32" s="155">
        <f>ROUND(F27/F9*100,3)</f>
        <v>22.244</v>
      </c>
      <c r="G32" s="156">
        <f t="shared" ref="G32:AD32" si="60">ROUND(G27/G9*100,3)</f>
        <v>36.841999999999999</v>
      </c>
      <c r="H32" s="156">
        <f t="shared" si="60"/>
        <v>50</v>
      </c>
      <c r="I32" s="157">
        <f t="shared" si="60"/>
        <v>13.333</v>
      </c>
      <c r="J32" s="156">
        <f t="shared" si="60"/>
        <v>20</v>
      </c>
      <c r="K32" s="157">
        <f t="shared" si="60"/>
        <v>18.75</v>
      </c>
      <c r="L32" s="156">
        <f t="shared" si="60"/>
        <v>25</v>
      </c>
      <c r="M32" s="156">
        <f t="shared" si="60"/>
        <v>55.555999999999997</v>
      </c>
      <c r="N32" s="156">
        <f t="shared" si="60"/>
        <v>19.736999999999998</v>
      </c>
      <c r="O32" s="156">
        <f t="shared" si="60"/>
        <v>22.727</v>
      </c>
      <c r="P32" s="156">
        <f t="shared" si="60"/>
        <v>27.907</v>
      </c>
      <c r="Q32" s="156">
        <f t="shared" si="60"/>
        <v>37.5</v>
      </c>
      <c r="R32" s="156">
        <f t="shared" si="60"/>
        <v>19.867999999999999</v>
      </c>
      <c r="S32" s="156">
        <f t="shared" si="60"/>
        <v>27.777999999999999</v>
      </c>
      <c r="T32" s="156">
        <f t="shared" si="60"/>
        <v>20.741</v>
      </c>
      <c r="U32" s="156">
        <f t="shared" si="60"/>
        <v>22.222000000000001</v>
      </c>
      <c r="V32" s="156">
        <f t="shared" si="60"/>
        <v>20.338999999999999</v>
      </c>
      <c r="W32" s="156">
        <f t="shared" si="60"/>
        <v>18.518999999999998</v>
      </c>
      <c r="X32" s="156">
        <f t="shared" si="60"/>
        <v>28.234999999999999</v>
      </c>
      <c r="Y32" s="156">
        <f t="shared" si="60"/>
        <v>18.056000000000001</v>
      </c>
      <c r="Z32" s="156">
        <f t="shared" si="60"/>
        <v>20.5</v>
      </c>
      <c r="AA32" s="156">
        <f t="shared" si="60"/>
        <v>17.646999999999998</v>
      </c>
      <c r="AB32" s="156">
        <f t="shared" si="60"/>
        <v>20.111999999999998</v>
      </c>
      <c r="AC32" s="156">
        <f t="shared" si="60"/>
        <v>25.434000000000001</v>
      </c>
      <c r="AD32" s="158">
        <f t="shared" si="60"/>
        <v>18.257000000000001</v>
      </c>
      <c r="AE32" s="144"/>
      <c r="AF32" s="144"/>
      <c r="AG32" s="144"/>
      <c r="AH32" s="144"/>
    </row>
    <row r="33" spans="2:34" ht="18" customHeight="1" x14ac:dyDescent="0.2">
      <c r="B33" s="342"/>
      <c r="C33" s="139" t="s">
        <v>36</v>
      </c>
      <c r="D33" s="140">
        <f t="shared" ref="D33:D36" si="61">ROUND(D28/$D$9*100,3)</f>
        <v>65.117999999999995</v>
      </c>
      <c r="E33" s="140">
        <f t="shared" ref="E33:E36" si="62">ROUND(E28/$E$9*100,3)</f>
        <v>65.11</v>
      </c>
      <c r="F33" s="140">
        <f>ROUND(F28/F9*100,3)</f>
        <v>64.575999999999993</v>
      </c>
      <c r="G33" s="141">
        <f t="shared" ref="G33:AD33" si="63">ROUND(G28/G9*100,3)</f>
        <v>57.895000000000003</v>
      </c>
      <c r="H33" s="141">
        <f t="shared" si="63"/>
        <v>45.454999999999998</v>
      </c>
      <c r="I33" s="142">
        <f t="shared" si="63"/>
        <v>86.667000000000002</v>
      </c>
      <c r="J33" s="141">
        <f t="shared" si="63"/>
        <v>75</v>
      </c>
      <c r="K33" s="142">
        <f t="shared" si="63"/>
        <v>62.5</v>
      </c>
      <c r="L33" s="141">
        <f t="shared" si="63"/>
        <v>66.667000000000002</v>
      </c>
      <c r="M33" s="141">
        <f t="shared" si="63"/>
        <v>44.444000000000003</v>
      </c>
      <c r="N33" s="141">
        <f t="shared" si="63"/>
        <v>68.421000000000006</v>
      </c>
      <c r="O33" s="141">
        <f t="shared" si="63"/>
        <v>72.727000000000004</v>
      </c>
      <c r="P33" s="141">
        <f t="shared" si="63"/>
        <v>62.790999999999997</v>
      </c>
      <c r="Q33" s="141">
        <f t="shared" si="63"/>
        <v>50</v>
      </c>
      <c r="R33" s="141">
        <f t="shared" si="63"/>
        <v>70.861000000000004</v>
      </c>
      <c r="S33" s="141">
        <f t="shared" si="63"/>
        <v>55.555999999999997</v>
      </c>
      <c r="T33" s="141">
        <f t="shared" si="63"/>
        <v>65.926000000000002</v>
      </c>
      <c r="U33" s="141">
        <f t="shared" si="63"/>
        <v>62.963000000000001</v>
      </c>
      <c r="V33" s="141">
        <f t="shared" si="63"/>
        <v>66.948999999999998</v>
      </c>
      <c r="W33" s="141">
        <f t="shared" si="63"/>
        <v>66.667000000000002</v>
      </c>
      <c r="X33" s="141">
        <f t="shared" si="63"/>
        <v>59.411999999999999</v>
      </c>
      <c r="Y33" s="141">
        <f t="shared" si="63"/>
        <v>63.889000000000003</v>
      </c>
      <c r="Z33" s="141">
        <f t="shared" si="63"/>
        <v>60</v>
      </c>
      <c r="AA33" s="141">
        <f t="shared" si="63"/>
        <v>68.626999999999995</v>
      </c>
      <c r="AB33" s="141">
        <f t="shared" si="63"/>
        <v>69.831999999999994</v>
      </c>
      <c r="AC33" s="141">
        <f t="shared" si="63"/>
        <v>58.96</v>
      </c>
      <c r="AD33" s="143">
        <f t="shared" si="63"/>
        <v>64.73</v>
      </c>
      <c r="AE33" s="144"/>
      <c r="AF33" s="144"/>
      <c r="AG33" s="144"/>
      <c r="AH33" s="144"/>
    </row>
    <row r="34" spans="2:34" ht="18" customHeight="1" x14ac:dyDescent="0.2">
      <c r="B34" s="342"/>
      <c r="C34" s="139" t="s">
        <v>37</v>
      </c>
      <c r="D34" s="140">
        <f t="shared" si="61"/>
        <v>13.839</v>
      </c>
      <c r="E34" s="140">
        <f t="shared" si="62"/>
        <v>16.021000000000001</v>
      </c>
      <c r="F34" s="140">
        <f>ROUND(F29/F9*100,3)</f>
        <v>15.679</v>
      </c>
      <c r="G34" s="141">
        <f t="shared" ref="G34:AD34" si="64">ROUND(G29/G9*100,3)</f>
        <v>42.104999999999997</v>
      </c>
      <c r="H34" s="141">
        <f t="shared" si="64"/>
        <v>45.454999999999998</v>
      </c>
      <c r="I34" s="142">
        <f t="shared" si="64"/>
        <v>20</v>
      </c>
      <c r="J34" s="141">
        <f t="shared" si="64"/>
        <v>27.5</v>
      </c>
      <c r="K34" s="142">
        <f t="shared" si="64"/>
        <v>25</v>
      </c>
      <c r="L34" s="141">
        <f t="shared" si="64"/>
        <v>29.167000000000002</v>
      </c>
      <c r="M34" s="141">
        <f t="shared" si="64"/>
        <v>33.332999999999998</v>
      </c>
      <c r="N34" s="141">
        <f t="shared" si="64"/>
        <v>27.632000000000001</v>
      </c>
      <c r="O34" s="141">
        <f t="shared" si="64"/>
        <v>22.727</v>
      </c>
      <c r="P34" s="141">
        <f t="shared" si="64"/>
        <v>30.233000000000001</v>
      </c>
      <c r="Q34" s="141">
        <f t="shared" si="64"/>
        <v>29.167000000000002</v>
      </c>
      <c r="R34" s="141">
        <f t="shared" si="64"/>
        <v>23.841000000000001</v>
      </c>
      <c r="S34" s="141">
        <f t="shared" si="64"/>
        <v>11.111000000000001</v>
      </c>
      <c r="T34" s="141">
        <f t="shared" si="64"/>
        <v>23.704000000000001</v>
      </c>
      <c r="U34" s="141">
        <f t="shared" si="64"/>
        <v>3.7040000000000002</v>
      </c>
      <c r="V34" s="141">
        <f t="shared" si="64"/>
        <v>18.643999999999998</v>
      </c>
      <c r="W34" s="141">
        <f t="shared" si="64"/>
        <v>16.667000000000002</v>
      </c>
      <c r="X34" s="141">
        <f t="shared" si="64"/>
        <v>18.234999999999999</v>
      </c>
      <c r="Y34" s="141">
        <f t="shared" si="64"/>
        <v>5.556</v>
      </c>
      <c r="Z34" s="141">
        <f t="shared" si="64"/>
        <v>8</v>
      </c>
      <c r="AA34" s="141">
        <f t="shared" si="64"/>
        <v>6.8630000000000004</v>
      </c>
      <c r="AB34" s="141">
        <f t="shared" si="64"/>
        <v>7.8209999999999997</v>
      </c>
      <c r="AC34" s="141">
        <f t="shared" si="64"/>
        <v>6.9359999999999999</v>
      </c>
      <c r="AD34" s="143">
        <f t="shared" si="64"/>
        <v>6.2240000000000002</v>
      </c>
      <c r="AE34" s="144"/>
      <c r="AF34" s="144"/>
      <c r="AG34" s="144"/>
      <c r="AH34" s="144"/>
    </row>
    <row r="35" spans="2:34" ht="18" customHeight="1" x14ac:dyDescent="0.2">
      <c r="B35" s="342"/>
      <c r="C35" s="139" t="s">
        <v>38</v>
      </c>
      <c r="D35" s="140">
        <f t="shared" si="61"/>
        <v>43.886000000000003</v>
      </c>
      <c r="E35" s="140">
        <f t="shared" si="62"/>
        <v>43.204000000000001</v>
      </c>
      <c r="F35" s="140">
        <f>ROUND(F30/F9*100,3)</f>
        <v>43.116</v>
      </c>
      <c r="G35" s="141">
        <f t="shared" ref="G35:AD35" si="65">ROUND(G30/G9*100,3)</f>
        <v>42.104999999999997</v>
      </c>
      <c r="H35" s="141">
        <f t="shared" si="65"/>
        <v>9.0909999999999993</v>
      </c>
      <c r="I35" s="142">
        <f t="shared" si="65"/>
        <v>40</v>
      </c>
      <c r="J35" s="141">
        <f t="shared" si="65"/>
        <v>37.5</v>
      </c>
      <c r="K35" s="142">
        <f t="shared" si="65"/>
        <v>62.5</v>
      </c>
      <c r="L35" s="141">
        <f t="shared" si="65"/>
        <v>44.444000000000003</v>
      </c>
      <c r="M35" s="141">
        <f t="shared" si="65"/>
        <v>33.332999999999998</v>
      </c>
      <c r="N35" s="141">
        <f t="shared" si="65"/>
        <v>36.841999999999999</v>
      </c>
      <c r="O35" s="141">
        <f t="shared" si="65"/>
        <v>45.454999999999998</v>
      </c>
      <c r="P35" s="141">
        <f t="shared" si="65"/>
        <v>34.884</v>
      </c>
      <c r="Q35" s="141">
        <f t="shared" si="65"/>
        <v>37.5</v>
      </c>
      <c r="R35" s="141">
        <f t="shared" si="65"/>
        <v>45.033000000000001</v>
      </c>
      <c r="S35" s="141">
        <f t="shared" si="65"/>
        <v>44.444000000000003</v>
      </c>
      <c r="T35" s="141">
        <f t="shared" si="65"/>
        <v>42.222000000000001</v>
      </c>
      <c r="U35" s="141">
        <f t="shared" si="65"/>
        <v>40.741</v>
      </c>
      <c r="V35" s="141">
        <f t="shared" si="65"/>
        <v>47.457999999999998</v>
      </c>
      <c r="W35" s="141">
        <f t="shared" si="65"/>
        <v>38.889000000000003</v>
      </c>
      <c r="X35" s="141">
        <f t="shared" si="65"/>
        <v>40.588000000000001</v>
      </c>
      <c r="Y35" s="141">
        <f t="shared" si="65"/>
        <v>45.832999999999998</v>
      </c>
      <c r="Z35" s="141">
        <f t="shared" si="65"/>
        <v>45.5</v>
      </c>
      <c r="AA35" s="141">
        <f t="shared" si="65"/>
        <v>47.058999999999997</v>
      </c>
      <c r="AB35" s="141">
        <f t="shared" si="65"/>
        <v>51.954999999999998</v>
      </c>
      <c r="AC35" s="141">
        <f t="shared" si="65"/>
        <v>40.462000000000003</v>
      </c>
      <c r="AD35" s="143">
        <f t="shared" si="65"/>
        <v>42.323999999999998</v>
      </c>
      <c r="AE35" s="144"/>
      <c r="AF35" s="144"/>
      <c r="AG35" s="144"/>
      <c r="AH35" s="144"/>
    </row>
    <row r="36" spans="2:34" ht="18" customHeight="1" x14ac:dyDescent="0.2">
      <c r="B36" s="343"/>
      <c r="C36" s="150" t="s">
        <v>39</v>
      </c>
      <c r="D36" s="129">
        <f t="shared" si="61"/>
        <v>21.611000000000001</v>
      </c>
      <c r="E36" s="129">
        <f t="shared" si="62"/>
        <v>17.047999999999998</v>
      </c>
      <c r="F36" s="129">
        <f>ROUND(F31/F9*100,3)</f>
        <v>16.902999999999999</v>
      </c>
      <c r="G36" s="130">
        <f t="shared" ref="G36:AD36" si="66">ROUND(G31/G9*100,3)</f>
        <v>0</v>
      </c>
      <c r="H36" s="130">
        <f t="shared" si="66"/>
        <v>0</v>
      </c>
      <c r="I36" s="131">
        <f t="shared" si="66"/>
        <v>6.6669999999999998</v>
      </c>
      <c r="J36" s="130">
        <f t="shared" si="66"/>
        <v>12.5</v>
      </c>
      <c r="K36" s="131">
        <f t="shared" si="66"/>
        <v>0</v>
      </c>
      <c r="L36" s="130">
        <f t="shared" si="66"/>
        <v>5.556</v>
      </c>
      <c r="M36" s="130">
        <f t="shared" si="66"/>
        <v>0</v>
      </c>
      <c r="N36" s="130">
        <f t="shared" si="66"/>
        <v>10.526</v>
      </c>
      <c r="O36" s="130">
        <f t="shared" si="66"/>
        <v>13.635999999999999</v>
      </c>
      <c r="P36" s="130">
        <f t="shared" si="66"/>
        <v>4.6509999999999998</v>
      </c>
      <c r="Q36" s="130">
        <f t="shared" si="66"/>
        <v>16.667000000000002</v>
      </c>
      <c r="R36" s="130">
        <f t="shared" si="66"/>
        <v>8.609</v>
      </c>
      <c r="S36" s="130">
        <f t="shared" si="66"/>
        <v>5.556</v>
      </c>
      <c r="T36" s="130">
        <f t="shared" si="66"/>
        <v>15.555999999999999</v>
      </c>
      <c r="U36" s="130">
        <f t="shared" si="66"/>
        <v>29.63</v>
      </c>
      <c r="V36" s="130">
        <f t="shared" si="66"/>
        <v>14.407</v>
      </c>
      <c r="W36" s="130">
        <f t="shared" si="66"/>
        <v>25.925999999999998</v>
      </c>
      <c r="X36" s="130">
        <f t="shared" si="66"/>
        <v>16.471</v>
      </c>
      <c r="Y36" s="130">
        <f t="shared" si="66"/>
        <v>23.611000000000001</v>
      </c>
      <c r="Z36" s="130">
        <f t="shared" si="66"/>
        <v>23</v>
      </c>
      <c r="AA36" s="130">
        <f t="shared" si="66"/>
        <v>24.51</v>
      </c>
      <c r="AB36" s="130">
        <f t="shared" si="66"/>
        <v>17.876999999999999</v>
      </c>
      <c r="AC36" s="130">
        <f t="shared" si="66"/>
        <v>18.497</v>
      </c>
      <c r="AD36" s="132">
        <f t="shared" si="66"/>
        <v>25.725999999999999</v>
      </c>
      <c r="AE36" s="144"/>
      <c r="AF36" s="144"/>
      <c r="AG36" s="144"/>
      <c r="AH36" s="144"/>
    </row>
    <row r="37" spans="2:34" ht="18" customHeight="1" x14ac:dyDescent="0.2">
      <c r="B37" s="344" t="s">
        <v>40</v>
      </c>
      <c r="C37" s="149" t="s">
        <v>41</v>
      </c>
      <c r="D37" s="119">
        <v>54452</v>
      </c>
      <c r="E37" s="119">
        <v>54686</v>
      </c>
      <c r="F37" s="119">
        <f>SUM(G37:AD37)</f>
        <v>51958</v>
      </c>
      <c r="G37" s="120">
        <v>551</v>
      </c>
      <c r="H37" s="120">
        <v>629</v>
      </c>
      <c r="I37" s="121">
        <v>438</v>
      </c>
      <c r="J37" s="120">
        <v>1137</v>
      </c>
      <c r="K37" s="121">
        <v>446</v>
      </c>
      <c r="L37" s="120">
        <v>2056</v>
      </c>
      <c r="M37" s="120">
        <v>262</v>
      </c>
      <c r="N37" s="120">
        <v>2161</v>
      </c>
      <c r="O37" s="120">
        <v>619</v>
      </c>
      <c r="P37" s="120">
        <v>2416</v>
      </c>
      <c r="Q37" s="120">
        <v>692</v>
      </c>
      <c r="R37" s="120">
        <v>4241</v>
      </c>
      <c r="S37" s="120">
        <v>466</v>
      </c>
      <c r="T37" s="120">
        <v>3627</v>
      </c>
      <c r="U37" s="120">
        <v>725</v>
      </c>
      <c r="V37" s="120">
        <v>3185</v>
      </c>
      <c r="W37" s="120">
        <v>1352</v>
      </c>
      <c r="X37" s="120">
        <v>4421</v>
      </c>
      <c r="Y37" s="120">
        <v>1745</v>
      </c>
      <c r="Z37" s="120">
        <v>4941</v>
      </c>
      <c r="AA37" s="120">
        <v>2438</v>
      </c>
      <c r="AB37" s="120">
        <v>4385</v>
      </c>
      <c r="AC37" s="120">
        <v>3608</v>
      </c>
      <c r="AD37" s="122">
        <v>5417</v>
      </c>
      <c r="AE37" s="123"/>
      <c r="AF37" s="123"/>
      <c r="AG37" s="123"/>
      <c r="AH37" s="123"/>
    </row>
    <row r="38" spans="2:34" ht="18" customHeight="1" x14ac:dyDescent="0.2">
      <c r="B38" s="342"/>
      <c r="C38" s="139" t="s">
        <v>101</v>
      </c>
      <c r="D38" s="125">
        <v>39</v>
      </c>
      <c r="E38" s="125">
        <v>65</v>
      </c>
      <c r="F38" s="125">
        <f>SUM(G38:AD38)</f>
        <v>48</v>
      </c>
      <c r="G38" s="126">
        <v>0</v>
      </c>
      <c r="H38" s="126">
        <v>0</v>
      </c>
      <c r="I38" s="127">
        <v>0</v>
      </c>
      <c r="J38" s="126">
        <v>0</v>
      </c>
      <c r="K38" s="127">
        <v>0</v>
      </c>
      <c r="L38" s="126">
        <v>0</v>
      </c>
      <c r="M38" s="126">
        <v>0</v>
      </c>
      <c r="N38" s="126">
        <v>0</v>
      </c>
      <c r="O38" s="126">
        <v>0</v>
      </c>
      <c r="P38" s="126">
        <v>0</v>
      </c>
      <c r="Q38" s="126">
        <v>0</v>
      </c>
      <c r="R38" s="126">
        <v>0</v>
      </c>
      <c r="S38" s="126">
        <v>1</v>
      </c>
      <c r="T38" s="126">
        <v>3</v>
      </c>
      <c r="U38" s="126">
        <v>0</v>
      </c>
      <c r="V38" s="126">
        <v>0</v>
      </c>
      <c r="W38" s="126">
        <v>3</v>
      </c>
      <c r="X38" s="126">
        <v>1</v>
      </c>
      <c r="Y38" s="126">
        <v>1</v>
      </c>
      <c r="Z38" s="126">
        <v>2</v>
      </c>
      <c r="AA38" s="126">
        <v>5</v>
      </c>
      <c r="AB38" s="126">
        <v>5</v>
      </c>
      <c r="AC38" s="126">
        <v>18</v>
      </c>
      <c r="AD38" s="128">
        <v>9</v>
      </c>
      <c r="AE38" s="123"/>
      <c r="AF38" s="123"/>
      <c r="AG38" s="123"/>
      <c r="AH38" s="123"/>
    </row>
    <row r="39" spans="2:34" ht="18" customHeight="1" x14ac:dyDescent="0.2">
      <c r="B39" s="342"/>
      <c r="C39" s="139" t="s">
        <v>102</v>
      </c>
      <c r="D39" s="125">
        <v>147</v>
      </c>
      <c r="E39" s="125">
        <v>154</v>
      </c>
      <c r="F39" s="125">
        <f>SUM(G39:AD39)</f>
        <v>165</v>
      </c>
      <c r="G39" s="126">
        <v>0</v>
      </c>
      <c r="H39" s="126">
        <v>0</v>
      </c>
      <c r="I39" s="127">
        <v>0</v>
      </c>
      <c r="J39" s="126">
        <v>0</v>
      </c>
      <c r="K39" s="127">
        <v>0</v>
      </c>
      <c r="L39" s="126">
        <v>0</v>
      </c>
      <c r="M39" s="126">
        <v>0</v>
      </c>
      <c r="N39" s="126">
        <v>0</v>
      </c>
      <c r="O39" s="126">
        <v>0</v>
      </c>
      <c r="P39" s="126">
        <v>1</v>
      </c>
      <c r="Q39" s="126">
        <v>0</v>
      </c>
      <c r="R39" s="126">
        <v>0</v>
      </c>
      <c r="S39" s="126">
        <v>0</v>
      </c>
      <c r="T39" s="126">
        <v>2</v>
      </c>
      <c r="U39" s="126">
        <v>0</v>
      </c>
      <c r="V39" s="126">
        <v>2</v>
      </c>
      <c r="W39" s="126">
        <v>4</v>
      </c>
      <c r="X39" s="126">
        <v>7</v>
      </c>
      <c r="Y39" s="126">
        <v>9</v>
      </c>
      <c r="Z39" s="126">
        <v>15</v>
      </c>
      <c r="AA39" s="126">
        <v>16</v>
      </c>
      <c r="AB39" s="126">
        <v>19</v>
      </c>
      <c r="AC39" s="126">
        <v>41</v>
      </c>
      <c r="AD39" s="128">
        <v>49</v>
      </c>
      <c r="AE39" s="123"/>
      <c r="AF39" s="123"/>
      <c r="AG39" s="123"/>
      <c r="AH39" s="123"/>
    </row>
    <row r="40" spans="2:34" ht="18" customHeight="1" x14ac:dyDescent="0.2">
      <c r="B40" s="342"/>
      <c r="C40" s="139" t="s">
        <v>103</v>
      </c>
      <c r="D40" s="125">
        <v>217</v>
      </c>
      <c r="E40" s="125">
        <v>209</v>
      </c>
      <c r="F40" s="125">
        <f>SUM(G40:AD40)</f>
        <v>209</v>
      </c>
      <c r="G40" s="126">
        <v>0</v>
      </c>
      <c r="H40" s="126">
        <v>0</v>
      </c>
      <c r="I40" s="127">
        <v>0</v>
      </c>
      <c r="J40" s="126">
        <v>0</v>
      </c>
      <c r="K40" s="127">
        <v>0</v>
      </c>
      <c r="L40" s="126">
        <v>0</v>
      </c>
      <c r="M40" s="126">
        <v>0</v>
      </c>
      <c r="N40" s="126">
        <v>0</v>
      </c>
      <c r="O40" s="126">
        <v>0</v>
      </c>
      <c r="P40" s="126">
        <v>1</v>
      </c>
      <c r="Q40" s="126">
        <v>0</v>
      </c>
      <c r="R40" s="126">
        <v>2</v>
      </c>
      <c r="S40" s="126">
        <v>1</v>
      </c>
      <c r="T40" s="126">
        <v>6</v>
      </c>
      <c r="U40" s="126">
        <v>4</v>
      </c>
      <c r="V40" s="126">
        <v>4</v>
      </c>
      <c r="W40" s="126">
        <v>2</v>
      </c>
      <c r="X40" s="126">
        <v>17</v>
      </c>
      <c r="Y40" s="126">
        <v>15</v>
      </c>
      <c r="Z40" s="126">
        <v>45</v>
      </c>
      <c r="AA40" s="126">
        <v>11</v>
      </c>
      <c r="AB40" s="126">
        <v>23</v>
      </c>
      <c r="AC40" s="126">
        <v>30</v>
      </c>
      <c r="AD40" s="128">
        <v>48</v>
      </c>
      <c r="AE40" s="123"/>
      <c r="AF40" s="123"/>
      <c r="AG40" s="123"/>
      <c r="AH40" s="123"/>
    </row>
    <row r="41" spans="2:34" ht="18" customHeight="1" x14ac:dyDescent="0.2">
      <c r="B41" s="342"/>
      <c r="C41" s="139" t="s">
        <v>104</v>
      </c>
      <c r="D41" s="125">
        <v>1707</v>
      </c>
      <c r="E41" s="125">
        <v>1713</v>
      </c>
      <c r="F41" s="125">
        <f>SUM(G41:AD41)</f>
        <v>1619</v>
      </c>
      <c r="G41" s="126">
        <v>19</v>
      </c>
      <c r="H41" s="126">
        <v>22</v>
      </c>
      <c r="I41" s="127">
        <v>15</v>
      </c>
      <c r="J41" s="126">
        <v>40</v>
      </c>
      <c r="K41" s="127">
        <v>16</v>
      </c>
      <c r="L41" s="126">
        <v>72</v>
      </c>
      <c r="M41" s="126">
        <v>9</v>
      </c>
      <c r="N41" s="126">
        <v>76</v>
      </c>
      <c r="O41" s="126">
        <v>22</v>
      </c>
      <c r="P41" s="126">
        <v>84</v>
      </c>
      <c r="Q41" s="126">
        <v>24</v>
      </c>
      <c r="R41" s="126">
        <v>149</v>
      </c>
      <c r="S41" s="126">
        <v>16</v>
      </c>
      <c r="T41" s="126">
        <v>124</v>
      </c>
      <c r="U41" s="126">
        <v>23</v>
      </c>
      <c r="V41" s="126">
        <v>112</v>
      </c>
      <c r="W41" s="126">
        <v>45</v>
      </c>
      <c r="X41" s="126">
        <v>145</v>
      </c>
      <c r="Y41" s="126">
        <v>47</v>
      </c>
      <c r="Z41" s="126">
        <v>138</v>
      </c>
      <c r="AA41" s="126">
        <v>70</v>
      </c>
      <c r="AB41" s="126">
        <v>132</v>
      </c>
      <c r="AC41" s="126">
        <v>84</v>
      </c>
      <c r="AD41" s="128">
        <v>135</v>
      </c>
      <c r="AE41" s="123"/>
      <c r="AF41" s="123"/>
      <c r="AG41" s="123"/>
      <c r="AH41" s="123"/>
    </row>
    <row r="42" spans="2:34" ht="18" customHeight="1" x14ac:dyDescent="0.2">
      <c r="B42" s="343"/>
      <c r="C42" s="159" t="s">
        <v>42</v>
      </c>
      <c r="D42" s="129">
        <f>ROUND(D37/$D$9,3)</f>
        <v>25.806999999999999</v>
      </c>
      <c r="E42" s="129">
        <f>ROUND(E37/$E$9,3)</f>
        <v>25.542000000000002</v>
      </c>
      <c r="F42" s="129">
        <f>ROUND(F37/F9,3)</f>
        <v>25.457000000000001</v>
      </c>
      <c r="G42" s="131">
        <f t="shared" ref="G42:AD42" si="67">ROUND(G37/G9,3)</f>
        <v>29</v>
      </c>
      <c r="H42" s="131">
        <f t="shared" si="67"/>
        <v>28.591000000000001</v>
      </c>
      <c r="I42" s="131">
        <f t="shared" si="67"/>
        <v>29.2</v>
      </c>
      <c r="J42" s="131">
        <f t="shared" si="67"/>
        <v>28.425000000000001</v>
      </c>
      <c r="K42" s="131">
        <f t="shared" si="67"/>
        <v>27.875</v>
      </c>
      <c r="L42" s="131">
        <f t="shared" si="67"/>
        <v>28.556000000000001</v>
      </c>
      <c r="M42" s="131">
        <f t="shared" si="67"/>
        <v>29.111000000000001</v>
      </c>
      <c r="N42" s="131">
        <f t="shared" si="67"/>
        <v>28.434000000000001</v>
      </c>
      <c r="O42" s="131">
        <f t="shared" si="67"/>
        <v>28.135999999999999</v>
      </c>
      <c r="P42" s="131">
        <f t="shared" si="67"/>
        <v>28.093</v>
      </c>
      <c r="Q42" s="131">
        <f t="shared" si="67"/>
        <v>28.832999999999998</v>
      </c>
      <c r="R42" s="131">
        <f t="shared" si="67"/>
        <v>28.085999999999999</v>
      </c>
      <c r="S42" s="131">
        <f t="shared" si="67"/>
        <v>25.888999999999999</v>
      </c>
      <c r="T42" s="131">
        <f t="shared" si="67"/>
        <v>26.867000000000001</v>
      </c>
      <c r="U42" s="131">
        <f t="shared" si="67"/>
        <v>26.852</v>
      </c>
      <c r="V42" s="131">
        <f t="shared" si="67"/>
        <v>26.992000000000001</v>
      </c>
      <c r="W42" s="131">
        <f t="shared" si="67"/>
        <v>25.036999999999999</v>
      </c>
      <c r="X42" s="131">
        <f t="shared" si="67"/>
        <v>26.006</v>
      </c>
      <c r="Y42" s="131">
        <f t="shared" si="67"/>
        <v>24.236000000000001</v>
      </c>
      <c r="Z42" s="131">
        <f t="shared" si="67"/>
        <v>24.704999999999998</v>
      </c>
      <c r="AA42" s="131">
        <f t="shared" si="67"/>
        <v>23.902000000000001</v>
      </c>
      <c r="AB42" s="131">
        <f t="shared" si="67"/>
        <v>24.497</v>
      </c>
      <c r="AC42" s="131">
        <f t="shared" si="67"/>
        <v>20.855</v>
      </c>
      <c r="AD42" s="160">
        <f t="shared" si="67"/>
        <v>22.477</v>
      </c>
      <c r="AE42" s="144"/>
      <c r="AF42" s="144"/>
      <c r="AG42" s="144"/>
      <c r="AH42" s="144"/>
    </row>
    <row r="43" spans="2:34" ht="20.149999999999999" customHeight="1" x14ac:dyDescent="0.2">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row>
  </sheetData>
  <mergeCells count="31">
    <mergeCell ref="U6:V6"/>
    <mergeCell ref="W6:X6"/>
    <mergeCell ref="S6:T6"/>
    <mergeCell ref="A1:H1"/>
    <mergeCell ref="B2:R2"/>
    <mergeCell ref="B5:C7"/>
    <mergeCell ref="D5:D7"/>
    <mergeCell ref="E5:E7"/>
    <mergeCell ref="F5:F7"/>
    <mergeCell ref="G5:AD5"/>
    <mergeCell ref="G6:H6"/>
    <mergeCell ref="Y6:Z6"/>
    <mergeCell ref="AA6:AB6"/>
    <mergeCell ref="AC6:AD6"/>
    <mergeCell ref="B9:C9"/>
    <mergeCell ref="B10:C10"/>
    <mergeCell ref="M6:N6"/>
    <mergeCell ref="O6:P6"/>
    <mergeCell ref="Q6:R6"/>
    <mergeCell ref="B8:C8"/>
    <mergeCell ref="I6:J6"/>
    <mergeCell ref="K6:L6"/>
    <mergeCell ref="B27:B31"/>
    <mergeCell ref="B32:B36"/>
    <mergeCell ref="B37:B42"/>
    <mergeCell ref="B11:B13"/>
    <mergeCell ref="B14:C14"/>
    <mergeCell ref="B15:C15"/>
    <mergeCell ref="B16:B19"/>
    <mergeCell ref="B20:B23"/>
    <mergeCell ref="B24:B26"/>
  </mergeCells>
  <phoneticPr fontId="2"/>
  <pageMargins left="0.70866141732283472" right="0.43307086614173229" top="0.55118110236220474" bottom="0.51181102362204722" header="0.51181102362204722" footer="0.51181102362204722"/>
  <pageSetup paperSize="9" scale="75" firstPageNumber="135" orientation="portrait" useFirstPageNumber="1" r:id="rId1"/>
  <headerFooter differentOddEven="1" alignWithMargins="0">
    <oddFooter>&amp;C&amp;P</oddFooter>
    <evenFooter>&amp;C&amp;P</evenFooter>
  </headerFooter>
  <colBreaks count="2" manualBreakCount="2">
    <brk id="18" max="40" man="1"/>
    <brk id="32" max="40" man="1"/>
  </colBreaks>
  <ignoredErrors>
    <ignoredError sqref="F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showGridLines="0" tabSelected="1" view="pageBreakPreview" zoomScaleNormal="100" zoomScaleSheetLayoutView="100" workbookViewId="0">
      <selection activeCell="C15" sqref="C15:I15"/>
    </sheetView>
  </sheetViews>
  <sheetFormatPr defaultColWidth="9" defaultRowHeight="20.149999999999999" customHeight="1" x14ac:dyDescent="0.2"/>
  <cols>
    <col min="1" max="1" width="1.6328125" style="44" customWidth="1"/>
    <col min="2" max="2" width="11.6328125" style="44" bestFit="1" customWidth="1"/>
    <col min="3" max="3" width="8.6328125" style="44" customWidth="1"/>
    <col min="4" max="4" width="9.1796875" style="44" customWidth="1"/>
    <col min="5" max="5" width="10.6328125" style="44" customWidth="1"/>
    <col min="6" max="9" width="8.6328125" style="44" customWidth="1"/>
    <col min="10" max="10" width="10.6328125" style="44" customWidth="1"/>
    <col min="11" max="16384" width="9" style="44"/>
  </cols>
  <sheetData>
    <row r="1" spans="1:10" ht="20.149999999999999" customHeight="1" x14ac:dyDescent="0.2">
      <c r="A1" s="372" t="s">
        <v>48</v>
      </c>
      <c r="B1" s="372"/>
      <c r="C1" s="372"/>
      <c r="D1" s="372"/>
      <c r="E1" s="372"/>
      <c r="F1" s="372"/>
      <c r="G1" s="372"/>
      <c r="H1" s="372"/>
      <c r="I1" s="372"/>
    </row>
    <row r="2" spans="1:10" ht="75" customHeight="1" x14ac:dyDescent="0.2">
      <c r="B2" s="373" t="s">
        <v>131</v>
      </c>
      <c r="C2" s="373"/>
      <c r="D2" s="373"/>
      <c r="E2" s="373"/>
      <c r="F2" s="373"/>
      <c r="G2" s="373"/>
      <c r="H2" s="373"/>
      <c r="I2" s="373"/>
      <c r="J2" s="373"/>
    </row>
    <row r="3" spans="1:10" ht="15" customHeight="1" x14ac:dyDescent="0.2">
      <c r="B3" s="162"/>
      <c r="C3" s="162"/>
      <c r="D3" s="162"/>
      <c r="E3" s="162"/>
      <c r="F3" s="162"/>
      <c r="G3" s="162"/>
      <c r="H3" s="162"/>
      <c r="I3" s="162"/>
    </row>
    <row r="4" spans="1:10" ht="22.5" customHeight="1" x14ac:dyDescent="0.2">
      <c r="A4" s="372" t="s">
        <v>132</v>
      </c>
      <c r="B4" s="372"/>
      <c r="C4" s="372"/>
      <c r="D4" s="372"/>
      <c r="E4" s="372"/>
      <c r="F4" s="372"/>
      <c r="G4" s="372"/>
      <c r="H4" s="372"/>
      <c r="I4" s="372"/>
    </row>
    <row r="5" spans="1:10" s="42" customFormat="1" ht="30" customHeight="1" x14ac:dyDescent="0.2">
      <c r="B5" s="163" t="s">
        <v>88</v>
      </c>
      <c r="C5" s="378">
        <v>45088</v>
      </c>
      <c r="D5" s="379"/>
      <c r="E5" s="379"/>
      <c r="F5" s="379"/>
      <c r="G5" s="379"/>
      <c r="H5" s="379"/>
      <c r="I5" s="379"/>
      <c r="J5" s="380"/>
    </row>
    <row r="6" spans="1:10" s="42" customFormat="1" ht="22.5" customHeight="1" x14ac:dyDescent="0.2">
      <c r="B6" s="164" t="s">
        <v>85</v>
      </c>
      <c r="C6" s="374" t="s">
        <v>149</v>
      </c>
      <c r="D6" s="375"/>
      <c r="E6" s="375"/>
      <c r="F6" s="375"/>
      <c r="G6" s="375"/>
      <c r="H6" s="375"/>
      <c r="I6" s="375"/>
      <c r="J6" s="165"/>
    </row>
    <row r="7" spans="1:10" s="42" customFormat="1" ht="22.5" customHeight="1" x14ac:dyDescent="0.2">
      <c r="A7" s="42" t="s">
        <v>63</v>
      </c>
      <c r="B7" s="164" t="s">
        <v>86</v>
      </c>
      <c r="C7" s="376" t="s">
        <v>120</v>
      </c>
      <c r="D7" s="377"/>
      <c r="E7" s="377"/>
      <c r="F7" s="377"/>
      <c r="G7" s="377"/>
      <c r="H7" s="377"/>
      <c r="I7" s="377"/>
      <c r="J7" s="165"/>
    </row>
    <row r="8" spans="1:10" s="42" customFormat="1" ht="22.5" customHeight="1" x14ac:dyDescent="0.2">
      <c r="B8" s="164" t="s">
        <v>49</v>
      </c>
      <c r="C8" s="383" t="s">
        <v>57</v>
      </c>
      <c r="D8" s="375"/>
      <c r="E8" s="375"/>
      <c r="F8" s="375"/>
      <c r="G8" s="375"/>
      <c r="H8" s="375"/>
      <c r="I8" s="375"/>
      <c r="J8" s="165"/>
    </row>
    <row r="9" spans="1:10" s="42" customFormat="1" ht="22.5" customHeight="1" x14ac:dyDescent="0.2">
      <c r="B9" s="166" t="s">
        <v>87</v>
      </c>
      <c r="C9" s="381" t="s">
        <v>134</v>
      </c>
      <c r="D9" s="382"/>
      <c r="E9" s="382"/>
      <c r="F9" s="382"/>
      <c r="G9" s="382"/>
      <c r="H9" s="382"/>
      <c r="I9" s="382"/>
      <c r="J9" s="167"/>
    </row>
    <row r="10" spans="1:10" s="42" customFormat="1" ht="15" customHeight="1" x14ac:dyDescent="0.2">
      <c r="B10" s="168"/>
      <c r="C10" s="169"/>
      <c r="D10" s="170"/>
      <c r="E10" s="170"/>
      <c r="F10" s="170"/>
      <c r="G10" s="170"/>
      <c r="H10" s="170"/>
      <c r="I10" s="170"/>
    </row>
    <row r="11" spans="1:10" ht="22.5" customHeight="1" x14ac:dyDescent="0.2">
      <c r="A11" s="372" t="s">
        <v>84</v>
      </c>
      <c r="B11" s="372"/>
      <c r="C11" s="372"/>
      <c r="D11" s="372"/>
      <c r="E11" s="372"/>
      <c r="F11" s="372"/>
      <c r="G11" s="372"/>
      <c r="H11" s="372"/>
      <c r="I11" s="372"/>
    </row>
    <row r="12" spans="1:10" s="42" customFormat="1" ht="22.5" customHeight="1" x14ac:dyDescent="0.2">
      <c r="A12" s="60"/>
      <c r="B12" s="163" t="s">
        <v>88</v>
      </c>
      <c r="C12" s="171" t="s">
        <v>133</v>
      </c>
      <c r="D12" s="172"/>
      <c r="E12" s="172"/>
      <c r="F12" s="172"/>
      <c r="G12" s="172"/>
      <c r="H12" s="172"/>
      <c r="I12" s="172"/>
      <c r="J12" s="173"/>
    </row>
    <row r="13" spans="1:10" s="42" customFormat="1" ht="43.5" customHeight="1" x14ac:dyDescent="0.2">
      <c r="A13" s="60"/>
      <c r="B13" s="174" t="s">
        <v>52</v>
      </c>
      <c r="C13" s="383" t="s">
        <v>58</v>
      </c>
      <c r="D13" s="384"/>
      <c r="E13" s="384"/>
      <c r="F13" s="384"/>
      <c r="G13" s="384"/>
      <c r="H13" s="384"/>
      <c r="I13" s="384"/>
      <c r="J13" s="385"/>
    </row>
    <row r="14" spans="1:10" s="42" customFormat="1" ht="30" customHeight="1" x14ac:dyDescent="0.2">
      <c r="A14" s="60"/>
      <c r="B14" s="175" t="s">
        <v>61</v>
      </c>
      <c r="C14" s="176" t="s">
        <v>64</v>
      </c>
      <c r="D14" s="177"/>
      <c r="E14" s="177"/>
      <c r="F14" s="177"/>
      <c r="G14" s="177"/>
      <c r="H14" s="177"/>
      <c r="I14" s="177"/>
      <c r="J14" s="178"/>
    </row>
    <row r="15" spans="1:10" s="42" customFormat="1" ht="22.5" customHeight="1" x14ac:dyDescent="0.2">
      <c r="A15" s="60"/>
      <c r="B15" s="166" t="s">
        <v>62</v>
      </c>
      <c r="C15" s="381" t="s">
        <v>119</v>
      </c>
      <c r="D15" s="382"/>
      <c r="E15" s="382"/>
      <c r="F15" s="382"/>
      <c r="G15" s="382"/>
      <c r="H15" s="382"/>
      <c r="I15" s="382"/>
      <c r="J15" s="179"/>
    </row>
    <row r="16" spans="1:10" s="42" customFormat="1" ht="22.5" customHeight="1" x14ac:dyDescent="0.2">
      <c r="A16" s="44"/>
      <c r="B16" s="44"/>
      <c r="C16" s="44"/>
      <c r="D16" s="44"/>
      <c r="E16" s="44"/>
      <c r="F16" s="44"/>
      <c r="G16" s="44"/>
      <c r="H16" s="44"/>
      <c r="I16" s="44"/>
      <c r="J16" s="44"/>
    </row>
    <row r="17" spans="1:10" ht="15" customHeight="1" x14ac:dyDescent="0.2"/>
    <row r="19" spans="1:10" s="60" customFormat="1" ht="20.149999999999999" customHeight="1" x14ac:dyDescent="0.2">
      <c r="A19" s="44"/>
      <c r="B19" s="44"/>
      <c r="C19" s="44"/>
      <c r="D19" s="44"/>
      <c r="E19" s="44"/>
      <c r="F19" s="44"/>
      <c r="G19" s="44"/>
      <c r="H19" s="44"/>
      <c r="I19" s="44"/>
      <c r="J19" s="44"/>
    </row>
    <row r="20" spans="1:10" s="60" customFormat="1" ht="52.5" customHeight="1" x14ac:dyDescent="0.2">
      <c r="A20" s="44"/>
      <c r="B20" s="44"/>
      <c r="C20" s="44"/>
      <c r="D20" s="44"/>
      <c r="E20" s="44"/>
      <c r="F20" s="44"/>
      <c r="G20" s="44"/>
      <c r="H20" s="44"/>
      <c r="I20" s="44"/>
      <c r="J20" s="44"/>
    </row>
    <row r="21" spans="1:10" s="60" customFormat="1" ht="20.149999999999999" customHeight="1" x14ac:dyDescent="0.2">
      <c r="A21" s="44"/>
      <c r="B21" s="44"/>
      <c r="C21" s="44"/>
      <c r="D21" s="44"/>
      <c r="E21" s="44"/>
      <c r="F21" s="44"/>
      <c r="G21" s="44"/>
      <c r="H21" s="44"/>
      <c r="I21" s="44"/>
      <c r="J21" s="44"/>
    </row>
    <row r="22" spans="1:10" s="60" customFormat="1" ht="20.149999999999999" customHeight="1" x14ac:dyDescent="0.2">
      <c r="A22" s="44"/>
      <c r="B22" s="44"/>
      <c r="C22" s="44"/>
      <c r="D22" s="44"/>
      <c r="E22" s="44"/>
      <c r="F22" s="44"/>
      <c r="G22" s="44"/>
      <c r="H22" s="44"/>
      <c r="I22" s="44"/>
      <c r="J22" s="44"/>
    </row>
  </sheetData>
  <mergeCells count="11">
    <mergeCell ref="C15:I15"/>
    <mergeCell ref="C8:I8"/>
    <mergeCell ref="C9:I9"/>
    <mergeCell ref="A11:I11"/>
    <mergeCell ref="C13:J13"/>
    <mergeCell ref="A1:I1"/>
    <mergeCell ref="B2:J2"/>
    <mergeCell ref="A4:I4"/>
    <mergeCell ref="C6:I6"/>
    <mergeCell ref="C7:I7"/>
    <mergeCell ref="C5:J5"/>
  </mergeCells>
  <phoneticPr fontId="2"/>
  <pageMargins left="0.70866141732283472" right="0.43307086614173229" top="0.55118110236220474" bottom="0.51181102362204722" header="0.51181102362204722" footer="0.51181102362204722"/>
  <pageSetup paperSize="9" firstPageNumber="137"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vt:lpstr>
      <vt:lpstr>2a</vt:lpstr>
      <vt:lpstr>2bcd</vt:lpstr>
      <vt:lpstr>3a</vt:lpstr>
      <vt:lpstr>4 </vt:lpstr>
      <vt:lpstr>'1'!Print_Area</vt:lpstr>
      <vt:lpstr>'2a'!Print_Area</vt:lpstr>
      <vt:lpstr>'2bcd'!Print_Area</vt:lpstr>
      <vt:lpstr>'3a'!Print_Area</vt:lpstr>
      <vt:lpstr>'4 '!Print_Area</vt:lpstr>
    </vt:vector>
  </TitlesOfParts>
  <Company>金沢市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kndp</cp:lastModifiedBy>
  <cp:lastPrinted>2025-01-21T05:23:41Z</cp:lastPrinted>
  <dcterms:created xsi:type="dcterms:W3CDTF">2005-09-09T13:34:17Z</dcterms:created>
  <dcterms:modified xsi:type="dcterms:W3CDTF">2025-01-21T05:23:46Z</dcterms:modified>
</cp:coreProperties>
</file>