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4B4102D7-81F2-418B-A356-15557F3773A7}" xr6:coauthVersionLast="47" xr6:coauthVersionMax="47" xr10:uidLastSave="{00000000-0000-0000-0000-000000000000}"/>
  <bookViews>
    <workbookView xWindow="-80" yWindow="-80" windowWidth="19360" windowHeight="11440" xr2:uid="{00000000-000D-0000-FFFF-FFFF00000000}"/>
  </bookViews>
  <sheets>
    <sheet name="1" sheetId="19" r:id="rId1"/>
    <sheet name="2a" sheetId="29" r:id="rId2"/>
    <sheet name="2bcd" sheetId="30" r:id="rId3"/>
    <sheet name="3a" sheetId="28" r:id="rId4"/>
    <sheet name="4 " sheetId="23" r:id="rId5"/>
  </sheets>
  <definedNames>
    <definedName name="_xlnm.Print_Area" localSheetId="0">'1'!$A$1:$Q$56</definedName>
    <definedName name="_xlnm.Print_Area" localSheetId="1">'2a'!$A$1:$I$23</definedName>
    <definedName name="_xlnm.Print_Area" localSheetId="2">'2bcd'!$A$1:$S$34</definedName>
    <definedName name="_xlnm.Print_Area" localSheetId="4">'4 '!$A$1:$J$16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0" l="1"/>
  <c r="J27" i="30"/>
  <c r="J24" i="30" s="1"/>
  <c r="P26" i="30"/>
  <c r="L26" i="30"/>
  <c r="O26" i="30" s="1"/>
  <c r="P25" i="30"/>
  <c r="L25" i="30"/>
  <c r="S24" i="30"/>
  <c r="R24" i="30"/>
  <c r="Q24" i="30"/>
  <c r="P24" i="30"/>
  <c r="N24" i="30"/>
  <c r="K24" i="30"/>
  <c r="I24" i="30"/>
  <c r="H24" i="30"/>
  <c r="F24" i="30"/>
  <c r="E24" i="30"/>
  <c r="D24" i="30"/>
  <c r="C24" i="30"/>
  <c r="P23" i="30"/>
  <c r="P13" i="30"/>
  <c r="M13" i="30"/>
  <c r="O13" i="30" s="1"/>
  <c r="H13" i="30"/>
  <c r="P12" i="30"/>
  <c r="M12" i="30"/>
  <c r="M10" i="30" s="1"/>
  <c r="O10" i="30" s="1"/>
  <c r="H12" i="30"/>
  <c r="P11" i="30"/>
  <c r="O11" i="30"/>
  <c r="H11" i="30"/>
  <c r="H10" i="30" s="1"/>
  <c r="S10" i="30"/>
  <c r="R10" i="30"/>
  <c r="Q10" i="30"/>
  <c r="N10" i="30"/>
  <c r="P10" i="30" s="1"/>
  <c r="L10" i="30"/>
  <c r="K10" i="30"/>
  <c r="J10" i="30"/>
  <c r="I10" i="30"/>
  <c r="G10" i="30"/>
  <c r="F10" i="30"/>
  <c r="E10" i="30"/>
  <c r="D10" i="30"/>
  <c r="C10" i="30"/>
  <c r="O12" i="30" l="1"/>
  <c r="L27" i="30"/>
  <c r="O27" i="30" s="1"/>
  <c r="L24" i="30" l="1"/>
  <c r="O24" i="30" s="1"/>
  <c r="AF42" i="28" l="1"/>
  <c r="AE42" i="28"/>
  <c r="AD42" i="28"/>
  <c r="AC42" i="28"/>
  <c r="AB42" i="28"/>
  <c r="AA42" i="28"/>
  <c r="Z42" i="28"/>
  <c r="Y42" i="28"/>
  <c r="X42" i="28"/>
  <c r="W42" i="28"/>
  <c r="V42" i="28"/>
  <c r="U42" i="28"/>
  <c r="T42" i="28"/>
  <c r="S42" i="28"/>
  <c r="R42" i="28"/>
  <c r="Q42" i="28"/>
  <c r="P42" i="28"/>
  <c r="O42" i="28"/>
  <c r="N42" i="28"/>
  <c r="M42" i="28"/>
  <c r="L42" i="28"/>
  <c r="K42" i="28"/>
  <c r="J42" i="28"/>
  <c r="I42" i="28"/>
  <c r="H42" i="28"/>
  <c r="G42" i="28"/>
  <c r="E42" i="28"/>
  <c r="D42" i="28"/>
  <c r="F41" i="28"/>
  <c r="F40" i="28"/>
  <c r="F39" i="28"/>
  <c r="F38" i="28"/>
  <c r="F37" i="28"/>
  <c r="AF36" i="28"/>
  <c r="AE36" i="28"/>
  <c r="AD36" i="28"/>
  <c r="AC36" i="28"/>
  <c r="AB36" i="28"/>
  <c r="AA36" i="28"/>
  <c r="Z36" i="28"/>
  <c r="Y36" i="28"/>
  <c r="X36" i="28"/>
  <c r="W36" i="28"/>
  <c r="V36" i="28"/>
  <c r="U36" i="28"/>
  <c r="T36" i="28"/>
  <c r="S36" i="28"/>
  <c r="R36" i="28"/>
  <c r="Q36" i="28"/>
  <c r="P36" i="28"/>
  <c r="O36" i="28"/>
  <c r="N36" i="28"/>
  <c r="M36" i="28"/>
  <c r="L36" i="28"/>
  <c r="K36" i="28"/>
  <c r="J36" i="28"/>
  <c r="I36" i="28"/>
  <c r="H36" i="28"/>
  <c r="G36" i="28"/>
  <c r="E36" i="28"/>
  <c r="D36" i="28"/>
  <c r="AF35" i="28"/>
  <c r="AE35" i="28"/>
  <c r="AD35" i="28"/>
  <c r="AC35" i="28"/>
  <c r="AB35" i="28"/>
  <c r="AA35" i="28"/>
  <c r="Z35" i="28"/>
  <c r="Y35" i="28"/>
  <c r="X35" i="28"/>
  <c r="W35" i="28"/>
  <c r="V35" i="28"/>
  <c r="U35" i="28"/>
  <c r="T35" i="28"/>
  <c r="S35" i="28"/>
  <c r="R35" i="28"/>
  <c r="Q35" i="28"/>
  <c r="P35" i="28"/>
  <c r="O35" i="28"/>
  <c r="N35" i="28"/>
  <c r="M35" i="28"/>
  <c r="L35" i="28"/>
  <c r="K35" i="28"/>
  <c r="J35" i="28"/>
  <c r="I35" i="28"/>
  <c r="H35" i="28"/>
  <c r="G35" i="28"/>
  <c r="E35" i="28"/>
  <c r="D35" i="28"/>
  <c r="AF34" i="28"/>
  <c r="AE34" i="28"/>
  <c r="AD34" i="28"/>
  <c r="AC34" i="28"/>
  <c r="AB34" i="28"/>
  <c r="AA34" i="28"/>
  <c r="Z34" i="28"/>
  <c r="Y34" i="28"/>
  <c r="X34" i="28"/>
  <c r="W34" i="28"/>
  <c r="V34" i="28"/>
  <c r="U34" i="28"/>
  <c r="T34" i="28"/>
  <c r="S34" i="28"/>
  <c r="R34" i="28"/>
  <c r="Q34" i="28"/>
  <c r="P34" i="28"/>
  <c r="O34" i="28"/>
  <c r="N34" i="28"/>
  <c r="M34" i="28"/>
  <c r="L34" i="28"/>
  <c r="K34" i="28"/>
  <c r="J34" i="28"/>
  <c r="I34" i="28"/>
  <c r="H34" i="28"/>
  <c r="G34" i="28"/>
  <c r="E34" i="28"/>
  <c r="D34" i="28"/>
  <c r="AF33" i="28"/>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E33" i="28"/>
  <c r="D33"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E32" i="28"/>
  <c r="D32" i="28"/>
  <c r="F31" i="28"/>
  <c r="F30" i="28"/>
  <c r="F29" i="28"/>
  <c r="F28" i="28"/>
  <c r="F27" i="28"/>
  <c r="F26" i="28"/>
  <c r="F25" i="28"/>
  <c r="F24" i="28"/>
  <c r="F9" i="28" s="1"/>
  <c r="T23" i="28"/>
  <c r="P23" i="28"/>
  <c r="AF22" i="28"/>
  <c r="AE22" i="28"/>
  <c r="AD22" i="28"/>
  <c r="AC22" i="28"/>
  <c r="AB22" i="28"/>
  <c r="AA22" i="28"/>
  <c r="Z22" i="28"/>
  <c r="Y22" i="28"/>
  <c r="X22" i="28"/>
  <c r="W22" i="28"/>
  <c r="V22" i="28"/>
  <c r="U22" i="28"/>
  <c r="T22" i="28"/>
  <c r="S22" i="28"/>
  <c r="R22" i="28"/>
  <c r="Q22" i="28"/>
  <c r="P22" i="28"/>
  <c r="O22" i="28"/>
  <c r="N22" i="28"/>
  <c r="M22" i="28"/>
  <c r="L22" i="28"/>
  <c r="K22" i="28"/>
  <c r="J22" i="28"/>
  <c r="I22" i="28"/>
  <c r="H22" i="28"/>
  <c r="G22" i="28"/>
  <c r="E22" i="28"/>
  <c r="D22" i="28"/>
  <c r="AF21" i="28"/>
  <c r="AE21" i="28"/>
  <c r="AD21" i="28"/>
  <c r="AC21" i="28"/>
  <c r="AB21" i="28"/>
  <c r="AA21" i="28"/>
  <c r="Z21" i="28"/>
  <c r="Y21" i="28"/>
  <c r="X21" i="28"/>
  <c r="W21" i="28"/>
  <c r="V21" i="28"/>
  <c r="U21" i="28"/>
  <c r="T21" i="28"/>
  <c r="S21" i="28"/>
  <c r="R21" i="28"/>
  <c r="Q21" i="28"/>
  <c r="P21" i="28"/>
  <c r="O21" i="28"/>
  <c r="N21" i="28"/>
  <c r="M21" i="28"/>
  <c r="L21" i="28"/>
  <c r="K21" i="28"/>
  <c r="J21" i="28"/>
  <c r="I21" i="28"/>
  <c r="H21" i="28"/>
  <c r="G21" i="28"/>
  <c r="E21" i="28"/>
  <c r="D21" i="28"/>
  <c r="AF20" i="28"/>
  <c r="AF23" i="28" s="1"/>
  <c r="AE20" i="28"/>
  <c r="AE23" i="28" s="1"/>
  <c r="AD20" i="28"/>
  <c r="AC20" i="28"/>
  <c r="AC23" i="28" s="1"/>
  <c r="AB20" i="28"/>
  <c r="AB23" i="28" s="1"/>
  <c r="AA20" i="28"/>
  <c r="Z20" i="28"/>
  <c r="Z23" i="28" s="1"/>
  <c r="Y20" i="28"/>
  <c r="Y23" i="28" s="1"/>
  <c r="X20" i="28"/>
  <c r="X23" i="28" s="1"/>
  <c r="W20" i="28"/>
  <c r="W23" i="28" s="1"/>
  <c r="V20" i="28"/>
  <c r="U20" i="28"/>
  <c r="U23" i="28" s="1"/>
  <c r="T20" i="28"/>
  <c r="S20" i="28"/>
  <c r="S23" i="28" s="1"/>
  <c r="R20" i="28"/>
  <c r="R23" i="28" s="1"/>
  <c r="Q20" i="28"/>
  <c r="Q23" i="28" s="1"/>
  <c r="P20" i="28"/>
  <c r="O20" i="28"/>
  <c r="O23" i="28" s="1"/>
  <c r="N20" i="28"/>
  <c r="N23" i="28" s="1"/>
  <c r="M20" i="28"/>
  <c r="L20" i="28"/>
  <c r="L23" i="28" s="1"/>
  <c r="K20" i="28"/>
  <c r="K23" i="28" s="1"/>
  <c r="J20" i="28"/>
  <c r="J23" i="28" s="1"/>
  <c r="I20" i="28"/>
  <c r="I23" i="28" s="1"/>
  <c r="H20" i="28"/>
  <c r="H23" i="28" s="1"/>
  <c r="G20" i="28"/>
  <c r="G23" i="28" s="1"/>
  <c r="E20" i="28"/>
  <c r="E23" i="28" s="1"/>
  <c r="D20" i="28"/>
  <c r="D23" i="28" s="1"/>
  <c r="AF19" i="28"/>
  <c r="AE19" i="28"/>
  <c r="AD19" i="28"/>
  <c r="AC19" i="28"/>
  <c r="AB19" i="28"/>
  <c r="AA19" i="28"/>
  <c r="Z19" i="28"/>
  <c r="Y19" i="28"/>
  <c r="X19" i="28"/>
  <c r="W19" i="28"/>
  <c r="V19" i="28"/>
  <c r="U19" i="28"/>
  <c r="T19" i="28"/>
  <c r="S19" i="28"/>
  <c r="R19" i="28"/>
  <c r="Q19" i="28"/>
  <c r="P19" i="28"/>
  <c r="O19" i="28"/>
  <c r="N19" i="28"/>
  <c r="M19" i="28"/>
  <c r="L19" i="28"/>
  <c r="K19" i="28"/>
  <c r="J19" i="28"/>
  <c r="I19" i="28"/>
  <c r="H19" i="28"/>
  <c r="G19" i="28"/>
  <c r="E19" i="28"/>
  <c r="D19" i="28"/>
  <c r="F18" i="28"/>
  <c r="F17" i="28"/>
  <c r="F16" i="28"/>
  <c r="AF15" i="28"/>
  <c r="AE15" i="28"/>
  <c r="AD15" i="28"/>
  <c r="AC15" i="28"/>
  <c r="AB15" i="28"/>
  <c r="AA15" i="28"/>
  <c r="Z15" i="28"/>
  <c r="Y15" i="28"/>
  <c r="X15" i="28"/>
  <c r="W15" i="28"/>
  <c r="V15" i="28"/>
  <c r="U15" i="28"/>
  <c r="T15" i="28"/>
  <c r="S15" i="28"/>
  <c r="R15" i="28"/>
  <c r="Q15" i="28"/>
  <c r="P15" i="28"/>
  <c r="O15" i="28"/>
  <c r="N15" i="28"/>
  <c r="M15" i="28"/>
  <c r="L15" i="28"/>
  <c r="K15" i="28"/>
  <c r="J15" i="28"/>
  <c r="I15" i="28"/>
  <c r="H15" i="28"/>
  <c r="G15" i="28"/>
  <c r="E15" i="28"/>
  <c r="D15" i="28"/>
  <c r="AC14" i="28"/>
  <c r="Y14" i="28"/>
  <c r="Q14" i="28"/>
  <c r="I14" i="28"/>
  <c r="E14" i="28"/>
  <c r="AF13" i="28"/>
  <c r="AF14" i="28" s="1"/>
  <c r="AE13" i="28"/>
  <c r="AE14" i="28" s="1"/>
  <c r="AD13" i="28"/>
  <c r="AD14" i="28" s="1"/>
  <c r="AC13" i="28"/>
  <c r="AB13" i="28"/>
  <c r="AB14" i="28" s="1"/>
  <c r="AA13" i="28"/>
  <c r="AA14" i="28" s="1"/>
  <c r="Z13" i="28"/>
  <c r="Z14" i="28" s="1"/>
  <c r="Y13" i="28"/>
  <c r="X13" i="28"/>
  <c r="X14" i="28" s="1"/>
  <c r="W13" i="28"/>
  <c r="W14" i="28" s="1"/>
  <c r="V13" i="28"/>
  <c r="V14" i="28" s="1"/>
  <c r="U13" i="28"/>
  <c r="U14" i="28" s="1"/>
  <c r="T13" i="28"/>
  <c r="T14" i="28" s="1"/>
  <c r="S13" i="28"/>
  <c r="S14" i="28" s="1"/>
  <c r="R13" i="28"/>
  <c r="R14" i="28" s="1"/>
  <c r="Q13" i="28"/>
  <c r="P13" i="28"/>
  <c r="P14" i="28" s="1"/>
  <c r="O13" i="28"/>
  <c r="O14" i="28" s="1"/>
  <c r="N13" i="28"/>
  <c r="N14" i="28" s="1"/>
  <c r="M13" i="28"/>
  <c r="M14" i="28" s="1"/>
  <c r="L13" i="28"/>
  <c r="L14" i="28" s="1"/>
  <c r="K13" i="28"/>
  <c r="K14" i="28" s="1"/>
  <c r="J13" i="28"/>
  <c r="J14" i="28" s="1"/>
  <c r="I13" i="28"/>
  <c r="H13" i="28"/>
  <c r="H14" i="28" s="1"/>
  <c r="G13" i="28"/>
  <c r="G14" i="28" s="1"/>
  <c r="E13" i="28"/>
  <c r="D13" i="28"/>
  <c r="D14" i="28" s="1"/>
  <c r="F12" i="28"/>
  <c r="F11"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E10" i="28"/>
  <c r="D10" i="28"/>
  <c r="F8" i="28"/>
  <c r="F10" i="28" l="1"/>
  <c r="F33" i="28"/>
  <c r="F21" i="28"/>
  <c r="F20" i="28"/>
  <c r="F23" i="28" s="1"/>
  <c r="AD23" i="28"/>
  <c r="F22" i="28"/>
  <c r="F35" i="28"/>
  <c r="F13" i="28"/>
  <c r="F14" i="28" s="1"/>
  <c r="F36" i="28"/>
  <c r="F32" i="28"/>
  <c r="F34" i="28"/>
  <c r="F15" i="28"/>
  <c r="V23" i="28"/>
  <c r="F42" i="28"/>
  <c r="M23" i="28"/>
  <c r="AA23" i="28"/>
  <c r="F19" i="28"/>
</calcChain>
</file>

<file path=xl/sharedStrings.xml><?xml version="1.0" encoding="utf-8"?>
<sst xmlns="http://schemas.openxmlformats.org/spreadsheetml/2006/main" count="232" uniqueCount="155">
  <si>
    <t>普及啓発</t>
    <rPh sb="0" eb="2">
      <t>フキュウ</t>
    </rPh>
    <rPh sb="2" eb="4">
      <t>ケイハツ</t>
    </rPh>
    <phoneticPr fontId="2"/>
  </si>
  <si>
    <t>ライフステージごとの歯の健康づくり　予防・健診</t>
    <rPh sb="10" eb="11">
      <t>ハ</t>
    </rPh>
    <rPh sb="12" eb="14">
      <t>ケンコウ</t>
    </rPh>
    <rPh sb="18" eb="20">
      <t>ヨボウ</t>
    </rPh>
    <rPh sb="21" eb="23">
      <t>ケンシン</t>
    </rPh>
    <phoneticPr fontId="2"/>
  </si>
  <si>
    <t>妊婦</t>
    <rPh sb="0" eb="2">
      <t>ニンプ</t>
    </rPh>
    <phoneticPr fontId="2"/>
  </si>
  <si>
    <t>妊婦歯科健康診査</t>
    <rPh sb="0" eb="2">
      <t>ニンプ</t>
    </rPh>
    <rPh sb="2" eb="4">
      <t>シカ</t>
    </rPh>
    <rPh sb="4" eb="6">
      <t>ケンコウ</t>
    </rPh>
    <rPh sb="6" eb="7">
      <t>シン</t>
    </rPh>
    <rPh sb="7" eb="8">
      <t>サ</t>
    </rPh>
    <phoneticPr fontId="2"/>
  </si>
  <si>
    <t>乳幼児期</t>
    <rPh sb="0" eb="3">
      <t>ニュウヨウジ</t>
    </rPh>
    <rPh sb="3" eb="4">
      <t>キ</t>
    </rPh>
    <phoneticPr fontId="2"/>
  </si>
  <si>
    <t>学童期</t>
    <rPh sb="0" eb="1">
      <t>ガク</t>
    </rPh>
    <rPh sb="1" eb="2">
      <t>ワラベ</t>
    </rPh>
    <rPh sb="2" eb="3">
      <t>キ</t>
    </rPh>
    <phoneticPr fontId="2"/>
  </si>
  <si>
    <t>成人期</t>
    <rPh sb="0" eb="1">
      <t>シゲル</t>
    </rPh>
    <rPh sb="1" eb="2">
      <t>ヒト</t>
    </rPh>
    <rPh sb="2" eb="3">
      <t>キ</t>
    </rPh>
    <phoneticPr fontId="2"/>
  </si>
  <si>
    <t>高齢期</t>
    <rPh sb="0" eb="2">
      <t>コウレイ</t>
    </rPh>
    <rPh sb="2" eb="3">
      <t>キ</t>
    </rPh>
    <phoneticPr fontId="2"/>
  </si>
  <si>
    <t>推進体制の整備</t>
    <rPh sb="0" eb="2">
      <t>スイシン</t>
    </rPh>
    <rPh sb="2" eb="4">
      <t>タイセイ</t>
    </rPh>
    <rPh sb="5" eb="7">
      <t>セイビ</t>
    </rPh>
    <phoneticPr fontId="2"/>
  </si>
  <si>
    <t>関係機関との連携</t>
    <rPh sb="0" eb="2">
      <t>カンケイ</t>
    </rPh>
    <rPh sb="2" eb="4">
      <t>キカン</t>
    </rPh>
    <rPh sb="6" eb="8">
      <t>レンケイ</t>
    </rPh>
    <phoneticPr fontId="2"/>
  </si>
  <si>
    <t>介護予防事業　　　</t>
    <rPh sb="0" eb="2">
      <t>カイゴ</t>
    </rPh>
    <rPh sb="2" eb="4">
      <t>ヨボウ</t>
    </rPh>
    <rPh sb="4" eb="6">
      <t>ジギョウ</t>
    </rPh>
    <phoneticPr fontId="2"/>
  </si>
  <si>
    <t>受診者</t>
  </si>
  <si>
    <t>むし歯り患型別</t>
    <rPh sb="2" eb="3">
      <t>バ</t>
    </rPh>
    <phoneticPr fontId="2"/>
  </si>
  <si>
    <t>むし歯有病者率</t>
    <rPh sb="2" eb="3">
      <t>バ</t>
    </rPh>
    <phoneticPr fontId="2"/>
  </si>
  <si>
    <t>軟組織異常</t>
  </si>
  <si>
    <t>咬合異常</t>
  </si>
  <si>
    <t>その他の異常</t>
  </si>
  <si>
    <t>むし歯のない者</t>
    <rPh sb="2" eb="3">
      <t>バ</t>
    </rPh>
    <phoneticPr fontId="2"/>
  </si>
  <si>
    <t>計</t>
  </si>
  <si>
    <t>対象者</t>
  </si>
  <si>
    <t>むし歯総本数</t>
    <rPh sb="4" eb="5">
      <t>ホン</t>
    </rPh>
    <phoneticPr fontId="2"/>
  </si>
  <si>
    <t>Ｏ型</t>
  </si>
  <si>
    <t>Ｂ型</t>
  </si>
  <si>
    <t>不詳</t>
  </si>
  <si>
    <t>受診率（％）</t>
    <rPh sb="0" eb="2">
      <t>ジュシン</t>
    </rPh>
    <phoneticPr fontId="2"/>
  </si>
  <si>
    <t>未処置歯のない者</t>
    <rPh sb="0" eb="1">
      <t>ミ</t>
    </rPh>
    <rPh sb="1" eb="3">
      <t>ショチ</t>
    </rPh>
    <rPh sb="3" eb="4">
      <t>ハ</t>
    </rPh>
    <rPh sb="7" eb="8">
      <t>モノ</t>
    </rPh>
    <phoneticPr fontId="2"/>
  </si>
  <si>
    <t>未処置歯のある者</t>
    <rPh sb="0" eb="1">
      <t>ミ</t>
    </rPh>
    <rPh sb="1" eb="3">
      <t>ショチ</t>
    </rPh>
    <rPh sb="3" eb="4">
      <t>ハ</t>
    </rPh>
    <rPh sb="7" eb="8">
      <t>モノ</t>
    </rPh>
    <phoneticPr fontId="2"/>
  </si>
  <si>
    <t>未処置歯のある者（％）</t>
    <rPh sb="0" eb="1">
      <t>ミ</t>
    </rPh>
    <rPh sb="1" eb="3">
      <t>ショチ</t>
    </rPh>
    <rPh sb="3" eb="4">
      <t>ハ</t>
    </rPh>
    <rPh sb="7" eb="8">
      <t>モノ</t>
    </rPh>
    <phoneticPr fontId="2"/>
  </si>
  <si>
    <t>喪失歯数</t>
    <rPh sb="0" eb="2">
      <t>ソウシツ</t>
    </rPh>
    <rPh sb="2" eb="3">
      <t>ハ</t>
    </rPh>
    <rPh sb="3" eb="4">
      <t>カズ</t>
    </rPh>
    <phoneticPr fontId="2"/>
  </si>
  <si>
    <t>未処置歯数</t>
    <rPh sb="0" eb="1">
      <t>ミ</t>
    </rPh>
    <rPh sb="1" eb="3">
      <t>ショチ</t>
    </rPh>
    <rPh sb="3" eb="4">
      <t>ハ</t>
    </rPh>
    <rPh sb="4" eb="5">
      <t>カズ</t>
    </rPh>
    <phoneticPr fontId="2"/>
  </si>
  <si>
    <t>処置歯数</t>
    <rPh sb="0" eb="2">
      <t>ショチ</t>
    </rPh>
    <rPh sb="2" eb="3">
      <t>バ</t>
    </rPh>
    <rPh sb="3" eb="4">
      <t>カズ</t>
    </rPh>
    <phoneticPr fontId="2"/>
  </si>
  <si>
    <t>判定区分</t>
    <rPh sb="0" eb="2">
      <t>ハンテイ</t>
    </rPh>
    <rPh sb="2" eb="4">
      <t>クブン</t>
    </rPh>
    <phoneticPr fontId="2"/>
  </si>
  <si>
    <t>異常なし</t>
  </si>
  <si>
    <t>要指導</t>
  </si>
  <si>
    <t>要精検</t>
  </si>
  <si>
    <t>健全</t>
    <rPh sb="0" eb="2">
      <t>ケンゼン</t>
    </rPh>
    <phoneticPr fontId="2"/>
  </si>
  <si>
    <t>歯肉出血</t>
    <rPh sb="0" eb="2">
      <t>シニク</t>
    </rPh>
    <rPh sb="2" eb="4">
      <t>シュッケツ</t>
    </rPh>
    <phoneticPr fontId="2"/>
  </si>
  <si>
    <t>歯石</t>
    <rPh sb="0" eb="2">
      <t>シセキ</t>
    </rPh>
    <phoneticPr fontId="2"/>
  </si>
  <si>
    <t>浅いポケット</t>
    <rPh sb="0" eb="1">
      <t>アサ</t>
    </rPh>
    <phoneticPr fontId="2"/>
  </si>
  <si>
    <t>深いポケット</t>
    <rPh sb="0" eb="1">
      <t>フカ</t>
    </rPh>
    <phoneticPr fontId="2"/>
  </si>
  <si>
    <t>現在歯</t>
    <rPh sb="0" eb="2">
      <t>ゲンザイ</t>
    </rPh>
    <rPh sb="2" eb="3">
      <t>バ</t>
    </rPh>
    <phoneticPr fontId="2"/>
  </si>
  <si>
    <t>現在歯総数</t>
    <rPh sb="0" eb="2">
      <t>ゲンザイ</t>
    </rPh>
    <rPh sb="2" eb="3">
      <t>ハ</t>
    </rPh>
    <rPh sb="3" eb="4">
      <t>ソウ</t>
    </rPh>
    <rPh sb="4" eb="5">
      <t>スウ</t>
    </rPh>
    <phoneticPr fontId="2"/>
  </si>
  <si>
    <t>一人平均現在歯数</t>
    <rPh sb="0" eb="2">
      <t>ヒトリ</t>
    </rPh>
    <rPh sb="2" eb="4">
      <t>ヘイキン</t>
    </rPh>
    <rPh sb="4" eb="6">
      <t>ゲンザイ</t>
    </rPh>
    <rPh sb="6" eb="7">
      <t>ハ</t>
    </rPh>
    <rPh sb="7" eb="8">
      <t>スウ</t>
    </rPh>
    <phoneticPr fontId="2"/>
  </si>
  <si>
    <t>　妊産婦(胎児期)はむし歯や歯周病が悪化しやすく、また乳幼児期は生涯を通じた歯の健康づくりの基礎となる時期です。歯科健診、歯科健康教育、歯科保健指導、食生活指導を実施し、発症リスクの高い集団への継続的な管理や指導などを行い、母子の口腔の健康保持増進をめざしています。</t>
    <rPh sb="12" eb="13">
      <t>ハ</t>
    </rPh>
    <rPh sb="14" eb="15">
      <t>ハ</t>
    </rPh>
    <rPh sb="15" eb="16">
      <t>シュウ</t>
    </rPh>
    <rPh sb="16" eb="17">
      <t>ビョウ</t>
    </rPh>
    <rPh sb="18" eb="20">
      <t>アッカ</t>
    </rPh>
    <rPh sb="27" eb="30">
      <t>ニュウヨウジ</t>
    </rPh>
    <rPh sb="30" eb="31">
      <t>キ</t>
    </rPh>
    <rPh sb="32" eb="34">
      <t>ショウガイ</t>
    </rPh>
    <rPh sb="35" eb="36">
      <t>ツウ</t>
    </rPh>
    <rPh sb="38" eb="39">
      <t>ハ</t>
    </rPh>
    <rPh sb="40" eb="42">
      <t>ケンコウ</t>
    </rPh>
    <rPh sb="46" eb="48">
      <t>キソ</t>
    </rPh>
    <rPh sb="51" eb="53">
      <t>ジキ</t>
    </rPh>
    <rPh sb="61" eb="63">
      <t>シカ</t>
    </rPh>
    <rPh sb="63" eb="65">
      <t>ケンコウ</t>
    </rPh>
    <rPh sb="65" eb="67">
      <t>キョウイク</t>
    </rPh>
    <rPh sb="68" eb="70">
      <t>シカ</t>
    </rPh>
    <rPh sb="70" eb="72">
      <t>ホケン</t>
    </rPh>
    <rPh sb="72" eb="74">
      <t>シドウ</t>
    </rPh>
    <rPh sb="75" eb="78">
      <t>ショクセイカツ</t>
    </rPh>
    <rPh sb="78" eb="80">
      <t>シドウ</t>
    </rPh>
    <rPh sb="81" eb="83">
      <t>ジッシ</t>
    </rPh>
    <phoneticPr fontId="2"/>
  </si>
  <si>
    <t>むし歯予防出前講座</t>
    <rPh sb="2" eb="3">
      <t>ハ</t>
    </rPh>
    <rPh sb="3" eb="5">
      <t>ヨボウ</t>
    </rPh>
    <rPh sb="5" eb="7">
      <t>デマエ</t>
    </rPh>
    <rPh sb="7" eb="9">
      <t>コウザ</t>
    </rPh>
    <phoneticPr fontId="2"/>
  </si>
  <si>
    <t>2-8　歯科保健</t>
    <rPh sb="4" eb="6">
      <t>シカ</t>
    </rPh>
    <rPh sb="6" eb="8">
      <t>ホケン</t>
    </rPh>
    <phoneticPr fontId="2"/>
  </si>
  <si>
    <t>2-8-1　歯科保健対策の体系</t>
    <rPh sb="6" eb="8">
      <t>シカ</t>
    </rPh>
    <rPh sb="8" eb="10">
      <t>ホケン</t>
    </rPh>
    <phoneticPr fontId="2"/>
  </si>
  <si>
    <t>2-8-2　母子歯科保健</t>
    <rPh sb="6" eb="8">
      <t>ボシ</t>
    </rPh>
    <phoneticPr fontId="2"/>
  </si>
  <si>
    <t>2-8-4　普及啓発</t>
    <rPh sb="6" eb="8">
      <t>フキュウ</t>
    </rPh>
    <rPh sb="8" eb="10">
      <t>ケイハツ</t>
    </rPh>
    <phoneticPr fontId="2"/>
  </si>
  <si>
    <t>対象</t>
    <rPh sb="0" eb="1">
      <t>タイ</t>
    </rPh>
    <rPh sb="1" eb="2">
      <t>ゾウ</t>
    </rPh>
    <phoneticPr fontId="2"/>
  </si>
  <si>
    <t>区　　分</t>
    <rPh sb="0" eb="1">
      <t>ク</t>
    </rPh>
    <rPh sb="3" eb="4">
      <t>ブン</t>
    </rPh>
    <phoneticPr fontId="2"/>
  </si>
  <si>
    <t>区分</t>
    <rPh sb="0" eb="2">
      <t>クブン</t>
    </rPh>
    <phoneticPr fontId="2"/>
  </si>
  <si>
    <t>目的・趣旨</t>
    <rPh sb="0" eb="2">
      <t>モクテキ</t>
    </rPh>
    <rPh sb="3" eb="5">
      <t>シュシ</t>
    </rPh>
    <phoneticPr fontId="2"/>
  </si>
  <si>
    <t>不詳</t>
    <rPh sb="0" eb="2">
      <t>フショウ</t>
    </rPh>
    <phoneticPr fontId="2"/>
  </si>
  <si>
    <t>しっかり食べよう教室</t>
    <rPh sb="4" eb="5">
      <t>タ</t>
    </rPh>
    <rPh sb="8" eb="10">
      <t>キョウシツ</t>
    </rPh>
    <phoneticPr fontId="2"/>
  </si>
  <si>
    <t>親子むし歯予防出前講座</t>
    <rPh sb="0" eb="2">
      <t>オヤコ</t>
    </rPh>
    <rPh sb="4" eb="5">
      <t>ハ</t>
    </rPh>
    <rPh sb="5" eb="7">
      <t>ヨボウ</t>
    </rPh>
    <rPh sb="7" eb="9">
      <t>デマエ</t>
    </rPh>
    <rPh sb="9" eb="11">
      <t>コウザ</t>
    </rPh>
    <phoneticPr fontId="2"/>
  </si>
  <si>
    <t>2-8-3　歯科保健</t>
    <rPh sb="6" eb="8">
      <t>シカ</t>
    </rPh>
    <rPh sb="8" eb="10">
      <t>ホケン</t>
    </rPh>
    <phoneticPr fontId="2"/>
  </si>
  <si>
    <t>市民(乳児～大人まで)</t>
    <rPh sb="0" eb="2">
      <t>シミン</t>
    </rPh>
    <rPh sb="3" eb="5">
      <t>ニュウジ</t>
    </rPh>
    <rPh sb="6" eb="8">
      <t>オトナ</t>
    </rPh>
    <phoneticPr fontId="2"/>
  </si>
  <si>
    <t>80歳になっても20本以上の歯を維持する8020運動を推奨し、市民が生涯にわたり健康な歯を維持し、健やかな生活を送ることを推進するため、その実践により健康な歯及び口腔状態を保っている市民の模範となる個人を表彰するもの</t>
    <rPh sb="2" eb="3">
      <t>サイ</t>
    </rPh>
    <rPh sb="10" eb="11">
      <t>ポン</t>
    </rPh>
    <rPh sb="11" eb="13">
      <t>イジョウ</t>
    </rPh>
    <rPh sb="14" eb="15">
      <t>ハ</t>
    </rPh>
    <rPh sb="16" eb="18">
      <t>イジ</t>
    </rPh>
    <rPh sb="24" eb="26">
      <t>ウンドウ</t>
    </rPh>
    <rPh sb="27" eb="29">
      <t>スイショウ</t>
    </rPh>
    <rPh sb="31" eb="33">
      <t>シミン</t>
    </rPh>
    <rPh sb="34" eb="36">
      <t>ショウガイ</t>
    </rPh>
    <rPh sb="40" eb="42">
      <t>ケンコウ</t>
    </rPh>
    <rPh sb="43" eb="44">
      <t>ハ</t>
    </rPh>
    <rPh sb="45" eb="47">
      <t>イジ</t>
    </rPh>
    <rPh sb="49" eb="50">
      <t>スコ</t>
    </rPh>
    <rPh sb="53" eb="55">
      <t>セイカツ</t>
    </rPh>
    <rPh sb="56" eb="57">
      <t>オク</t>
    </rPh>
    <rPh sb="61" eb="63">
      <t>スイシン</t>
    </rPh>
    <rPh sb="70" eb="72">
      <t>ジッセン</t>
    </rPh>
    <rPh sb="75" eb="77">
      <t>ケンコウ</t>
    </rPh>
    <rPh sb="78" eb="79">
      <t>ハ</t>
    </rPh>
    <rPh sb="79" eb="80">
      <t>オヨ</t>
    </rPh>
    <rPh sb="81" eb="83">
      <t>コウクウ</t>
    </rPh>
    <rPh sb="83" eb="85">
      <t>ジョウタイ</t>
    </rPh>
    <rPh sb="86" eb="87">
      <t>タモ</t>
    </rPh>
    <rPh sb="91" eb="93">
      <t>シミン</t>
    </rPh>
    <rPh sb="94" eb="96">
      <t>モハン</t>
    </rPh>
    <rPh sb="99" eb="101">
      <t>コジン</t>
    </rPh>
    <rPh sb="102" eb="104">
      <t>ヒョウショウ</t>
    </rPh>
    <phoneticPr fontId="2"/>
  </si>
  <si>
    <t>むし歯有病者率（％）</t>
    <rPh sb="2" eb="3">
      <t>バ</t>
    </rPh>
    <phoneticPr fontId="2"/>
  </si>
  <si>
    <t>むし歯数</t>
    <rPh sb="2" eb="3">
      <t>バ</t>
    </rPh>
    <phoneticPr fontId="2"/>
  </si>
  <si>
    <t>対象者</t>
    <rPh sb="0" eb="3">
      <t>タイショウシャ</t>
    </rPh>
    <phoneticPr fontId="2"/>
  </si>
  <si>
    <t>被表彰者</t>
    <rPh sb="0" eb="1">
      <t>ヒ</t>
    </rPh>
    <rPh sb="1" eb="3">
      <t>ヒョウショウ</t>
    </rPh>
    <rPh sb="3" eb="4">
      <t>シャ</t>
    </rPh>
    <phoneticPr fontId="2"/>
  </si>
  <si>
    <t>　</t>
    <phoneticPr fontId="2"/>
  </si>
  <si>
    <t>80歳以上で、20本以上の歯を保持している金沢市在住の方</t>
    <rPh sb="2" eb="3">
      <t>サイ</t>
    </rPh>
    <rPh sb="3" eb="5">
      <t>イジョウ</t>
    </rPh>
    <rPh sb="9" eb="10">
      <t>ポン</t>
    </rPh>
    <rPh sb="10" eb="12">
      <t>イジョウ</t>
    </rPh>
    <rPh sb="13" eb="14">
      <t>ハ</t>
    </rPh>
    <rPh sb="15" eb="17">
      <t>ホジ</t>
    </rPh>
    <rPh sb="21" eb="24">
      <t>カナザワシ</t>
    </rPh>
    <rPh sb="24" eb="26">
      <t>ザイジュウ</t>
    </rPh>
    <rPh sb="27" eb="28">
      <t>カタ</t>
    </rPh>
    <phoneticPr fontId="2"/>
  </si>
  <si>
    <t>2-8-2-b　１歳６か月児歯科健康診査</t>
    <phoneticPr fontId="2"/>
  </si>
  <si>
    <t>対象者</t>
    <phoneticPr fontId="2"/>
  </si>
  <si>
    <t>むし歯総数</t>
    <phoneticPr fontId="2"/>
  </si>
  <si>
    <t>一人平均むし歯数</t>
    <phoneticPr fontId="2"/>
  </si>
  <si>
    <t>むし歯のある者</t>
    <phoneticPr fontId="2"/>
  </si>
  <si>
    <t>Ａ
型</t>
    <phoneticPr fontId="2"/>
  </si>
  <si>
    <t>Ｂ
型</t>
    <phoneticPr fontId="2"/>
  </si>
  <si>
    <t>Ｃ
型</t>
    <phoneticPr fontId="2"/>
  </si>
  <si>
    <t>（％）</t>
    <phoneticPr fontId="2"/>
  </si>
  <si>
    <t>(本)</t>
    <phoneticPr fontId="2"/>
  </si>
  <si>
    <t>2-8-2-c　３歳児歯科健康診査</t>
    <phoneticPr fontId="2"/>
  </si>
  <si>
    <t>A型</t>
    <phoneticPr fontId="2"/>
  </si>
  <si>
    <t>Ｃ2
型</t>
    <phoneticPr fontId="2"/>
  </si>
  <si>
    <t>2-8-2-d　歯科健康教育、歯科相談等</t>
    <phoneticPr fontId="2"/>
  </si>
  <si>
    <t>2-8-2-a　妊婦歯科健康診査</t>
    <phoneticPr fontId="2"/>
  </si>
  <si>
    <t>う蝕のある者</t>
    <phoneticPr fontId="2"/>
  </si>
  <si>
    <t>う蝕有病者率（％）</t>
    <phoneticPr fontId="2"/>
  </si>
  <si>
    <t>う蝕数</t>
    <phoneticPr fontId="2"/>
  </si>
  <si>
    <t>一人平均う蝕数</t>
    <phoneticPr fontId="2"/>
  </si>
  <si>
    <t>2-8-4-b　かなざわ歯ッピー長寿8020賞　表彰式</t>
    <rPh sb="12" eb="13">
      <t>ハ</t>
    </rPh>
    <rPh sb="16" eb="18">
      <t>チョウジュ</t>
    </rPh>
    <rPh sb="22" eb="23">
      <t>ショウ</t>
    </rPh>
    <rPh sb="24" eb="26">
      <t>ヒョウショウ</t>
    </rPh>
    <rPh sb="26" eb="27">
      <t>シキ</t>
    </rPh>
    <phoneticPr fontId="2"/>
  </si>
  <si>
    <t>テーマ</t>
    <phoneticPr fontId="2"/>
  </si>
  <si>
    <t>主催</t>
    <rPh sb="0" eb="2">
      <t>シュサイ</t>
    </rPh>
    <phoneticPr fontId="2"/>
  </si>
  <si>
    <t>参加人数</t>
    <phoneticPr fontId="2"/>
  </si>
  <si>
    <t>実施年月日</t>
    <phoneticPr fontId="2"/>
  </si>
  <si>
    <t>歯科健診</t>
    <rPh sb="0" eb="2">
      <t>シカ</t>
    </rPh>
    <rPh sb="2" eb="4">
      <t>ケンシン</t>
    </rPh>
    <phoneticPr fontId="2"/>
  </si>
  <si>
    <t>一般介護予防事業</t>
    <rPh sb="0" eb="2">
      <t>イッパン</t>
    </rPh>
    <rPh sb="2" eb="4">
      <t>カイゴ</t>
    </rPh>
    <rPh sb="4" eb="6">
      <t>ヨボウ</t>
    </rPh>
    <rPh sb="6" eb="8">
      <t>ジギョウ</t>
    </rPh>
    <phoneticPr fontId="2"/>
  </si>
  <si>
    <t>・そくさい地域出前講座</t>
    <rPh sb="5" eb="7">
      <t>チイキ</t>
    </rPh>
    <rPh sb="7" eb="9">
      <t>デマエ</t>
    </rPh>
    <rPh sb="9" eb="11">
      <t>コウザ</t>
    </rPh>
    <phoneticPr fontId="2"/>
  </si>
  <si>
    <t>短期集中通所型口腔機能向上事業</t>
    <rPh sb="0" eb="2">
      <t>タンキ</t>
    </rPh>
    <rPh sb="2" eb="4">
      <t>シュウチュウ</t>
    </rPh>
    <rPh sb="4" eb="6">
      <t>ツウショ</t>
    </rPh>
    <rPh sb="6" eb="7">
      <t>ガタ</t>
    </rPh>
    <rPh sb="7" eb="9">
      <t>コウクウ</t>
    </rPh>
    <rPh sb="9" eb="11">
      <t>キノウ</t>
    </rPh>
    <rPh sb="11" eb="13">
      <t>コウジョウ</t>
    </rPh>
    <rPh sb="13" eb="15">
      <t>ジギョウ</t>
    </rPh>
    <phoneticPr fontId="2"/>
  </si>
  <si>
    <t>・歯つらつ健康プログラム</t>
    <rPh sb="1" eb="2">
      <t>ハ</t>
    </rPh>
    <rPh sb="5" eb="7">
      <t>ケンコウ</t>
    </rPh>
    <phoneticPr fontId="2"/>
  </si>
  <si>
    <t>2-8-3-a  すこやか歯科健診（医療機関委託）</t>
    <rPh sb="13" eb="15">
      <t>シカ</t>
    </rPh>
    <rPh sb="15" eb="17">
      <t>ケンシン</t>
    </rPh>
    <rPh sb="18" eb="20">
      <t>イリョウ</t>
    </rPh>
    <rPh sb="20" eb="22">
      <t>キカン</t>
    </rPh>
    <rPh sb="22" eb="24">
      <t>イタク</t>
    </rPh>
    <phoneticPr fontId="2"/>
  </si>
  <si>
    <t>　健康な歯や口を保ち、美味しく食事をすることは、心や身体の健康を保ち、豊な生活を営む上で重要です。
　乳幼児期は生涯を通じた歯科保健の基盤となります。また、高齢期の口腔機能の向上は、全身の健康に大きく影響します。それぞれのライフステージに応じた歯科保健に関する情報提供、普及啓発活動、予防・健診事業を展開することにより、8020(ハチマルニイマル)運動の推進および口腔機能の向上、歯の寿命の伸延によって、市民の健康保持増進に寄与することをめざします。</t>
    <rPh sb="1" eb="3">
      <t>ケンコウ</t>
    </rPh>
    <rPh sb="8" eb="9">
      <t>タモ</t>
    </rPh>
    <rPh sb="11" eb="13">
      <t>オイ</t>
    </rPh>
    <rPh sb="15" eb="17">
      <t>ショクジ</t>
    </rPh>
    <rPh sb="24" eb="25">
      <t>ココロ</t>
    </rPh>
    <rPh sb="26" eb="28">
      <t>シンタイ</t>
    </rPh>
    <rPh sb="29" eb="31">
      <t>ケンコウ</t>
    </rPh>
    <rPh sb="32" eb="33">
      <t>タモ</t>
    </rPh>
    <rPh sb="35" eb="36">
      <t>ユタカ</t>
    </rPh>
    <rPh sb="37" eb="39">
      <t>セイカツ</t>
    </rPh>
    <rPh sb="40" eb="41">
      <t>イトナ</t>
    </rPh>
    <rPh sb="42" eb="43">
      <t>ウエ</t>
    </rPh>
    <rPh sb="44" eb="46">
      <t>ジュウヨウ</t>
    </rPh>
    <rPh sb="51" eb="54">
      <t>ニュウヨウジ</t>
    </rPh>
    <rPh sb="54" eb="55">
      <t>キ</t>
    </rPh>
    <rPh sb="56" eb="58">
      <t>ショウガイ</t>
    </rPh>
    <rPh sb="59" eb="60">
      <t>ツウ</t>
    </rPh>
    <rPh sb="62" eb="64">
      <t>シカ</t>
    </rPh>
    <rPh sb="64" eb="66">
      <t>ホケン</t>
    </rPh>
    <rPh sb="67" eb="69">
      <t>キバン</t>
    </rPh>
    <rPh sb="78" eb="81">
      <t>コウレイキ</t>
    </rPh>
    <rPh sb="82" eb="84">
      <t>コウクウ</t>
    </rPh>
    <rPh sb="84" eb="86">
      <t>キノウ</t>
    </rPh>
    <rPh sb="87" eb="89">
      <t>コウジョウ</t>
    </rPh>
    <rPh sb="91" eb="93">
      <t>ゼンシン</t>
    </rPh>
    <rPh sb="94" eb="96">
      <t>ケンコウ</t>
    </rPh>
    <rPh sb="97" eb="98">
      <t>オオ</t>
    </rPh>
    <rPh sb="100" eb="102">
      <t>エイキョウ</t>
    </rPh>
    <rPh sb="119" eb="120">
      <t>オウ</t>
    </rPh>
    <rPh sb="122" eb="124">
      <t>シカ</t>
    </rPh>
    <rPh sb="124" eb="126">
      <t>ホケン</t>
    </rPh>
    <rPh sb="127" eb="128">
      <t>カン</t>
    </rPh>
    <rPh sb="130" eb="132">
      <t>ジョウホウ</t>
    </rPh>
    <rPh sb="132" eb="134">
      <t>テイキョウ</t>
    </rPh>
    <rPh sb="135" eb="137">
      <t>フキュウ</t>
    </rPh>
    <rPh sb="137" eb="139">
      <t>ケイハツ</t>
    </rPh>
    <rPh sb="139" eb="141">
      <t>カツドウ</t>
    </rPh>
    <rPh sb="142" eb="144">
      <t>ヨボウ</t>
    </rPh>
    <rPh sb="145" eb="147">
      <t>ケンシン</t>
    </rPh>
    <rPh sb="147" eb="149">
      <t>ジギョウ</t>
    </rPh>
    <rPh sb="150" eb="152">
      <t>テンカイ</t>
    </rPh>
    <rPh sb="174" eb="176">
      <t>ウンドウ</t>
    </rPh>
    <rPh sb="177" eb="179">
      <t>スイシン</t>
    </rPh>
    <rPh sb="182" eb="184">
      <t>コウクウ</t>
    </rPh>
    <rPh sb="184" eb="186">
      <t>キノウ</t>
    </rPh>
    <rPh sb="187" eb="189">
      <t>コウジョウ</t>
    </rPh>
    <rPh sb="190" eb="191">
      <t>ハ</t>
    </rPh>
    <rPh sb="192" eb="194">
      <t>ジュミョウ</t>
    </rPh>
    <rPh sb="195" eb="196">
      <t>シン</t>
    </rPh>
    <rPh sb="196" eb="197">
      <t>エン</t>
    </rPh>
    <rPh sb="202" eb="204">
      <t>シミン</t>
    </rPh>
    <rPh sb="205" eb="207">
      <t>ケンコウ</t>
    </rPh>
    <rPh sb="207" eb="209">
      <t>ホジ</t>
    </rPh>
    <rPh sb="209" eb="211">
      <t>ゾウシン</t>
    </rPh>
    <rPh sb="212" eb="214">
      <t>キヨ</t>
    </rPh>
    <phoneticPr fontId="2"/>
  </si>
  <si>
    <t>8020（ハチマルニイマル）運動の推進・口腔機能の向上</t>
    <rPh sb="14" eb="16">
      <t>ウンドウ</t>
    </rPh>
    <rPh sb="17" eb="19">
      <t>スイシン</t>
    </rPh>
    <rPh sb="20" eb="22">
      <t>コウクウ</t>
    </rPh>
    <rPh sb="22" eb="24">
      <t>キノウ</t>
    </rPh>
    <rPh sb="25" eb="27">
      <t>コウジョウ</t>
    </rPh>
    <phoneticPr fontId="2"/>
  </si>
  <si>
    <t>1歳6か月児歯科健康診査</t>
    <rPh sb="1" eb="2">
      <t>サイ</t>
    </rPh>
    <rPh sb="4" eb="5">
      <t>ツキ</t>
    </rPh>
    <rPh sb="5" eb="6">
      <t>ジ</t>
    </rPh>
    <rPh sb="6" eb="8">
      <t>シカ</t>
    </rPh>
    <rPh sb="8" eb="10">
      <t>ケンコウ</t>
    </rPh>
    <rPh sb="10" eb="11">
      <t>シン</t>
    </rPh>
    <rPh sb="11" eb="12">
      <t>サ</t>
    </rPh>
    <phoneticPr fontId="2"/>
  </si>
  <si>
    <t>3歳児歯科健康診査</t>
    <rPh sb="1" eb="2">
      <t>サイ</t>
    </rPh>
    <rPh sb="2" eb="3">
      <t>ジ</t>
    </rPh>
    <rPh sb="3" eb="5">
      <t>シカ</t>
    </rPh>
    <rPh sb="5" eb="7">
      <t>ケンコウ</t>
    </rPh>
    <rPh sb="7" eb="8">
      <t>シン</t>
    </rPh>
    <rPh sb="8" eb="9">
      <t>サ</t>
    </rPh>
    <phoneticPr fontId="2"/>
  </si>
  <si>
    <t>　歯周疾患は40歳代、歯の喪失は60歳代を境に急増します。歯周疾患検診、歯の健康教育、歯の健康相談を実施し、高齢期になっても十分な自分の歯を保ち噛むことの重要性を啓発し、歯周疾患、歯の喪失の予防を目指すことによって、全身の健康維持と日常生活の向上に寄与します。</t>
    <rPh sb="1" eb="2">
      <t>ハ</t>
    </rPh>
    <rPh sb="2" eb="3">
      <t>シュウ</t>
    </rPh>
    <rPh sb="3" eb="5">
      <t>シッカン</t>
    </rPh>
    <rPh sb="8" eb="9">
      <t>サイ</t>
    </rPh>
    <rPh sb="9" eb="10">
      <t>ダイ</t>
    </rPh>
    <rPh sb="18" eb="19">
      <t>サイ</t>
    </rPh>
    <rPh sb="19" eb="20">
      <t>ダイ</t>
    </rPh>
    <rPh sb="21" eb="22">
      <t>サカイ</t>
    </rPh>
    <rPh sb="23" eb="25">
      <t>キュウゾウ</t>
    </rPh>
    <rPh sb="29" eb="30">
      <t>ハ</t>
    </rPh>
    <rPh sb="30" eb="31">
      <t>シュウ</t>
    </rPh>
    <rPh sb="31" eb="33">
      <t>シッカン</t>
    </rPh>
    <rPh sb="54" eb="57">
      <t>コウレイキ</t>
    </rPh>
    <rPh sb="62" eb="64">
      <t>ジュウブン</t>
    </rPh>
    <rPh sb="65" eb="67">
      <t>ジブン</t>
    </rPh>
    <rPh sb="68" eb="69">
      <t>ハ</t>
    </rPh>
    <rPh sb="70" eb="71">
      <t>タモ</t>
    </rPh>
    <rPh sb="72" eb="73">
      <t>カ</t>
    </rPh>
    <rPh sb="77" eb="80">
      <t>ジュウヨウセイ</t>
    </rPh>
    <rPh sb="81" eb="83">
      <t>ケイハツ</t>
    </rPh>
    <rPh sb="85" eb="86">
      <t>ハ</t>
    </rPh>
    <rPh sb="86" eb="87">
      <t>シュウ</t>
    </rPh>
    <rPh sb="87" eb="89">
      <t>シッカン</t>
    </rPh>
    <rPh sb="90" eb="91">
      <t>ハ</t>
    </rPh>
    <rPh sb="92" eb="94">
      <t>ソウシツ</t>
    </rPh>
    <rPh sb="95" eb="97">
      <t>ヨボウ</t>
    </rPh>
    <rPh sb="98" eb="100">
      <t>メザ</t>
    </rPh>
    <rPh sb="108" eb="110">
      <t>ゼンシン</t>
    </rPh>
    <rPh sb="111" eb="113">
      <t>ケンコウ</t>
    </rPh>
    <rPh sb="113" eb="115">
      <t>イジ</t>
    </rPh>
    <rPh sb="116" eb="118">
      <t>ニチジョウ</t>
    </rPh>
    <rPh sb="118" eb="120">
      <t>セイカツ</t>
    </rPh>
    <rPh sb="121" eb="123">
      <t>コウジョウ</t>
    </rPh>
    <phoneticPr fontId="2"/>
  </si>
  <si>
    <t>9本以下の者</t>
    <rPh sb="1" eb="2">
      <t>ホン</t>
    </rPh>
    <rPh sb="2" eb="4">
      <t>イカ</t>
    </rPh>
    <rPh sb="5" eb="6">
      <t>モノ</t>
    </rPh>
    <phoneticPr fontId="1"/>
  </si>
  <si>
    <t>10～19本の者</t>
    <phoneticPr fontId="2"/>
  </si>
  <si>
    <t>20～23本の者</t>
    <phoneticPr fontId="2"/>
  </si>
  <si>
    <t>24歯以上の者</t>
    <rPh sb="2" eb="3">
      <t>ハ</t>
    </rPh>
    <rPh sb="3" eb="5">
      <t>イジョウ</t>
    </rPh>
    <rPh sb="6" eb="7">
      <t>モノ</t>
    </rPh>
    <phoneticPr fontId="2"/>
  </si>
  <si>
    <t>令和４年度</t>
    <rPh sb="0" eb="2">
      <t>レイワ</t>
    </rPh>
    <phoneticPr fontId="2"/>
  </si>
  <si>
    <t>しっかり食べよう教室
（幼児食コース）</t>
    <rPh sb="12" eb="15">
      <t>ヨウジショク</t>
    </rPh>
    <phoneticPr fontId="2"/>
  </si>
  <si>
    <t>-</t>
    <phoneticPr fontId="2"/>
  </si>
  <si>
    <t>歯と口の健康週間(6/4～6/10)　歯ッピー Well come!! 金沢</t>
    <rPh sb="0" eb="1">
      <t>ハ</t>
    </rPh>
    <rPh sb="2" eb="3">
      <t>クチ</t>
    </rPh>
    <rPh sb="4" eb="6">
      <t>ケンコウ</t>
    </rPh>
    <rPh sb="6" eb="8">
      <t>シュウカン</t>
    </rPh>
    <rPh sb="19" eb="20">
      <t>ハ</t>
    </rPh>
    <rPh sb="36" eb="38">
      <t>カナザワ</t>
    </rPh>
    <phoneticPr fontId="2"/>
  </si>
  <si>
    <t>　毎年、歯と口の健康週間(6/4～6/10)にあわせ、金沢市歯科医師会と共催し「歯ッピー Well come!! 金沢」を実施し、歯科相談、フッ化物塗布、歯科健診などを実施している。
　また、8020運動を推進し「かなざわ歯ッピー長寿8020賞表彰式」を開催している。</t>
    <rPh sb="6" eb="7">
      <t>クチ</t>
    </rPh>
    <rPh sb="8" eb="10">
      <t>ケンコウ</t>
    </rPh>
    <rPh sb="61" eb="63">
      <t>ジッシ</t>
    </rPh>
    <rPh sb="77" eb="79">
      <t>シカ</t>
    </rPh>
    <rPh sb="100" eb="102">
      <t>ウンドウ</t>
    </rPh>
    <rPh sb="103" eb="105">
      <t>スイシン</t>
    </rPh>
    <rPh sb="111" eb="112">
      <t>ハ</t>
    </rPh>
    <rPh sb="115" eb="117">
      <t>チョウジュ</t>
    </rPh>
    <rPh sb="121" eb="122">
      <t>ショウ</t>
    </rPh>
    <rPh sb="122" eb="124">
      <t>ヒョウショウ</t>
    </rPh>
    <rPh sb="124" eb="125">
      <t>シキ</t>
    </rPh>
    <rPh sb="127" eb="129">
      <t>カイサイ</t>
    </rPh>
    <phoneticPr fontId="2"/>
  </si>
  <si>
    <t>2-8-4-a　歯と口の健康週間行事「歯ッピー Well come!! 金沢」</t>
    <rPh sb="8" eb="9">
      <t>ハ</t>
    </rPh>
    <rPh sb="10" eb="11">
      <t>クチ</t>
    </rPh>
    <rPh sb="12" eb="14">
      <t>ケンコウ</t>
    </rPh>
    <rPh sb="14" eb="16">
      <t>シュウカン</t>
    </rPh>
    <rPh sb="16" eb="17">
      <t>ギョウ</t>
    </rPh>
    <rPh sb="17" eb="18">
      <t>ジ</t>
    </rPh>
    <rPh sb="19" eb="20">
      <t>ハ</t>
    </rPh>
    <rPh sb="36" eb="38">
      <t>カナザワ</t>
    </rPh>
    <phoneticPr fontId="2"/>
  </si>
  <si>
    <t>令和5年度</t>
    <rPh sb="0" eb="2">
      <t>レイワ</t>
    </rPh>
    <rPh sb="3" eb="5">
      <t>ネンド</t>
    </rPh>
    <phoneticPr fontId="2"/>
  </si>
  <si>
    <t>５年度</t>
    <rPh sb="1" eb="3">
      <t>ネンド</t>
    </rPh>
    <phoneticPr fontId="2"/>
  </si>
  <si>
    <t>駅西</t>
    <rPh sb="0" eb="2">
      <t>エキニシ</t>
    </rPh>
    <phoneticPr fontId="2"/>
  </si>
  <si>
    <t>泉野</t>
    <rPh sb="0" eb="2">
      <t>イズミノ</t>
    </rPh>
    <phoneticPr fontId="2"/>
  </si>
  <si>
    <t>元町</t>
    <rPh sb="0" eb="2">
      <t>モトマチ</t>
    </rPh>
    <phoneticPr fontId="2"/>
  </si>
  <si>
    <t>令和５年度</t>
    <rPh sb="0" eb="2">
      <t>レイワ</t>
    </rPh>
    <phoneticPr fontId="2"/>
  </si>
  <si>
    <t>80人/8回</t>
    <rPh sb="2" eb="3">
      <t>ニン</t>
    </rPh>
    <rPh sb="5" eb="6">
      <t>カイ</t>
    </rPh>
    <phoneticPr fontId="2"/>
  </si>
  <si>
    <t>125人/10回</t>
    <phoneticPr fontId="2"/>
  </si>
  <si>
    <t>歯を見せて　笑える今を　未来にも</t>
    <rPh sb="0" eb="1">
      <t>ハ</t>
    </rPh>
    <rPh sb="2" eb="3">
      <t>ミ</t>
    </rPh>
    <rPh sb="6" eb="7">
      <t>ワラ</t>
    </rPh>
    <rPh sb="9" eb="10">
      <t>イマ</t>
    </rPh>
    <rPh sb="12" eb="14">
      <t>ミライ</t>
    </rPh>
    <phoneticPr fontId="2"/>
  </si>
  <si>
    <t>金沢市歯科医師会・金沢市</t>
    <rPh sb="0" eb="3">
      <t>カナザワシ</t>
    </rPh>
    <rPh sb="3" eb="7">
      <t>シカイシ</t>
    </rPh>
    <rPh sb="7" eb="8">
      <t>カイ</t>
    </rPh>
    <rPh sb="9" eb="12">
      <t>カナザワシ</t>
    </rPh>
    <phoneticPr fontId="2"/>
  </si>
  <si>
    <t>719人</t>
    <rPh sb="3" eb="4">
      <t>ニン</t>
    </rPh>
    <phoneticPr fontId="2"/>
  </si>
  <si>
    <t>R4
年度</t>
    <rPh sb="3" eb="4">
      <t>ネン</t>
    </rPh>
    <phoneticPr fontId="2"/>
  </si>
  <si>
    <t>R5
年度</t>
    <rPh sb="3" eb="4">
      <t>ネン</t>
    </rPh>
    <phoneticPr fontId="2"/>
  </si>
  <si>
    <t>R6
年度</t>
    <rPh sb="3" eb="4">
      <t>ネン</t>
    </rPh>
    <phoneticPr fontId="2"/>
  </si>
  <si>
    <t>20歳</t>
    <rPh sb="2" eb="3">
      <t>サイ</t>
    </rPh>
    <phoneticPr fontId="2"/>
  </si>
  <si>
    <t>25歳</t>
    <rPh sb="2" eb="3">
      <t>サイ</t>
    </rPh>
    <phoneticPr fontId="2"/>
  </si>
  <si>
    <t>30歳</t>
    <rPh sb="2" eb="3">
      <t>サイ</t>
    </rPh>
    <phoneticPr fontId="2"/>
  </si>
  <si>
    <t>35歳</t>
    <rPh sb="2" eb="3">
      <t>サイ</t>
    </rPh>
    <phoneticPr fontId="2"/>
  </si>
  <si>
    <t>40歳</t>
    <rPh sb="2" eb="3">
      <t>サイ</t>
    </rPh>
    <phoneticPr fontId="2"/>
  </si>
  <si>
    <t>45歳</t>
    <rPh sb="2" eb="3">
      <t>サイ</t>
    </rPh>
    <phoneticPr fontId="2"/>
  </si>
  <si>
    <t>50歳</t>
    <rPh sb="2" eb="3">
      <t>サイ</t>
    </rPh>
    <phoneticPr fontId="2"/>
  </si>
  <si>
    <t>55歳</t>
    <rPh sb="2" eb="3">
      <t>サイ</t>
    </rPh>
    <phoneticPr fontId="2"/>
  </si>
  <si>
    <t>60歳</t>
    <rPh sb="2" eb="3">
      <t>サイ</t>
    </rPh>
    <phoneticPr fontId="2"/>
  </si>
  <si>
    <t>65歳</t>
    <phoneticPr fontId="2"/>
  </si>
  <si>
    <t>70歳</t>
    <rPh sb="2" eb="3">
      <t>サイ</t>
    </rPh>
    <phoneticPr fontId="2"/>
  </si>
  <si>
    <t>73歳</t>
    <rPh sb="2" eb="3">
      <t>サイ</t>
    </rPh>
    <phoneticPr fontId="2"/>
  </si>
  <si>
    <t>76歳</t>
    <rPh sb="2" eb="3">
      <t>サイ</t>
    </rPh>
    <phoneticPr fontId="2"/>
  </si>
  <si>
    <t>男</t>
    <rPh sb="0" eb="1">
      <t>オトコ</t>
    </rPh>
    <phoneticPr fontId="2"/>
  </si>
  <si>
    <t>女</t>
    <rPh sb="0" eb="1">
      <t>オンナ</t>
    </rPh>
    <phoneticPr fontId="2"/>
  </si>
  <si>
    <t>..</t>
    <phoneticPr fontId="2"/>
  </si>
  <si>
    <t>歯周組織の状況（人）</t>
    <rPh sb="0" eb="2">
      <t>シシュウ</t>
    </rPh>
    <rPh sb="2" eb="4">
      <t>ソシキ</t>
    </rPh>
    <rPh sb="5" eb="7">
      <t>ジョウキョウ</t>
    </rPh>
    <rPh sb="8" eb="9">
      <t>ニン</t>
    </rPh>
    <phoneticPr fontId="2"/>
  </si>
  <si>
    <t>歯周組織の状況（率）</t>
    <rPh sb="0" eb="2">
      <t>シシュウ</t>
    </rPh>
    <rPh sb="2" eb="4">
      <t>ソシキ</t>
    </rPh>
    <rPh sb="5" eb="7">
      <t>ジョウキョウ</t>
    </rPh>
    <rPh sb="8" eb="9">
      <t>リツ</t>
    </rPh>
    <phoneticPr fontId="2"/>
  </si>
  <si>
    <t>令和６年度から20歳を追加</t>
    <rPh sb="0" eb="2">
      <t>レイワ</t>
    </rPh>
    <rPh sb="3" eb="5">
      <t>ネンド</t>
    </rPh>
    <rPh sb="9" eb="10">
      <t>サイ</t>
    </rPh>
    <rPh sb="11" eb="13">
      <t>ツイカ</t>
    </rPh>
    <phoneticPr fontId="2"/>
  </si>
  <si>
    <t>令和6年度</t>
    <rPh sb="0" eb="2">
      <t>レイワ</t>
    </rPh>
    <rPh sb="3" eb="5">
      <t>ネンド</t>
    </rPh>
    <phoneticPr fontId="2"/>
  </si>
  <si>
    <t>６年度</t>
    <rPh sb="1" eb="3">
      <t>ネンド</t>
    </rPh>
    <phoneticPr fontId="2"/>
  </si>
  <si>
    <t>令和６年度</t>
    <rPh sb="0" eb="2">
      <t>レイワ</t>
    </rPh>
    <phoneticPr fontId="2"/>
  </si>
  <si>
    <t>8組/1回</t>
    <rPh sb="1" eb="2">
      <t>クミ</t>
    </rPh>
    <rPh sb="4" eb="5">
      <t>カイ</t>
    </rPh>
    <phoneticPr fontId="2"/>
  </si>
  <si>
    <r>
      <t>Ｏ</t>
    </r>
    <r>
      <rPr>
        <vertAlign val="subscript"/>
        <sz val="11"/>
        <rFont val="HGPｺﾞｼｯｸM"/>
        <family val="3"/>
        <charset val="128"/>
      </rPr>
      <t>1</t>
    </r>
    <r>
      <rPr>
        <sz val="11"/>
        <rFont val="HGPｺﾞｼｯｸM"/>
        <family val="3"/>
        <charset val="128"/>
      </rPr>
      <t xml:space="preserve">
型</t>
    </r>
    <phoneticPr fontId="2"/>
  </si>
  <si>
    <r>
      <t>Ｏ</t>
    </r>
    <r>
      <rPr>
        <vertAlign val="subscript"/>
        <sz val="11"/>
        <rFont val="HGPｺﾞｼｯｸM"/>
        <family val="3"/>
        <charset val="128"/>
      </rPr>
      <t>2</t>
    </r>
    <r>
      <rPr>
        <sz val="11"/>
        <rFont val="HGPｺﾞｼｯｸM"/>
        <family val="3"/>
        <charset val="128"/>
      </rPr>
      <t xml:space="preserve">
型</t>
    </r>
    <phoneticPr fontId="2"/>
  </si>
  <si>
    <r>
      <t>Ｃ</t>
    </r>
    <r>
      <rPr>
        <vertAlign val="subscript"/>
        <sz val="11"/>
        <rFont val="HGPｺﾞｼｯｸM"/>
        <family val="3"/>
        <charset val="128"/>
      </rPr>
      <t xml:space="preserve">1
</t>
    </r>
    <r>
      <rPr>
        <sz val="11"/>
        <rFont val="HGPｺﾞｼｯｸM"/>
        <family val="3"/>
        <charset val="128"/>
      </rPr>
      <t>型</t>
    </r>
    <phoneticPr fontId="2"/>
  </si>
  <si>
    <t>※しっかり食べよう教室（幼児食コース）は新型コロナウイルス感染症に伴い、令和２年度以降中止していたが、</t>
    <rPh sb="5" eb="6">
      <t>タ</t>
    </rPh>
    <rPh sb="9" eb="11">
      <t>キョウシツ</t>
    </rPh>
    <rPh sb="12" eb="15">
      <t>ヨウジショク</t>
    </rPh>
    <rPh sb="20" eb="22">
      <t>シンガタ</t>
    </rPh>
    <rPh sb="29" eb="32">
      <t>カンセンショウ</t>
    </rPh>
    <rPh sb="33" eb="34">
      <t>トモナ</t>
    </rPh>
    <rPh sb="36" eb="38">
      <t>レイワ</t>
    </rPh>
    <rPh sb="39" eb="41">
      <t>ネンド</t>
    </rPh>
    <rPh sb="41" eb="43">
      <t>イコウ</t>
    </rPh>
    <rPh sb="43" eb="45">
      <t>チュウシ</t>
    </rPh>
    <phoneticPr fontId="2"/>
  </si>
  <si>
    <t>　 令和６年度に再開。</t>
    <rPh sb="2" eb="4">
      <t>レイワ</t>
    </rPh>
    <rPh sb="5" eb="7">
      <t>ネンド</t>
    </rPh>
    <rPh sb="8" eb="10">
      <t>サイカイ</t>
    </rPh>
    <phoneticPr fontId="2"/>
  </si>
  <si>
    <t>令和6年11月7日　 金沢市役所</t>
    <rPh sb="0" eb="2">
      <t>レイワ</t>
    </rPh>
    <rPh sb="3" eb="4">
      <t>ネン</t>
    </rPh>
    <rPh sb="4" eb="5">
      <t>ヘイネン</t>
    </rPh>
    <rPh sb="6" eb="7">
      <t>ガツ</t>
    </rPh>
    <rPh sb="8" eb="9">
      <t>ニチ</t>
    </rPh>
    <rPh sb="11" eb="13">
      <t>カナザワ</t>
    </rPh>
    <rPh sb="13" eb="16">
      <t>シヤクショ</t>
    </rPh>
    <phoneticPr fontId="2"/>
  </si>
  <si>
    <t>30人</t>
    <rPh sb="2" eb="3">
      <t>ニン</t>
    </rPh>
    <phoneticPr fontId="2"/>
  </si>
  <si>
    <t>かなざわ歯ッピー長寿8020賞</t>
    <rPh sb="4" eb="5">
      <t>ハ</t>
    </rPh>
    <rPh sb="8" eb="10">
      <t>チョウジュ</t>
    </rPh>
    <rPh sb="14" eb="15">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</si>
</sst>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176" formatCode="#,##0;\(#,##0\);&quot;-&quot;;@"/>
    <numFmt numFmtId="177" formatCode="#,##0.00_ "/>
    <numFmt numFmtId="178" formatCode="_ * #,##0.0_ ;_ * \-#,##0.0_ ;_ * &quot;-&quot;?_ ;_ @_ "/>
    <numFmt numFmtId="179" formatCode="#,##0.0_ "/>
    <numFmt numFmtId="180" formatCode="#,##0.0;\(#,##0\);&quot;-&quot;;@"/>
    <numFmt numFmtId="181" formatCode="#,##0.00_);\(#,##0.00\)"/>
    <numFmt numFmtId="182" formatCode="#,##0.0_);\(#,##0.0\)"/>
  </numFmts>
  <fonts count="14" x14ac:knownFonts="1">
    <font>
      <sz val="11"/>
      <name val="ＭＳ Ｐゴシック"/>
      <family val="3"/>
      <charset val="128"/>
    </font>
    <font>
      <b/>
      <sz val="12"/>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b/>
      <sz val="16"/>
      <name val="HGPｺﾞｼｯｸM"/>
      <family val="3"/>
      <charset val="128"/>
    </font>
    <font>
      <b/>
      <sz val="12"/>
      <name val="HGPｺﾞｼｯｸM"/>
      <family val="3"/>
      <charset val="128"/>
    </font>
    <font>
      <b/>
      <sz val="11"/>
      <name val="HGPｺﾞｼｯｸM"/>
      <family val="3"/>
      <charset val="128"/>
    </font>
    <font>
      <sz val="11"/>
      <name val="ＭＳ Ｐゴシック"/>
      <family val="3"/>
      <charset val="128"/>
    </font>
    <font>
      <sz val="12"/>
      <name val="ＭＳ Ｐゴシック"/>
      <family val="3"/>
      <charset val="128"/>
    </font>
    <font>
      <sz val="10"/>
      <name val="HGPｺﾞｼｯｸM"/>
      <family val="3"/>
      <charset val="128"/>
    </font>
    <font>
      <vertAlign val="subscript"/>
      <sz val="11"/>
      <name val="HGPｺﾞｼｯｸM"/>
      <family val="3"/>
      <charset val="128"/>
    </font>
    <font>
      <strike/>
      <sz val="12"/>
      <name val="HGPｺﾞｼｯｸM"/>
      <family val="3"/>
      <charset val="128"/>
    </font>
    <font>
      <sz val="11"/>
      <name val="ＭＳ Ｐゴシック"/>
      <family val="3"/>
      <charset val="128"/>
      <scheme val="minor"/>
    </font>
  </fonts>
  <fills count="2">
    <fill>
      <patternFill patternType="none"/>
    </fill>
    <fill>
      <patternFill patternType="gray125"/>
    </fill>
  </fills>
  <borders count="7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ck">
        <color indexed="64"/>
      </right>
      <top/>
      <bottom/>
      <diagonal/>
    </border>
    <border>
      <left style="thin">
        <color indexed="64"/>
      </left>
      <right/>
      <top style="thin">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s>
  <cellStyleXfs count="2">
    <xf numFmtId="0" fontId="0" fillId="0" borderId="0">
      <alignment vertical="center"/>
    </xf>
    <xf numFmtId="0" fontId="8" fillId="0" borderId="0">
      <alignment vertical="center"/>
    </xf>
  </cellStyleXfs>
  <cellXfs count="376">
    <xf numFmtId="0" fontId="0" fillId="0" borderId="0" xfId="0">
      <alignment vertical="center"/>
    </xf>
    <xf numFmtId="0" fontId="3" fillId="0" borderId="0" xfId="0" applyFont="1" applyFill="1" applyAlignment="1">
      <alignment vertical="center"/>
    </xf>
    <xf numFmtId="0" fontId="3" fillId="0" borderId="0" xfId="0" applyNumberFormat="1"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vertical="center"/>
    </xf>
    <xf numFmtId="0" fontId="4" fillId="0" borderId="9" xfId="0" applyFont="1" applyFill="1" applyBorder="1" applyAlignment="1">
      <alignment vertical="center"/>
    </xf>
    <xf numFmtId="0" fontId="4" fillId="0" borderId="0" xfId="0" applyFont="1" applyFill="1" applyBorder="1" applyAlignment="1">
      <alignment horizontal="center" vertical="center" textRotation="255"/>
    </xf>
    <xf numFmtId="0" fontId="4" fillId="0" borderId="0" xfId="0" applyNumberFormat="1" applyFont="1" applyFill="1" applyAlignment="1">
      <alignment vertical="center"/>
    </xf>
    <xf numFmtId="0" fontId="4" fillId="0" borderId="10" xfId="0" applyNumberFormat="1" applyFont="1" applyFill="1" applyBorder="1" applyAlignment="1">
      <alignment vertical="center"/>
    </xf>
    <xf numFmtId="0" fontId="4" fillId="0" borderId="0"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0" xfId="0" applyNumberFormat="1" applyFont="1" applyFill="1" applyBorder="1" applyAlignment="1">
      <alignment vertical="center"/>
    </xf>
    <xf numFmtId="0" fontId="4" fillId="0" borderId="11" xfId="0" applyFont="1" applyFill="1" applyBorder="1" applyAlignment="1">
      <alignment vertical="center"/>
    </xf>
    <xf numFmtId="0" fontId="4" fillId="0" borderId="0" xfId="0" applyNumberFormat="1"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3"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 xfId="0" applyNumberFormat="1" applyFont="1" applyFill="1" applyBorder="1" applyAlignment="1">
      <alignment vertical="center"/>
    </xf>
    <xf numFmtId="0" fontId="4" fillId="0" borderId="2" xfId="0" applyNumberFormat="1" applyFont="1" applyFill="1" applyBorder="1" applyAlignment="1">
      <alignment vertical="center"/>
    </xf>
    <xf numFmtId="0" fontId="4" fillId="0" borderId="12" xfId="0" applyFont="1" applyFill="1" applyBorder="1">
      <alignment vertical="center"/>
    </xf>
    <xf numFmtId="0" fontId="4" fillId="0" borderId="13" xfId="0" applyFont="1" applyFill="1" applyBorder="1" applyAlignment="1">
      <alignment vertical="center"/>
    </xf>
    <xf numFmtId="0" fontId="7" fillId="0" borderId="4" xfId="0" applyFont="1" applyFill="1" applyBorder="1" applyAlignment="1">
      <alignment vertical="center"/>
    </xf>
    <xf numFmtId="0" fontId="4" fillId="0" borderId="0" xfId="0" applyNumberFormat="1" applyFont="1" applyFill="1" applyBorder="1" applyAlignment="1">
      <alignment horizontal="left" vertical="center" shrinkToFit="1"/>
    </xf>
    <xf numFmtId="0" fontId="4" fillId="0" borderId="7" xfId="0" applyNumberFormat="1" applyFont="1" applyFill="1" applyBorder="1" applyAlignment="1">
      <alignment vertical="center" shrinkToFit="1"/>
    </xf>
    <xf numFmtId="0" fontId="4" fillId="0" borderId="4" xfId="0" applyNumberFormat="1" applyFont="1" applyFill="1" applyBorder="1" applyAlignment="1">
      <alignment vertical="center"/>
    </xf>
    <xf numFmtId="0" fontId="0" fillId="0" borderId="0" xfId="0" applyFont="1" applyBorder="1">
      <alignment vertical="center"/>
    </xf>
    <xf numFmtId="0" fontId="4" fillId="0" borderId="0" xfId="0" applyFont="1" applyFill="1">
      <alignment vertical="center"/>
    </xf>
    <xf numFmtId="0" fontId="9" fillId="0" borderId="0" xfId="1" applyNumberFormat="1" applyFont="1" applyFill="1" applyAlignment="1">
      <alignment vertical="center"/>
    </xf>
    <xf numFmtId="0" fontId="1" fillId="0" borderId="0" xfId="1" applyNumberFormat="1" applyFont="1" applyFill="1" applyAlignment="1">
      <alignment horizontal="left" vertical="center"/>
    </xf>
    <xf numFmtId="0" fontId="9" fillId="0" borderId="7" xfId="1" applyNumberFormat="1" applyFont="1" applyFill="1" applyBorder="1" applyAlignment="1">
      <alignment vertical="center"/>
    </xf>
    <xf numFmtId="0" fontId="9" fillId="0" borderId="0" xfId="1" applyNumberFormat="1" applyFont="1" applyFill="1" applyBorder="1" applyAlignment="1">
      <alignment horizontal="left" vertical="center"/>
    </xf>
    <xf numFmtId="0" fontId="9" fillId="0" borderId="0" xfId="1" applyFont="1" applyFill="1">
      <alignment vertical="center"/>
    </xf>
    <xf numFmtId="0" fontId="9" fillId="0" borderId="0" xfId="1" applyFont="1" applyFill="1" applyBorder="1" applyAlignment="1">
      <alignment horizontal="center" vertical="center" shrinkToFit="1"/>
    </xf>
    <xf numFmtId="41" fontId="9" fillId="0" borderId="0" xfId="1" applyNumberFormat="1" applyFont="1" applyFill="1" applyBorder="1" applyAlignment="1">
      <alignment vertical="center" shrinkToFit="1"/>
    </xf>
    <xf numFmtId="41" fontId="9" fillId="0" borderId="0" xfId="1" applyNumberFormat="1" applyFont="1" applyFill="1" applyBorder="1" applyAlignment="1">
      <alignment vertical="center"/>
    </xf>
    <xf numFmtId="179" fontId="9" fillId="0" borderId="0" xfId="1" applyNumberFormat="1" applyFont="1" applyFill="1" applyBorder="1" applyAlignment="1">
      <alignment vertical="center" shrinkToFit="1"/>
    </xf>
    <xf numFmtId="0" fontId="9" fillId="0" borderId="14" xfId="1" applyFont="1" applyFill="1" applyBorder="1" applyAlignment="1">
      <alignment horizontal="distributed" vertical="center" justifyLastLine="1"/>
    </xf>
    <xf numFmtId="0" fontId="9" fillId="0" borderId="0" xfId="1" applyNumberFormat="1" applyFont="1" applyFill="1" applyBorder="1" applyAlignment="1">
      <alignment vertical="center"/>
    </xf>
    <xf numFmtId="0" fontId="9" fillId="0" borderId="15" xfId="1" applyFont="1" applyFill="1" applyBorder="1" applyAlignment="1">
      <alignment horizontal="distributed" vertical="center" justifyLastLine="1"/>
    </xf>
    <xf numFmtId="178" fontId="9" fillId="0" borderId="0" xfId="1" applyNumberFormat="1" applyFont="1" applyFill="1" applyBorder="1" applyAlignment="1">
      <alignment vertical="center" shrinkToFit="1"/>
    </xf>
    <xf numFmtId="0" fontId="9" fillId="0" borderId="16" xfId="1" applyFont="1" applyFill="1" applyBorder="1" applyAlignment="1">
      <alignment horizontal="distributed" vertical="center" justifyLastLine="1"/>
    </xf>
    <xf numFmtId="0" fontId="9" fillId="0" borderId="17" xfId="1" applyFont="1" applyFill="1" applyBorder="1" applyAlignment="1">
      <alignment horizontal="distributed" vertical="center" justifyLastLine="1"/>
    </xf>
    <xf numFmtId="0" fontId="9" fillId="0" borderId="17" xfId="1" applyFont="1" applyFill="1" applyBorder="1" applyAlignment="1">
      <alignment horizontal="center" vertical="center" shrinkToFit="1"/>
    </xf>
    <xf numFmtId="176" fontId="9" fillId="0" borderId="0" xfId="1" applyNumberFormat="1" applyFont="1" applyFill="1">
      <alignment vertical="center"/>
    </xf>
    <xf numFmtId="0" fontId="3" fillId="0" borderId="0" xfId="0" applyFont="1" applyFill="1">
      <alignment vertical="center"/>
    </xf>
    <xf numFmtId="0" fontId="10" fillId="0" borderId="0" xfId="0" applyFont="1" applyFill="1" applyAlignment="1">
      <alignment vertical="top" wrapText="1"/>
    </xf>
    <xf numFmtId="0" fontId="3" fillId="0" borderId="0" xfId="0" applyFont="1" applyFill="1" applyAlignment="1">
      <alignment vertical="top" wrapText="1"/>
    </xf>
    <xf numFmtId="0" fontId="4" fillId="0" borderId="30" xfId="0" applyFont="1" applyFill="1" applyBorder="1" applyAlignment="1">
      <alignment horizontal="center" vertical="center" wrapText="1"/>
    </xf>
    <xf numFmtId="41" fontId="4" fillId="0" borderId="14" xfId="0" applyNumberFormat="1" applyFont="1" applyFill="1" applyBorder="1" applyAlignment="1">
      <alignment vertical="center" shrinkToFit="1"/>
    </xf>
    <xf numFmtId="41" fontId="4" fillId="0" borderId="15" xfId="0" applyNumberFormat="1" applyFont="1" applyFill="1" applyBorder="1" applyAlignment="1">
      <alignment vertical="center" shrinkToFit="1"/>
    </xf>
    <xf numFmtId="178" fontId="4" fillId="0" borderId="15" xfId="0" applyNumberFormat="1" applyFont="1" applyFill="1" applyBorder="1" applyAlignment="1">
      <alignment vertical="center" shrinkToFit="1"/>
    </xf>
    <xf numFmtId="0" fontId="4" fillId="0" borderId="15" xfId="0" applyFont="1" applyFill="1" applyBorder="1" applyAlignment="1">
      <alignment horizontal="distributed" vertical="center" justifyLastLine="1"/>
    </xf>
    <xf numFmtId="0" fontId="6" fillId="0" borderId="0" xfId="0" applyFont="1" applyFill="1">
      <alignment vertical="center"/>
    </xf>
    <xf numFmtId="0" fontId="3" fillId="0" borderId="4" xfId="0" applyFont="1" applyFill="1" applyBorder="1">
      <alignment vertical="center"/>
    </xf>
    <xf numFmtId="0" fontId="4" fillId="0" borderId="17" xfId="0" applyFont="1" applyFill="1" applyBorder="1" applyAlignment="1">
      <alignment horizontal="distributed" vertical="center" justifyLastLine="1"/>
    </xf>
    <xf numFmtId="178" fontId="4" fillId="0" borderId="17" xfId="0" applyNumberFormat="1" applyFont="1" applyFill="1" applyBorder="1" applyAlignment="1">
      <alignment vertical="center" shrinkToFit="1"/>
    </xf>
    <xf numFmtId="0" fontId="4" fillId="0" borderId="0" xfId="0" applyFont="1" applyFill="1" applyAlignment="1">
      <alignment horizontal="distributed" vertical="center" justifyLastLine="1"/>
    </xf>
    <xf numFmtId="0" fontId="4" fillId="0" borderId="1" xfId="0" applyFont="1" applyFill="1" applyBorder="1" applyAlignment="1">
      <alignment horizontal="distributed" vertical="center" justifyLastLine="1"/>
    </xf>
    <xf numFmtId="41" fontId="4" fillId="0" borderId="1" xfId="0" applyNumberFormat="1"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9" xfId="0" applyFont="1" applyFill="1" applyBorder="1" applyAlignment="1">
      <alignment horizontal="distributed" vertical="center" wrapText="1" justifyLastLine="1"/>
    </xf>
    <xf numFmtId="176" fontId="4" fillId="0" borderId="31" xfId="0" applyNumberFormat="1" applyFont="1" applyFill="1" applyBorder="1" applyAlignment="1">
      <alignment vertical="center" shrinkToFit="1"/>
    </xf>
    <xf numFmtId="176" fontId="4" fillId="0" borderId="32" xfId="0" applyNumberFormat="1" applyFont="1" applyFill="1" applyBorder="1" applyAlignment="1">
      <alignment vertical="center" shrinkToFit="1"/>
    </xf>
    <xf numFmtId="176" fontId="4" fillId="0" borderId="32" xfId="0" applyNumberFormat="1" applyFont="1" applyFill="1" applyBorder="1" applyAlignment="1">
      <alignment horizontal="right" vertical="center" shrinkToFit="1"/>
    </xf>
    <xf numFmtId="182" fontId="4" fillId="0" borderId="32" xfId="0" applyNumberFormat="1" applyFont="1" applyFill="1" applyBorder="1" applyAlignment="1">
      <alignment vertical="center" shrinkToFit="1"/>
    </xf>
    <xf numFmtId="181" fontId="4" fillId="0" borderId="32" xfId="0" applyNumberFormat="1" applyFont="1" applyFill="1" applyBorder="1" applyAlignment="1">
      <alignment vertical="center" shrinkToFit="1"/>
    </xf>
    <xf numFmtId="176" fontId="4" fillId="0" borderId="30" xfId="0" applyNumberFormat="1" applyFont="1" applyFill="1" applyBorder="1" applyAlignment="1">
      <alignment vertical="center" shrinkToFit="1"/>
    </xf>
    <xf numFmtId="0" fontId="4" fillId="0" borderId="25" xfId="0" applyFont="1" applyFill="1" applyBorder="1" applyAlignment="1">
      <alignment horizontal="distributed" vertical="center" wrapText="1" justifyLastLine="1"/>
    </xf>
    <xf numFmtId="176" fontId="4" fillId="0" borderId="33" xfId="0" applyNumberFormat="1" applyFont="1" applyFill="1" applyBorder="1" applyAlignment="1">
      <alignment vertical="center" shrinkToFit="1"/>
    </xf>
    <xf numFmtId="176" fontId="4" fillId="0" borderId="34" xfId="0" applyNumberFormat="1" applyFont="1" applyFill="1" applyBorder="1" applyAlignment="1">
      <alignment vertical="center" shrinkToFit="1"/>
    </xf>
    <xf numFmtId="182" fontId="4" fillId="0" borderId="34" xfId="0" applyNumberFormat="1" applyFont="1" applyFill="1" applyBorder="1" applyAlignment="1">
      <alignment vertical="center" shrinkToFit="1"/>
    </xf>
    <xf numFmtId="181" fontId="4" fillId="0" borderId="34" xfId="0" applyNumberFormat="1" applyFont="1" applyFill="1" applyBorder="1" applyAlignment="1">
      <alignment vertical="center" shrinkToFit="1"/>
    </xf>
    <xf numFmtId="176" fontId="4" fillId="0" borderId="14" xfId="0" applyNumberFormat="1" applyFont="1" applyFill="1" applyBorder="1" applyAlignment="1">
      <alignment vertical="center" shrinkToFit="1"/>
    </xf>
    <xf numFmtId="0" fontId="4" fillId="0" borderId="35" xfId="0" applyFont="1" applyFill="1" applyBorder="1" applyAlignment="1">
      <alignment horizontal="distributed" vertical="center" wrapText="1" justifyLastLine="1"/>
    </xf>
    <xf numFmtId="176" fontId="4" fillId="0" borderId="36" xfId="0" applyNumberFormat="1" applyFont="1" applyFill="1" applyBorder="1" applyAlignment="1">
      <alignment vertical="center" shrinkToFit="1"/>
    </xf>
    <xf numFmtId="176" fontId="4" fillId="0" borderId="37" xfId="0" applyNumberFormat="1" applyFont="1" applyFill="1" applyBorder="1" applyAlignment="1">
      <alignment vertical="center" shrinkToFit="1"/>
    </xf>
    <xf numFmtId="176" fontId="4" fillId="0" borderId="37" xfId="0" applyNumberFormat="1" applyFont="1" applyFill="1" applyBorder="1" applyAlignment="1">
      <alignment horizontal="right" vertical="center" shrinkToFit="1"/>
    </xf>
    <xf numFmtId="178" fontId="4" fillId="0" borderId="37" xfId="0" applyNumberFormat="1" applyFont="1" applyFill="1" applyBorder="1" applyAlignment="1">
      <alignment vertical="center" shrinkToFit="1"/>
    </xf>
    <xf numFmtId="177" fontId="4" fillId="0" borderId="37" xfId="0" applyNumberFormat="1" applyFont="1" applyFill="1" applyBorder="1" applyAlignment="1">
      <alignment vertical="center" shrinkToFit="1"/>
    </xf>
    <xf numFmtId="176" fontId="4" fillId="0" borderId="15" xfId="0" applyNumberFormat="1" applyFont="1" applyFill="1" applyBorder="1" applyAlignment="1">
      <alignment vertical="center" shrinkToFit="1"/>
    </xf>
    <xf numFmtId="176" fontId="4" fillId="0" borderId="38" xfId="0" applyNumberFormat="1" applyFont="1" applyFill="1" applyBorder="1" applyAlignment="1">
      <alignment horizontal="right" vertical="center" shrinkToFit="1"/>
    </xf>
    <xf numFmtId="0" fontId="4" fillId="0" borderId="39" xfId="0" applyFont="1" applyFill="1" applyBorder="1" applyAlignment="1">
      <alignment horizontal="distributed" vertical="center" wrapText="1" justifyLastLine="1"/>
    </xf>
    <xf numFmtId="176" fontId="4" fillId="0" borderId="40" xfId="0" applyNumberFormat="1" applyFont="1" applyFill="1" applyBorder="1" applyAlignment="1">
      <alignment vertical="center" shrinkToFit="1"/>
    </xf>
    <xf numFmtId="176" fontId="4" fillId="0" borderId="18" xfId="0" applyNumberFormat="1" applyFont="1" applyFill="1" applyBorder="1" applyAlignment="1">
      <alignment vertical="center" shrinkToFit="1"/>
    </xf>
    <xf numFmtId="176" fontId="4" fillId="0" borderId="18" xfId="0" applyNumberFormat="1" applyFont="1" applyFill="1" applyBorder="1" applyAlignment="1">
      <alignment horizontal="right" vertical="center" shrinkToFit="1"/>
    </xf>
    <xf numFmtId="178" fontId="4" fillId="0" borderId="18" xfId="0" applyNumberFormat="1" applyFont="1" applyFill="1" applyBorder="1" applyAlignment="1">
      <alignment vertical="center" shrinkToFit="1"/>
    </xf>
    <xf numFmtId="177" fontId="4" fillId="0" borderId="18" xfId="0" applyNumberFormat="1" applyFont="1" applyFill="1" applyBorder="1" applyAlignment="1">
      <alignment vertical="center" shrinkToFit="1"/>
    </xf>
    <xf numFmtId="176" fontId="4" fillId="0" borderId="17" xfId="0" applyNumberFormat="1" applyFont="1" applyFill="1" applyBorder="1" applyAlignment="1">
      <alignment vertical="center" shrinkToFit="1"/>
    </xf>
    <xf numFmtId="176" fontId="4" fillId="0" borderId="0" xfId="0" applyNumberFormat="1" applyFont="1" applyFill="1">
      <alignment vertical="center"/>
    </xf>
    <xf numFmtId="176" fontId="4" fillId="0" borderId="34" xfId="0" applyNumberFormat="1" applyFont="1" applyFill="1" applyBorder="1" applyAlignment="1">
      <alignment horizontal="right" vertical="center" shrinkToFit="1"/>
    </xf>
    <xf numFmtId="179" fontId="4" fillId="0" borderId="37" xfId="0" applyNumberFormat="1" applyFont="1" applyFill="1" applyBorder="1" applyAlignment="1">
      <alignment vertical="center" shrinkToFit="1"/>
    </xf>
    <xf numFmtId="179" fontId="4" fillId="0" borderId="18" xfId="0" applyNumberFormat="1" applyFont="1" applyFill="1" applyBorder="1" applyAlignment="1">
      <alignment vertical="center" shrinkToFit="1"/>
    </xf>
    <xf numFmtId="176" fontId="3" fillId="0" borderId="0" xfId="0" applyNumberFormat="1" applyFont="1" applyFill="1">
      <alignment vertical="center"/>
    </xf>
    <xf numFmtId="179" fontId="3" fillId="0" borderId="0" xfId="0" applyNumberFormat="1" applyFont="1" applyFill="1">
      <alignment vertical="center"/>
    </xf>
    <xf numFmtId="177" fontId="3" fillId="0" borderId="0" xfId="0" applyNumberFormat="1" applyFont="1" applyFill="1">
      <alignment vertical="center"/>
    </xf>
    <xf numFmtId="0" fontId="4" fillId="0" borderId="0" xfId="0" applyFont="1" applyFill="1" applyAlignment="1">
      <alignment vertical="center" wrapText="1" justifyLastLine="1"/>
    </xf>
    <xf numFmtId="49" fontId="4" fillId="0" borderId="0" xfId="0" applyNumberFormat="1" applyFont="1" applyFill="1" applyAlignment="1">
      <alignment vertical="center" shrinkToFit="1"/>
    </xf>
    <xf numFmtId="49" fontId="4" fillId="0" borderId="23" xfId="0" applyNumberFormat="1" applyFont="1" applyFill="1" applyBorder="1" applyAlignment="1">
      <alignment horizontal="center" vertical="center"/>
    </xf>
    <xf numFmtId="49" fontId="4" fillId="0" borderId="66"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12" fillId="0" borderId="0" xfId="0" applyFont="1" applyFill="1">
      <alignment vertical="center"/>
    </xf>
    <xf numFmtId="0" fontId="1" fillId="0" borderId="0" xfId="0" applyNumberFormat="1" applyFont="1" applyFill="1" applyAlignment="1">
      <alignment vertical="center"/>
    </xf>
    <xf numFmtId="0" fontId="0" fillId="0" borderId="0"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0" xfId="1" applyFont="1" applyFill="1" applyBorder="1" applyAlignment="1">
      <alignment horizontal="center" vertical="center" wrapText="1"/>
    </xf>
    <xf numFmtId="0" fontId="9" fillId="0" borderId="18" xfId="1" applyFont="1" applyFill="1" applyBorder="1" applyAlignment="1">
      <alignment horizontal="center" vertical="center" shrinkToFit="1"/>
    </xf>
    <xf numFmtId="0" fontId="9" fillId="0" borderId="18" xfId="1" applyFont="1" applyFill="1" applyBorder="1" applyAlignment="1">
      <alignment horizontal="center" vertical="center"/>
    </xf>
    <xf numFmtId="0" fontId="9" fillId="0" borderId="17" xfId="1" applyFont="1" applyFill="1" applyBorder="1" applyAlignment="1">
      <alignment horizontal="center" vertical="center"/>
    </xf>
    <xf numFmtId="0" fontId="13" fillId="0" borderId="0" xfId="1" applyFont="1" applyFill="1" applyBorder="1" applyAlignment="1">
      <alignment horizontal="distributed" vertical="center" wrapText="1"/>
    </xf>
    <xf numFmtId="176" fontId="9" fillId="0" borderId="41" xfId="1" applyNumberFormat="1" applyFont="1" applyFill="1" applyBorder="1" applyAlignment="1">
      <alignment vertical="center" shrinkToFit="1"/>
    </xf>
    <xf numFmtId="176" fontId="9" fillId="0" borderId="42" xfId="1" applyNumberFormat="1" applyFont="1" applyFill="1" applyBorder="1" applyAlignment="1">
      <alignment vertical="center" shrinkToFit="1"/>
    </xf>
    <xf numFmtId="176" fontId="9" fillId="0" borderId="43" xfId="1" applyNumberFormat="1" applyFont="1" applyFill="1" applyBorder="1" applyAlignment="1">
      <alignment vertical="center" shrinkToFit="1"/>
    </xf>
    <xf numFmtId="176" fontId="9" fillId="0" borderId="44" xfId="1" applyNumberFormat="1" applyFont="1" applyFill="1" applyBorder="1" applyAlignment="1">
      <alignment vertical="center" shrinkToFit="1"/>
    </xf>
    <xf numFmtId="176" fontId="9" fillId="0" borderId="36" xfId="1" applyNumberFormat="1" applyFont="1" applyFill="1" applyBorder="1" applyAlignment="1">
      <alignment vertical="center" shrinkToFit="1"/>
    </xf>
    <xf numFmtId="176" fontId="9" fillId="0" borderId="45" xfId="1" applyNumberFormat="1" applyFont="1" applyFill="1" applyBorder="1" applyAlignment="1">
      <alignment vertical="center" shrinkToFit="1"/>
    </xf>
    <xf numFmtId="176" fontId="9" fillId="0" borderId="37" xfId="1" applyNumberFormat="1" applyFont="1" applyFill="1" applyBorder="1" applyAlignment="1">
      <alignment vertical="center" shrinkToFit="1"/>
    </xf>
    <xf numFmtId="176" fontId="9" fillId="0" borderId="22" xfId="1" applyNumberFormat="1" applyFont="1" applyFill="1" applyBorder="1" applyAlignment="1">
      <alignment vertical="center" shrinkToFit="1"/>
    </xf>
    <xf numFmtId="180" fontId="9" fillId="0" borderId="40" xfId="1" applyNumberFormat="1" applyFont="1" applyFill="1" applyBorder="1" applyAlignment="1">
      <alignment vertical="center" shrinkToFit="1"/>
    </xf>
    <xf numFmtId="180" fontId="9" fillId="0" borderId="46" xfId="1" applyNumberFormat="1" applyFont="1" applyFill="1" applyBorder="1" applyAlignment="1">
      <alignment vertical="center" shrinkToFit="1"/>
    </xf>
    <xf numFmtId="180" fontId="9" fillId="0" borderId="18" xfId="1" applyNumberFormat="1" applyFont="1" applyFill="1" applyBorder="1" applyAlignment="1">
      <alignment vertical="center" shrinkToFit="1"/>
    </xf>
    <xf numFmtId="180" fontId="9" fillId="0" borderId="24" xfId="1" applyNumberFormat="1" applyFont="1" applyFill="1" applyBorder="1" applyAlignment="1">
      <alignment vertical="center" shrinkToFit="1"/>
    </xf>
    <xf numFmtId="176" fontId="9" fillId="0" borderId="33" xfId="1" applyNumberFormat="1" applyFont="1" applyFill="1" applyBorder="1" applyAlignment="1">
      <alignment vertical="center" shrinkToFit="1"/>
    </xf>
    <xf numFmtId="176" fontId="9" fillId="0" borderId="47" xfId="1" applyNumberFormat="1" applyFont="1" applyFill="1" applyBorder="1" applyAlignment="1">
      <alignment vertical="center" shrinkToFit="1"/>
    </xf>
    <xf numFmtId="176" fontId="9" fillId="0" borderId="34" xfId="1" applyNumberFormat="1" applyFont="1" applyFill="1" applyBorder="1" applyAlignment="1">
      <alignment vertical="center" shrinkToFit="1"/>
    </xf>
    <xf numFmtId="176" fontId="9" fillId="0" borderId="48" xfId="1" applyNumberFormat="1" applyFont="1" applyFill="1" applyBorder="1" applyAlignment="1">
      <alignment vertical="center" shrinkToFit="1"/>
    </xf>
    <xf numFmtId="180" fontId="9" fillId="0" borderId="36" xfId="1" applyNumberFormat="1" applyFont="1" applyFill="1" applyBorder="1" applyAlignment="1">
      <alignment vertical="center" shrinkToFit="1"/>
    </xf>
    <xf numFmtId="180" fontId="9" fillId="0" borderId="45" xfId="1" applyNumberFormat="1" applyFont="1" applyFill="1" applyBorder="1" applyAlignment="1">
      <alignment vertical="center" shrinkToFit="1"/>
    </xf>
    <xf numFmtId="180" fontId="9" fillId="0" borderId="37" xfId="1" applyNumberFormat="1" applyFont="1" applyFill="1" applyBorder="1" applyAlignment="1">
      <alignment vertical="center" shrinkToFit="1"/>
    </xf>
    <xf numFmtId="180" fontId="9" fillId="0" borderId="22" xfId="1" applyNumberFormat="1" applyFont="1" applyFill="1" applyBorder="1" applyAlignment="1">
      <alignment vertical="center" shrinkToFit="1"/>
    </xf>
    <xf numFmtId="180" fontId="9" fillId="0" borderId="49" xfId="1" applyNumberFormat="1" applyFont="1" applyFill="1" applyBorder="1" applyAlignment="1">
      <alignment vertical="center" shrinkToFit="1"/>
    </xf>
    <xf numFmtId="180" fontId="9" fillId="0" borderId="50" xfId="1" applyNumberFormat="1" applyFont="1" applyFill="1" applyBorder="1" applyAlignment="1">
      <alignment vertical="center" shrinkToFit="1"/>
    </xf>
    <xf numFmtId="180" fontId="9" fillId="0" borderId="38" xfId="1" applyNumberFormat="1" applyFont="1" applyFill="1" applyBorder="1" applyAlignment="1">
      <alignment vertical="center" shrinkToFit="1"/>
    </xf>
    <xf numFmtId="180" fontId="9" fillId="0" borderId="28" xfId="1" applyNumberFormat="1" applyFont="1" applyFill="1" applyBorder="1" applyAlignment="1">
      <alignment vertical="center" shrinkToFit="1"/>
    </xf>
    <xf numFmtId="176" fontId="9" fillId="0" borderId="40" xfId="1" applyNumberFormat="1" applyFont="1" applyFill="1" applyBorder="1" applyAlignment="1">
      <alignment vertical="center" shrinkToFit="1"/>
    </xf>
    <xf numFmtId="176" fontId="9" fillId="0" borderId="46" xfId="1" applyNumberFormat="1" applyFont="1" applyFill="1" applyBorder="1" applyAlignment="1">
      <alignment vertical="center" shrinkToFit="1"/>
    </xf>
    <xf numFmtId="176" fontId="9" fillId="0" borderId="18" xfId="1" applyNumberFormat="1" applyFont="1" applyFill="1" applyBorder="1" applyAlignment="1">
      <alignment vertical="center" shrinkToFit="1"/>
    </xf>
    <xf numFmtId="176" fontId="9" fillId="0" borderId="24" xfId="1" applyNumberFormat="1" applyFont="1" applyFill="1" applyBorder="1" applyAlignment="1">
      <alignment vertical="center" shrinkToFit="1"/>
    </xf>
    <xf numFmtId="180" fontId="9" fillId="0" borderId="41" xfId="1" applyNumberFormat="1" applyFont="1" applyFill="1" applyBorder="1" applyAlignment="1">
      <alignment vertical="center" shrinkToFit="1"/>
    </xf>
    <xf numFmtId="180" fontId="9" fillId="0" borderId="42" xfId="1" applyNumberFormat="1" applyFont="1" applyFill="1" applyBorder="1" applyAlignment="1">
      <alignment vertical="center" shrinkToFit="1"/>
    </xf>
    <xf numFmtId="180" fontId="9" fillId="0" borderId="43" xfId="1" applyNumberFormat="1" applyFont="1" applyFill="1" applyBorder="1" applyAlignment="1">
      <alignment vertical="center" shrinkToFit="1"/>
    </xf>
    <xf numFmtId="180" fontId="9" fillId="0" borderId="44" xfId="1" applyNumberFormat="1" applyFont="1" applyFill="1" applyBorder="1" applyAlignment="1">
      <alignment vertical="center" shrinkToFit="1"/>
    </xf>
    <xf numFmtId="180" fontId="9" fillId="0" borderId="17" xfId="1" applyNumberFormat="1" applyFont="1" applyFill="1" applyBorder="1" applyAlignment="1">
      <alignment vertical="center" shrinkToFit="1"/>
    </xf>
    <xf numFmtId="0" fontId="3" fillId="0" borderId="0" xfId="0" applyFont="1" applyFill="1" applyAlignment="1">
      <alignment horizontal="justify" vertical="center" wrapText="1"/>
    </xf>
    <xf numFmtId="0" fontId="4" fillId="0" borderId="21"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3" fillId="0" borderId="22" xfId="0" applyFont="1" applyFill="1" applyBorder="1" applyAlignment="1">
      <alignment vertical="center"/>
    </xf>
    <xf numFmtId="0" fontId="4" fillId="0" borderId="23" xfId="0" applyFont="1" applyFill="1" applyBorder="1" applyAlignment="1">
      <alignment horizontal="distributed" vertical="center" justifyLastLine="1"/>
    </xf>
    <xf numFmtId="0" fontId="3" fillId="0" borderId="24"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21" xfId="0" applyFont="1" applyFill="1" applyBorder="1">
      <alignment vertical="center"/>
    </xf>
    <xf numFmtId="0" fontId="4" fillId="0" borderId="51" xfId="0" applyFont="1" applyFill="1" applyBorder="1">
      <alignment vertical="center"/>
    </xf>
    <xf numFmtId="0" fontId="4" fillId="0" borderId="44" xfId="0" applyFont="1" applyFill="1" applyBorder="1">
      <alignment vertical="center"/>
    </xf>
    <xf numFmtId="0" fontId="4" fillId="0" borderId="25"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26" xfId="0" applyFont="1" applyFill="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4" fillId="0" borderId="24" xfId="0" applyFont="1" applyFill="1" applyBorder="1">
      <alignment vertical="center"/>
    </xf>
    <xf numFmtId="0" fontId="4" fillId="0" borderId="0" xfId="0" applyFont="1" applyFill="1">
      <alignmen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5" fillId="0" borderId="0" xfId="0" applyNumberFormat="1" applyFont="1" applyFill="1" applyAlignment="1">
      <alignment vertical="center"/>
    </xf>
    <xf numFmtId="0" fontId="4" fillId="0" borderId="0" xfId="0" applyNumberFormat="1" applyFont="1" applyFill="1" applyAlignment="1">
      <alignment vertical="center" wrapText="1"/>
    </xf>
    <xf numFmtId="0" fontId="4" fillId="0" borderId="0" xfId="0" applyFont="1" applyFill="1">
      <alignment vertical="center"/>
    </xf>
    <xf numFmtId="0" fontId="6" fillId="0" borderId="0" xfId="0" applyNumberFormat="1" applyFont="1" applyFill="1" applyAlignment="1">
      <alignment vertical="center"/>
    </xf>
    <xf numFmtId="0" fontId="4" fillId="0" borderId="10" xfId="0" applyFont="1" applyFill="1" applyBorder="1" applyAlignment="1">
      <alignment horizontal="distributed" vertical="center" justifyLastLine="1"/>
    </xf>
    <xf numFmtId="0" fontId="4" fillId="0" borderId="1" xfId="0" applyFont="1" applyFill="1" applyBorder="1" applyAlignment="1">
      <alignment horizontal="distributed" justifyLastLine="1"/>
    </xf>
    <xf numFmtId="0" fontId="4" fillId="0" borderId="2" xfId="0" applyFont="1" applyFill="1" applyBorder="1" applyAlignment="1">
      <alignment horizontal="distributed" justifyLastLine="1"/>
    </xf>
    <xf numFmtId="0" fontId="4" fillId="0" borderId="3" xfId="0" applyFont="1" applyFill="1" applyBorder="1" applyAlignment="1">
      <alignment horizontal="distributed" justifyLastLine="1"/>
    </xf>
    <xf numFmtId="0" fontId="4" fillId="0" borderId="0" xfId="0" applyFont="1" applyFill="1" applyBorder="1" applyAlignment="1">
      <alignment horizontal="distributed" justifyLastLine="1"/>
    </xf>
    <xf numFmtId="0" fontId="4" fillId="0" borderId="4" xfId="0" applyFont="1" applyFill="1" applyBorder="1" applyAlignment="1">
      <alignment horizontal="distributed" justifyLastLine="1"/>
    </xf>
    <xf numFmtId="0" fontId="4" fillId="0" borderId="6" xfId="0" applyFont="1" applyFill="1" applyBorder="1" applyAlignment="1">
      <alignment horizontal="distributed" justifyLastLine="1"/>
    </xf>
    <xf numFmtId="0" fontId="4" fillId="0" borderId="7" xfId="0" applyFont="1" applyFill="1" applyBorder="1" applyAlignment="1">
      <alignment horizontal="distributed" justifyLastLine="1"/>
    </xf>
    <xf numFmtId="0" fontId="4" fillId="0" borderId="5" xfId="0" applyFont="1" applyFill="1" applyBorder="1" applyAlignment="1">
      <alignment horizontal="distributed" justifyLastLine="1"/>
    </xf>
    <xf numFmtId="0" fontId="4" fillId="0" borderId="0" xfId="0" applyFont="1" applyFill="1" applyBorder="1" applyAlignment="1">
      <alignment horizontal="distributed" vertical="center"/>
    </xf>
    <xf numFmtId="0" fontId="4" fillId="0" borderId="10"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3"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4" fillId="0" borderId="4" xfId="0" applyNumberFormat="1" applyFont="1" applyFill="1" applyBorder="1" applyAlignment="1">
      <alignment horizontal="left" vertical="center"/>
    </xf>
    <xf numFmtId="0" fontId="4" fillId="0" borderId="6" xfId="0" applyNumberFormat="1" applyFont="1" applyFill="1" applyBorder="1" applyAlignment="1">
      <alignment horizontal="left" vertical="center"/>
    </xf>
    <xf numFmtId="0" fontId="4" fillId="0" borderId="7" xfId="0" applyNumberFormat="1" applyFont="1" applyFill="1" applyBorder="1" applyAlignment="1">
      <alignment horizontal="left" vertical="center"/>
    </xf>
    <xf numFmtId="0" fontId="4" fillId="0" borderId="5" xfId="0" applyNumberFormat="1" applyFont="1" applyFill="1" applyBorder="1" applyAlignment="1">
      <alignment horizontal="left" vertical="center"/>
    </xf>
    <xf numFmtId="0" fontId="4" fillId="0" borderId="8" xfId="0" applyFont="1" applyFill="1" applyBorder="1" applyAlignment="1">
      <alignment horizontal="center" vertical="center" textRotation="255"/>
    </xf>
    <xf numFmtId="0" fontId="4" fillId="0" borderId="12" xfId="0" applyFont="1" applyFill="1" applyBorder="1" applyAlignment="1"/>
    <xf numFmtId="0" fontId="4" fillId="0" borderId="13" xfId="0" applyFont="1" applyFill="1" applyBorder="1" applyAlignment="1"/>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3"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0" xfId="0" applyFont="1" applyFill="1" applyAlignment="1">
      <alignment horizontal="left" vertical="center" shrinkToFit="1"/>
    </xf>
    <xf numFmtId="0" fontId="4" fillId="0" borderId="4"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vertical="center"/>
    </xf>
    <xf numFmtId="0" fontId="4" fillId="0" borderId="5" xfId="0" applyFont="1" applyFill="1" applyBorder="1" applyAlignment="1">
      <alignment vertical="center"/>
    </xf>
    <xf numFmtId="0" fontId="4" fillId="0" borderId="10"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3" xfId="0" applyNumberFormat="1" applyFont="1" applyFill="1" applyBorder="1" applyAlignment="1">
      <alignment horizontal="center" vertical="center" shrinkToFit="1"/>
    </xf>
    <xf numFmtId="0" fontId="4" fillId="0" borderId="0" xfId="0" applyNumberFormat="1" applyFont="1" applyFill="1" applyBorder="1" applyAlignment="1">
      <alignment horizontal="center" vertical="center" shrinkToFit="1"/>
    </xf>
    <xf numFmtId="0" fontId="4" fillId="0" borderId="4" xfId="0" applyNumberFormat="1" applyFont="1" applyFill="1" applyBorder="1" applyAlignment="1">
      <alignment horizontal="center" vertical="center" shrinkToFit="1"/>
    </xf>
    <xf numFmtId="0" fontId="4" fillId="0" borderId="6"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0" xfId="0" applyFont="1" applyFill="1" applyAlignment="1">
      <alignment horizontal="left" vertical="center"/>
    </xf>
    <xf numFmtId="0" fontId="4" fillId="0" borderId="36" xfId="0" applyFont="1" applyFill="1" applyBorder="1" applyAlignment="1">
      <alignment horizontal="distributed" vertical="center" justifyLastLine="1"/>
    </xf>
    <xf numFmtId="0" fontId="4" fillId="0" borderId="40" xfId="0" applyFont="1" applyFill="1" applyBorder="1" applyAlignment="1">
      <alignment horizontal="distributed" vertical="center" justifyLastLine="1"/>
    </xf>
    <xf numFmtId="0" fontId="6" fillId="0" borderId="0" xfId="0" applyFont="1" applyFill="1">
      <alignment vertical="center"/>
    </xf>
    <xf numFmtId="0" fontId="4" fillId="0" borderId="0" xfId="0" applyFont="1" applyFill="1" applyAlignment="1">
      <alignment vertical="top" wrapText="1"/>
    </xf>
    <xf numFmtId="0" fontId="4" fillId="0" borderId="31" xfId="0" applyFont="1" applyFill="1" applyBorder="1" applyAlignment="1">
      <alignment horizontal="center" vertical="distributed" textRotation="255" wrapText="1" justifyLastLine="1"/>
    </xf>
    <xf numFmtId="0" fontId="4" fillId="0" borderId="30" xfId="0" applyFont="1" applyFill="1" applyBorder="1" applyAlignment="1">
      <alignment horizontal="center" vertical="distributed" textRotation="255" wrapText="1" justifyLastLine="1"/>
    </xf>
    <xf numFmtId="0" fontId="4" fillId="0" borderId="25" xfId="0" applyFont="1" applyFill="1" applyBorder="1" applyAlignment="1">
      <alignment horizontal="distributed" vertical="center" justifyLastLine="1"/>
    </xf>
    <xf numFmtId="0" fontId="4" fillId="0" borderId="48"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2" xfId="0" applyFont="1" applyFill="1" applyBorder="1" applyAlignment="1">
      <alignment horizontal="distributed" vertical="center" justifyLastLine="1"/>
    </xf>
    <xf numFmtId="0" fontId="4" fillId="0" borderId="8"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41" xfId="0" applyFont="1" applyFill="1" applyBorder="1" applyAlignment="1">
      <alignment horizontal="center" vertical="distributed" textRotation="255" wrapText="1" justifyLastLine="1"/>
    </xf>
    <xf numFmtId="0" fontId="4" fillId="0" borderId="36" xfId="0" applyFont="1" applyFill="1" applyBorder="1" applyAlignment="1">
      <alignment horizontal="center" vertical="distributed" textRotation="255" wrapText="1" justifyLastLine="1"/>
    </xf>
    <xf numFmtId="0" fontId="4" fillId="0" borderId="40" xfId="0" applyFont="1" applyFill="1" applyBorder="1" applyAlignment="1">
      <alignment horizontal="center" vertical="distributed" textRotation="255" wrapText="1" justifyLastLine="1"/>
    </xf>
    <xf numFmtId="0" fontId="4" fillId="0" borderId="43" xfId="0" applyFont="1" applyFill="1" applyBorder="1" applyAlignment="1">
      <alignment horizontal="center" vertical="distributed" textRotation="255" wrapText="1" justifyLastLine="1"/>
    </xf>
    <xf numFmtId="0" fontId="4" fillId="0" borderId="37" xfId="0" applyFont="1" applyFill="1" applyBorder="1" applyAlignment="1">
      <alignment horizontal="center" vertical="distributed" textRotation="255" wrapText="1" justifyLastLine="1"/>
    </xf>
    <xf numFmtId="0" fontId="4" fillId="0" borderId="18" xfId="0" applyFont="1" applyFill="1" applyBorder="1" applyAlignment="1">
      <alignment horizontal="center" vertical="distributed" textRotation="255" wrapText="1" justifyLastLine="1"/>
    </xf>
    <xf numFmtId="0" fontId="4" fillId="0" borderId="43" xfId="0" applyFont="1" applyFill="1" applyBorder="1" applyAlignment="1">
      <alignment horizontal="distributed" vertical="center" wrapText="1" justifyLastLine="1"/>
    </xf>
    <xf numFmtId="0" fontId="4" fillId="0" borderId="37" xfId="0" applyFont="1" applyFill="1" applyBorder="1" applyAlignment="1">
      <alignment horizontal="distributed" vertical="center" wrapText="1" justifyLastLine="1"/>
    </xf>
    <xf numFmtId="0" fontId="4" fillId="0" borderId="38" xfId="0" applyFont="1" applyFill="1" applyBorder="1" applyAlignment="1">
      <alignment horizontal="center" vertical="distributed" textRotation="255" wrapText="1" justifyLastLine="1"/>
    </xf>
    <xf numFmtId="0" fontId="4" fillId="0" borderId="43" xfId="0" applyFont="1" applyFill="1" applyBorder="1" applyAlignment="1">
      <alignment horizontal="center" vertical="distributed" textRotation="255" justifyLastLine="1"/>
    </xf>
    <xf numFmtId="0" fontId="4" fillId="0" borderId="37" xfId="0" applyFont="1" applyFill="1" applyBorder="1" applyAlignment="1">
      <alignment horizontal="center" vertical="distributed" textRotation="255" justifyLastLine="1"/>
    </xf>
    <xf numFmtId="0" fontId="4" fillId="0" borderId="38" xfId="0" applyFont="1" applyFill="1" applyBorder="1" applyAlignment="1">
      <alignment horizontal="center" vertical="distributed" textRotation="255" justifyLastLine="1"/>
    </xf>
    <xf numFmtId="0" fontId="4" fillId="0" borderId="16" xfId="0" applyFont="1" applyFill="1" applyBorder="1" applyAlignment="1">
      <alignment horizontal="center" vertical="distributed" textRotation="255" wrapText="1" justifyLastLine="1"/>
    </xf>
    <xf numFmtId="0" fontId="4" fillId="0" borderId="15" xfId="0" applyFont="1" applyFill="1" applyBorder="1" applyAlignment="1">
      <alignment horizontal="center" vertical="distributed" textRotation="255" wrapText="1" justifyLastLine="1"/>
    </xf>
    <xf numFmtId="0" fontId="4" fillId="0" borderId="17" xfId="0" applyFont="1" applyFill="1" applyBorder="1" applyAlignment="1">
      <alignment horizontal="center" vertical="distributed" textRotation="255" wrapText="1" justifyLastLine="1"/>
    </xf>
    <xf numFmtId="0" fontId="4" fillId="0" borderId="37" xfId="0" applyFont="1" applyFill="1" applyBorder="1" applyAlignment="1">
      <alignment horizontal="center" vertical="center" wrapText="1"/>
    </xf>
    <xf numFmtId="0" fontId="4" fillId="0" borderId="37" xfId="0" applyFont="1" applyFill="1" applyBorder="1">
      <alignment vertical="center"/>
    </xf>
    <xf numFmtId="0" fontId="4" fillId="0" borderId="18" xfId="0" applyFont="1" applyFill="1" applyBorder="1">
      <alignment vertical="center"/>
    </xf>
    <xf numFmtId="0" fontId="4" fillId="0" borderId="18" xfId="0" applyFont="1" applyFill="1" applyBorder="1" applyAlignment="1">
      <alignment horizontal="center" vertical="center" wrapText="1"/>
    </xf>
    <xf numFmtId="0" fontId="4" fillId="0" borderId="38" xfId="0" applyFont="1" applyFill="1" applyBorder="1" applyAlignment="1">
      <alignment horizontal="center" vertical="center" textRotation="255" wrapText="1"/>
    </xf>
    <xf numFmtId="0" fontId="4" fillId="0" borderId="52" xfId="0" applyFont="1" applyFill="1" applyBorder="1" applyAlignment="1">
      <alignment horizontal="center" vertical="center" textRotation="255" wrapText="1"/>
    </xf>
    <xf numFmtId="0" fontId="4" fillId="0" borderId="20" xfId="0" applyFont="1" applyFill="1" applyBorder="1" applyAlignment="1">
      <alignment horizontal="center" vertical="center" textRotation="255" wrapText="1"/>
    </xf>
    <xf numFmtId="0" fontId="4" fillId="0" borderId="38"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4" xfId="0" applyFont="1" applyFill="1" applyBorder="1" applyAlignment="1">
      <alignment horizontal="center" vertical="center" textRotation="255" wrapText="1"/>
    </xf>
    <xf numFmtId="0" fontId="4" fillId="0" borderId="50" xfId="0" applyFont="1" applyFill="1" applyBorder="1" applyAlignment="1">
      <alignment horizontal="center" vertical="center" textRotation="255" wrapText="1"/>
    </xf>
    <xf numFmtId="0" fontId="4" fillId="0" borderId="55" xfId="0" applyFont="1" applyFill="1" applyBorder="1" applyAlignment="1">
      <alignment horizontal="center" vertical="center" textRotation="255" wrapText="1"/>
    </xf>
    <xf numFmtId="0" fontId="4" fillId="0" borderId="56" xfId="0" applyFont="1" applyFill="1" applyBorder="1" applyAlignment="1">
      <alignment horizontal="center" vertical="center" textRotation="255" wrapText="1"/>
    </xf>
    <xf numFmtId="0" fontId="4" fillId="0" borderId="57" xfId="0" applyFont="1" applyFill="1" applyBorder="1" applyAlignment="1">
      <alignment horizontal="center" vertical="center" textRotation="255" wrapText="1"/>
    </xf>
    <xf numFmtId="0" fontId="4" fillId="0" borderId="58" xfId="0" applyFont="1" applyFill="1" applyBorder="1" applyAlignment="1">
      <alignment horizontal="center" vertical="center" textRotation="255" wrapText="1"/>
    </xf>
    <xf numFmtId="0" fontId="4" fillId="0" borderId="37"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176" fontId="4" fillId="0" borderId="62" xfId="0" applyNumberFormat="1" applyFont="1" applyFill="1" applyBorder="1" applyAlignment="1">
      <alignment horizontal="right" vertical="center" shrinkToFit="1"/>
    </xf>
    <xf numFmtId="176" fontId="4" fillId="0" borderId="45" xfId="0" applyNumberFormat="1" applyFont="1" applyFill="1" applyBorder="1" applyAlignment="1">
      <alignment horizontal="right" vertical="center" shrinkToFit="1"/>
    </xf>
    <xf numFmtId="0" fontId="4" fillId="0" borderId="53" xfId="0" applyFont="1" applyFill="1" applyBorder="1" applyAlignment="1">
      <alignment horizontal="center" vertical="distributed" textRotation="255" wrapText="1" justifyLastLine="1"/>
    </xf>
    <xf numFmtId="0" fontId="4" fillId="0" borderId="52" xfId="0" applyFont="1" applyFill="1" applyBorder="1" applyAlignment="1">
      <alignment horizontal="center" vertical="distributed" textRotation="255" wrapText="1" justifyLastLine="1"/>
    </xf>
    <xf numFmtId="0" fontId="4" fillId="0" borderId="20" xfId="0" applyFont="1" applyFill="1" applyBorder="1" applyAlignment="1">
      <alignment horizontal="center" vertical="distributed" textRotation="255" wrapText="1" justifyLastLine="1"/>
    </xf>
    <xf numFmtId="176" fontId="4" fillId="0" borderId="59" xfId="0" applyNumberFormat="1" applyFont="1" applyFill="1" applyBorder="1" applyAlignment="1">
      <alignment horizontal="right" vertical="center" shrinkToFit="1"/>
    </xf>
    <xf numFmtId="176" fontId="4" fillId="0" borderId="60" xfId="0" applyNumberFormat="1" applyFont="1" applyFill="1" applyBorder="1" applyAlignment="1">
      <alignment horizontal="right" vertical="center" shrinkToFit="1"/>
    </xf>
    <xf numFmtId="176" fontId="4" fillId="0" borderId="61" xfId="0" applyNumberFormat="1" applyFont="1" applyFill="1" applyBorder="1" applyAlignment="1">
      <alignment horizontal="right" vertical="center" shrinkToFit="1"/>
    </xf>
    <xf numFmtId="176" fontId="4" fillId="0" borderId="47" xfId="0" applyNumberFormat="1" applyFont="1" applyFill="1" applyBorder="1" applyAlignment="1">
      <alignment horizontal="right" vertical="center" shrinkToFit="1"/>
    </xf>
    <xf numFmtId="176" fontId="4" fillId="0" borderId="63" xfId="0" applyNumberFormat="1" applyFont="1" applyFill="1" applyBorder="1" applyAlignment="1">
      <alignment horizontal="right" vertical="center" shrinkToFit="1"/>
    </xf>
    <xf numFmtId="176" fontId="4" fillId="0" borderId="46" xfId="0" applyNumberFormat="1" applyFont="1" applyFill="1" applyBorder="1" applyAlignment="1">
      <alignment horizontal="right" vertical="center" shrinkToFit="1"/>
    </xf>
    <xf numFmtId="0" fontId="4" fillId="0" borderId="23" xfId="0" applyFont="1" applyFill="1" applyBorder="1" applyAlignment="1">
      <alignment horizontal="distributed" vertical="center" wrapText="1" justifyLastLine="1"/>
    </xf>
    <xf numFmtId="0" fontId="4" fillId="0" borderId="66" xfId="0" applyFont="1" applyFill="1" applyBorder="1" applyAlignment="1">
      <alignment horizontal="distributed" vertical="center" wrapText="1" justifyLastLine="1"/>
    </xf>
    <xf numFmtId="0" fontId="4" fillId="0" borderId="24" xfId="0" applyFont="1" applyFill="1" applyBorder="1" applyAlignment="1">
      <alignment horizontal="distributed" vertical="center" wrapText="1" justifyLastLine="1"/>
    </xf>
    <xf numFmtId="49" fontId="4" fillId="0" borderId="23" xfId="0" applyNumberFormat="1" applyFont="1" applyFill="1" applyBorder="1" applyAlignment="1">
      <alignment horizontal="center" vertical="center" shrinkToFit="1"/>
    </xf>
    <xf numFmtId="49" fontId="4" fillId="0" borderId="66" xfId="0" applyNumberFormat="1" applyFont="1" applyFill="1" applyBorder="1" applyAlignment="1">
      <alignment horizontal="center" vertical="center" shrinkToFit="1"/>
    </xf>
    <xf numFmtId="49" fontId="4" fillId="0" borderId="46" xfId="0" applyNumberFormat="1" applyFont="1" applyFill="1" applyBorder="1" applyAlignment="1">
      <alignment horizontal="center" vertical="center" shrinkToFit="1"/>
    </xf>
    <xf numFmtId="0" fontId="4" fillId="0" borderId="0" xfId="0" applyFont="1" applyFill="1" applyAlignment="1">
      <alignment horizontal="center" vertical="center" wrapText="1" justifyLastLine="1"/>
    </xf>
    <xf numFmtId="0" fontId="4" fillId="0" borderId="21" xfId="0" applyFont="1" applyFill="1" applyBorder="1" applyAlignment="1">
      <alignment horizontal="center" vertical="center" wrapText="1" shrinkToFit="1"/>
    </xf>
    <xf numFmtId="0" fontId="4" fillId="0" borderId="51"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4" fillId="0" borderId="72" xfId="0" applyNumberFormat="1" applyFont="1" applyFill="1" applyBorder="1" applyAlignment="1">
      <alignment horizontal="center" vertical="center" shrinkToFit="1"/>
    </xf>
    <xf numFmtId="42" fontId="4" fillId="0" borderId="1" xfId="0" applyNumberFormat="1"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51" xfId="0" applyNumberFormat="1" applyFont="1" applyFill="1" applyBorder="1" applyAlignment="1">
      <alignment horizontal="center" vertical="center" shrinkToFit="1"/>
    </xf>
    <xf numFmtId="49" fontId="4" fillId="0" borderId="44" xfId="0" applyNumberFormat="1" applyFont="1" applyFill="1" applyBorder="1" applyAlignment="1">
      <alignment horizontal="center" vertical="center" shrinkToFit="1"/>
    </xf>
    <xf numFmtId="0" fontId="4" fillId="0" borderId="3" xfId="0" applyFont="1" applyFill="1" applyBorder="1" applyAlignment="1">
      <alignment horizontal="center" vertical="center" shrinkToFit="1"/>
    </xf>
    <xf numFmtId="49" fontId="4" fillId="0"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4" fillId="0" borderId="29" xfId="0" applyFont="1" applyFill="1" applyBorder="1" applyAlignment="1">
      <alignment horizontal="distributed" vertical="center" wrapText="1" justifyLastLine="1"/>
    </xf>
    <xf numFmtId="0" fontId="4" fillId="0" borderId="64" xfId="0" applyFont="1" applyFill="1" applyBorder="1" applyAlignment="1">
      <alignment horizontal="distributed" vertical="center" wrapText="1" justifyLastLine="1"/>
    </xf>
    <xf numFmtId="0" fontId="4" fillId="0" borderId="65" xfId="0" applyFont="1" applyFill="1" applyBorder="1" applyAlignment="1">
      <alignment horizontal="distributed" vertical="center" wrapText="1" justifyLastLine="1"/>
    </xf>
    <xf numFmtId="0" fontId="4" fillId="0" borderId="29"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3" xfId="0" applyFont="1" applyFill="1" applyBorder="1" applyAlignment="1">
      <alignment horizontal="distributed" vertical="center" wrapText="1" justifyLastLine="1"/>
    </xf>
    <xf numFmtId="0" fontId="4" fillId="0" borderId="0" xfId="0" applyFont="1" applyFill="1" applyAlignment="1">
      <alignment horizontal="distributed" vertical="center" wrapText="1" justifyLastLine="1"/>
    </xf>
    <xf numFmtId="0" fontId="9" fillId="0" borderId="69" xfId="1" applyFont="1" applyFill="1" applyBorder="1" applyAlignment="1">
      <alignment horizontal="distributed" vertical="center" justifyLastLine="1"/>
    </xf>
    <xf numFmtId="0" fontId="9" fillId="0" borderId="67" xfId="1" applyFont="1" applyFill="1" applyBorder="1" applyAlignment="1">
      <alignment horizontal="distributed" vertical="center" justifyLastLine="1"/>
    </xf>
    <xf numFmtId="0" fontId="9" fillId="0" borderId="68" xfId="1" applyFont="1" applyFill="1" applyBorder="1" applyAlignment="1">
      <alignment horizontal="distributed" vertical="center" justifyLastLine="1"/>
    </xf>
    <xf numFmtId="0" fontId="1" fillId="0" borderId="0" xfId="0" applyFont="1" applyFill="1" applyAlignment="1">
      <alignment vertical="center"/>
    </xf>
    <xf numFmtId="0" fontId="9" fillId="0" borderId="0" xfId="0" applyNumberFormat="1" applyFont="1" applyFill="1" applyAlignment="1">
      <alignment horizontal="left" vertical="top" wrapText="1"/>
    </xf>
    <xf numFmtId="0" fontId="9" fillId="0" borderId="19" xfId="1" applyFont="1" applyFill="1" applyBorder="1" applyAlignment="1">
      <alignment horizontal="distributed" vertical="center" justifyLastLine="1"/>
    </xf>
    <xf numFmtId="0" fontId="9" fillId="0" borderId="22" xfId="1" applyFont="1" applyFill="1" applyBorder="1" applyAlignment="1">
      <alignment horizontal="distributed" vertical="center" justifyLastLine="1"/>
    </xf>
    <xf numFmtId="0" fontId="9" fillId="0" borderId="23" xfId="1" applyFont="1" applyFill="1" applyBorder="1" applyAlignment="1">
      <alignment horizontal="distributed" vertical="center" justifyLastLine="1"/>
    </xf>
    <xf numFmtId="0" fontId="9" fillId="0" borderId="24" xfId="1" applyFont="1" applyFill="1" applyBorder="1" applyAlignment="1">
      <alignment horizontal="distributed" vertical="center" justifyLastLine="1"/>
    </xf>
    <xf numFmtId="0" fontId="9" fillId="0" borderId="33" xfId="1" applyFont="1" applyFill="1" applyBorder="1" applyAlignment="1">
      <alignment horizontal="distributed" vertical="center" justifyLastLine="1"/>
    </xf>
    <xf numFmtId="0" fontId="9" fillId="0" borderId="26" xfId="1" applyFont="1" applyFill="1" applyBorder="1" applyAlignment="1">
      <alignment horizontal="distributed" vertical="center" justifyLastLine="1"/>
    </xf>
    <xf numFmtId="0" fontId="9" fillId="0" borderId="28" xfId="1" applyFont="1" applyFill="1" applyBorder="1" applyAlignment="1">
      <alignment horizontal="distributed" vertical="center" justifyLastLine="1"/>
    </xf>
    <xf numFmtId="0" fontId="9" fillId="0" borderId="37" xfId="1" applyFont="1" applyFill="1" applyBorder="1" applyAlignment="1">
      <alignment horizontal="center" vertical="center"/>
    </xf>
    <xf numFmtId="0" fontId="9" fillId="0" borderId="62" xfId="1" applyFont="1" applyFill="1" applyBorder="1" applyAlignment="1">
      <alignment horizontal="center" vertical="center" shrinkToFit="1"/>
    </xf>
    <xf numFmtId="0" fontId="9" fillId="0" borderId="45" xfId="1" applyFont="1" applyFill="1" applyBorder="1" applyAlignment="1">
      <alignment horizontal="center" vertical="center"/>
    </xf>
    <xf numFmtId="0" fontId="9" fillId="0" borderId="15" xfId="1" applyFont="1" applyFill="1" applyBorder="1" applyAlignment="1">
      <alignment horizontal="center" vertical="center"/>
    </xf>
    <xf numFmtId="0" fontId="9" fillId="0" borderId="21" xfId="1" applyFont="1" applyFill="1" applyBorder="1" applyAlignment="1">
      <alignment horizontal="distributed" vertical="center" justifyLastLine="1"/>
    </xf>
    <xf numFmtId="0" fontId="9" fillId="0" borderId="44" xfId="1" applyFont="1" applyFill="1" applyBorder="1" applyAlignment="1">
      <alignment horizontal="distributed" vertical="center" justifyLastLine="1"/>
    </xf>
    <xf numFmtId="0" fontId="9" fillId="0" borderId="10" xfId="1" applyFont="1" applyFill="1" applyBorder="1" applyAlignment="1">
      <alignment horizontal="distributed" vertical="center" justifyLastLine="1"/>
    </xf>
    <xf numFmtId="0" fontId="9" fillId="0" borderId="2" xfId="1" applyFont="1" applyFill="1" applyBorder="1" applyAlignment="1">
      <alignment horizontal="distributed" vertical="center" justifyLastLine="1"/>
    </xf>
    <xf numFmtId="0" fontId="9" fillId="0" borderId="3" xfId="1" applyFont="1" applyFill="1" applyBorder="1" applyAlignment="1">
      <alignment horizontal="distributed" vertical="center" justifyLastLine="1"/>
    </xf>
    <xf numFmtId="0" fontId="9" fillId="0" borderId="4" xfId="1" applyFont="1" applyFill="1" applyBorder="1" applyAlignment="1">
      <alignment horizontal="distributed" vertical="center" justifyLastLine="1"/>
    </xf>
    <xf numFmtId="0" fontId="9" fillId="0" borderId="6" xfId="1" applyFont="1" applyFill="1" applyBorder="1" applyAlignment="1">
      <alignment horizontal="distributed" vertical="center" justifyLastLine="1"/>
    </xf>
    <xf numFmtId="0" fontId="9" fillId="0" borderId="5" xfId="1" applyFont="1" applyFill="1" applyBorder="1" applyAlignment="1">
      <alignment horizontal="distributed" vertical="center" justifyLastLine="1"/>
    </xf>
    <xf numFmtId="0" fontId="9" fillId="0" borderId="10" xfId="1" applyFont="1" applyFill="1" applyBorder="1" applyAlignment="1">
      <alignment horizontal="distributed" vertical="center" wrapText="1" justifyLastLine="1"/>
    </xf>
    <xf numFmtId="0" fontId="9" fillId="0" borderId="67" xfId="1" applyFont="1" applyFill="1" applyBorder="1" applyAlignment="1">
      <alignment horizontal="distributed" vertical="center" wrapText="1" justifyLastLine="1"/>
    </xf>
    <xf numFmtId="0" fontId="9" fillId="0" borderId="68" xfId="1" applyFont="1" applyFill="1" applyBorder="1" applyAlignment="1">
      <alignment horizontal="distributed" vertical="center" wrapText="1" justifyLastLine="1"/>
    </xf>
    <xf numFmtId="0" fontId="9" fillId="0" borderId="51" xfId="1" applyFont="1" applyFill="1" applyBorder="1" applyAlignment="1">
      <alignment horizontal="center" vertical="center" wrapText="1" justifyLastLine="1"/>
    </xf>
    <xf numFmtId="0" fontId="9" fillId="0" borderId="44" xfId="1" applyFont="1" applyFill="1" applyBorder="1" applyAlignment="1">
      <alignment horizontal="center" vertical="center" wrapText="1" justifyLastLine="1"/>
    </xf>
    <xf numFmtId="0" fontId="9" fillId="0" borderId="45" xfId="1" applyFont="1" applyFill="1" applyBorder="1" applyAlignment="1">
      <alignment horizontal="center" vertical="center" shrinkToFit="1"/>
    </xf>
    <xf numFmtId="0" fontId="6" fillId="0" borderId="0" xfId="0" applyFont="1" applyFill="1" applyAlignment="1">
      <alignment vertical="center" wrapText="1"/>
    </xf>
    <xf numFmtId="0" fontId="4" fillId="0" borderId="0" xfId="0" applyFont="1" applyFill="1" applyAlignment="1">
      <alignment horizontal="left" vertical="center" wrapText="1"/>
    </xf>
    <xf numFmtId="58" fontId="4" fillId="0" borderId="19" xfId="0" applyNumberFormat="1" applyFont="1" applyFill="1" applyBorder="1" applyAlignment="1">
      <alignment horizontal="left" vertical="center" wrapText="1"/>
    </xf>
    <xf numFmtId="0" fontId="4" fillId="0" borderId="70" xfId="0" applyFont="1" applyFill="1" applyBorder="1" applyAlignment="1">
      <alignment vertical="center" wrapText="1"/>
    </xf>
    <xf numFmtId="58" fontId="4" fillId="0" borderId="25" xfId="0" applyNumberFormat="1" applyFont="1" applyFill="1" applyBorder="1" applyAlignment="1">
      <alignment horizontal="left" vertical="center" wrapText="1"/>
    </xf>
    <xf numFmtId="0" fontId="4" fillId="0" borderId="71" xfId="0" applyFont="1" applyFill="1" applyBorder="1" applyAlignment="1">
      <alignment vertical="center" wrapText="1"/>
    </xf>
    <xf numFmtId="58" fontId="4" fillId="0" borderId="21"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44" xfId="0" applyNumberFormat="1"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66" xfId="0" applyFont="1" applyFill="1" applyBorder="1" applyAlignment="1">
      <alignment vertical="center" wrapText="1"/>
    </xf>
    <xf numFmtId="0" fontId="4" fillId="0" borderId="1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22"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61"/>
  <sheetViews>
    <sheetView showGridLines="0" tabSelected="1" view="pageBreakPreview" zoomScaleNormal="100" zoomScaleSheetLayoutView="100" workbookViewId="0"/>
  </sheetViews>
  <sheetFormatPr defaultColWidth="9" defaultRowHeight="20.149999999999999" customHeight="1" x14ac:dyDescent="0.2"/>
  <cols>
    <col min="1" max="1" width="1.08984375" style="1" customWidth="1"/>
    <col min="2" max="2" width="1.6328125" style="1" customWidth="1"/>
    <col min="3" max="3" width="4.08984375" style="1" customWidth="1"/>
    <col min="4" max="4" width="2.453125" style="1" customWidth="1"/>
    <col min="5" max="6" width="5.90625" style="1" customWidth="1"/>
    <col min="7" max="7" width="2.453125" style="1" customWidth="1"/>
    <col min="8" max="8" width="4.1796875" style="1" customWidth="1"/>
    <col min="9" max="9" width="11.08984375" style="1" hidden="1" customWidth="1"/>
    <col min="10" max="10" width="4.453125" style="1" customWidth="1"/>
    <col min="11" max="11" width="1.1796875" style="1" customWidth="1"/>
    <col min="12" max="12" width="2.1796875" style="1" customWidth="1"/>
    <col min="13" max="13" width="14.08984375" style="1" customWidth="1"/>
    <col min="14" max="14" width="2.453125" style="1" customWidth="1"/>
    <col min="15" max="15" width="11.08984375" style="1" customWidth="1"/>
    <col min="16" max="16" width="9" style="1"/>
    <col min="17" max="17" width="14.90625" style="1" customWidth="1"/>
    <col min="18" max="16384" width="9" style="1"/>
  </cols>
  <sheetData>
    <row r="1" spans="2:29" ht="19" x14ac:dyDescent="0.2">
      <c r="B1" s="181" t="s">
        <v>45</v>
      </c>
      <c r="C1" s="181"/>
      <c r="D1" s="181"/>
      <c r="E1" s="181"/>
      <c r="F1" s="181"/>
      <c r="G1" s="181"/>
      <c r="H1" s="181"/>
      <c r="I1" s="181"/>
      <c r="J1" s="181"/>
      <c r="K1" s="181"/>
      <c r="L1" s="181"/>
      <c r="M1" s="181"/>
      <c r="N1" s="181"/>
      <c r="O1" s="181"/>
      <c r="P1" s="181"/>
      <c r="Q1" s="181"/>
      <c r="S1" s="2"/>
      <c r="T1" s="2"/>
      <c r="U1" s="2"/>
      <c r="V1" s="2"/>
    </row>
    <row r="2" spans="2:29" ht="90" customHeight="1" x14ac:dyDescent="0.2">
      <c r="C2" s="182" t="s">
        <v>95</v>
      </c>
      <c r="D2" s="183"/>
      <c r="E2" s="183"/>
      <c r="F2" s="183"/>
      <c r="G2" s="183"/>
      <c r="H2" s="183"/>
      <c r="I2" s="183"/>
      <c r="J2" s="183"/>
      <c r="K2" s="183"/>
      <c r="L2" s="183"/>
      <c r="M2" s="183"/>
      <c r="N2" s="183"/>
      <c r="O2" s="183"/>
      <c r="P2" s="183"/>
      <c r="Q2" s="183"/>
      <c r="S2" s="2"/>
      <c r="T2" s="2"/>
      <c r="U2" s="2"/>
      <c r="V2" s="2"/>
      <c r="W2" s="2"/>
      <c r="X2" s="2"/>
      <c r="Y2" s="2"/>
      <c r="Z2" s="2"/>
      <c r="AA2" s="2"/>
      <c r="AB2" s="2"/>
      <c r="AC2" s="2"/>
    </row>
    <row r="3" spans="2:29" ht="9" customHeight="1" x14ac:dyDescent="0.2"/>
    <row r="4" spans="2:29" ht="15" customHeight="1" x14ac:dyDescent="0.2">
      <c r="B4" s="184" t="s">
        <v>46</v>
      </c>
      <c r="C4" s="184"/>
      <c r="D4" s="184"/>
      <c r="E4" s="184"/>
      <c r="F4" s="184"/>
      <c r="G4" s="184"/>
      <c r="H4" s="184"/>
      <c r="I4" s="184"/>
      <c r="J4" s="184"/>
      <c r="K4" s="184"/>
      <c r="L4" s="184"/>
      <c r="M4" s="184"/>
      <c r="N4" s="184"/>
      <c r="O4" s="184"/>
      <c r="P4" s="184"/>
      <c r="Q4" s="184"/>
    </row>
    <row r="5" spans="2:29" ht="15" customHeight="1" x14ac:dyDescent="0.2">
      <c r="C5" s="18"/>
      <c r="D5" s="18"/>
      <c r="E5" s="18"/>
      <c r="F5" s="18"/>
      <c r="G5" s="18"/>
      <c r="H5" s="18"/>
      <c r="I5" s="18"/>
      <c r="J5" s="18"/>
      <c r="K5" s="18"/>
      <c r="L5" s="18"/>
      <c r="M5" s="18"/>
      <c r="N5" s="18"/>
      <c r="O5" s="18"/>
      <c r="P5" s="18"/>
      <c r="Q5" s="18"/>
    </row>
    <row r="6" spans="2:29" ht="9.9" customHeight="1" x14ac:dyDescent="0.2">
      <c r="C6" s="18"/>
      <c r="D6" s="18"/>
      <c r="E6" s="18"/>
      <c r="F6" s="18"/>
      <c r="G6" s="18"/>
      <c r="H6" s="18"/>
      <c r="I6" s="18"/>
      <c r="J6" s="18"/>
      <c r="K6" s="18"/>
      <c r="L6" s="18"/>
      <c r="M6" s="39"/>
      <c r="N6" s="39"/>
      <c r="O6" s="12"/>
      <c r="P6" s="12"/>
      <c r="Q6" s="12"/>
    </row>
    <row r="7" spans="2:29" ht="9.9" customHeight="1" x14ac:dyDescent="0.2">
      <c r="C7" s="212" t="s">
        <v>96</v>
      </c>
      <c r="D7" s="20"/>
      <c r="E7" s="20"/>
      <c r="F7" s="185" t="s">
        <v>0</v>
      </c>
      <c r="G7" s="186"/>
      <c r="H7" s="187"/>
      <c r="I7" s="18"/>
      <c r="J7" s="18"/>
      <c r="K7" s="21"/>
      <c r="L7" s="21"/>
      <c r="M7" s="236" t="s">
        <v>107</v>
      </c>
      <c r="N7" s="237"/>
      <c r="O7" s="237"/>
      <c r="P7" s="237"/>
      <c r="Q7" s="238"/>
    </row>
    <row r="8" spans="2:29" ht="9.9" customHeight="1" x14ac:dyDescent="0.2">
      <c r="C8" s="213"/>
      <c r="D8" s="8"/>
      <c r="E8" s="9"/>
      <c r="F8" s="188"/>
      <c r="G8" s="189"/>
      <c r="H8" s="190"/>
      <c r="I8" s="21"/>
      <c r="J8" s="21"/>
      <c r="K8" s="21"/>
      <c r="L8" s="40"/>
      <c r="M8" s="239"/>
      <c r="N8" s="240"/>
      <c r="O8" s="240"/>
      <c r="P8" s="240"/>
      <c r="Q8" s="241"/>
    </row>
    <row r="9" spans="2:29" ht="9.9" customHeight="1" x14ac:dyDescent="0.2">
      <c r="C9" s="213"/>
      <c r="D9" s="8"/>
      <c r="E9" s="10"/>
      <c r="F9" s="188"/>
      <c r="G9" s="189"/>
      <c r="H9" s="190"/>
      <c r="I9" s="23"/>
      <c r="J9" s="24"/>
      <c r="K9" s="12"/>
      <c r="L9" s="13"/>
      <c r="M9" s="239"/>
      <c r="N9" s="240"/>
      <c r="O9" s="240"/>
      <c r="P9" s="240"/>
      <c r="Q9" s="241"/>
    </row>
    <row r="10" spans="2:29" ht="9.9" customHeight="1" x14ac:dyDescent="0.2">
      <c r="C10" s="213"/>
      <c r="D10" s="9"/>
      <c r="E10" s="14"/>
      <c r="F10" s="191"/>
      <c r="G10" s="192"/>
      <c r="H10" s="193"/>
      <c r="I10" s="23"/>
      <c r="J10" s="23"/>
      <c r="K10" s="6"/>
      <c r="L10" s="7"/>
      <c r="M10" s="242"/>
      <c r="N10" s="243"/>
      <c r="O10" s="243"/>
      <c r="P10" s="243"/>
      <c r="Q10" s="244"/>
    </row>
    <row r="11" spans="2:29" ht="15" customHeight="1" x14ac:dyDescent="0.2">
      <c r="C11" s="213"/>
      <c r="D11" s="9"/>
      <c r="E11" s="8"/>
      <c r="F11" s="8"/>
      <c r="G11" s="18"/>
      <c r="H11" s="18"/>
      <c r="I11" s="5"/>
      <c r="J11" s="6"/>
      <c r="K11" s="6"/>
      <c r="L11" s="18"/>
      <c r="M11" s="38"/>
      <c r="N11" s="38"/>
      <c r="O11" s="38"/>
      <c r="P11" s="38"/>
      <c r="Q11" s="38"/>
    </row>
    <row r="12" spans="2:29" ht="15" customHeight="1" x14ac:dyDescent="0.2">
      <c r="C12" s="213"/>
      <c r="D12" s="9"/>
      <c r="E12" s="8"/>
      <c r="F12" s="212" t="s">
        <v>1</v>
      </c>
      <c r="G12" s="18"/>
      <c r="H12" s="18"/>
      <c r="I12" s="5"/>
      <c r="J12" s="26"/>
      <c r="K12" s="6"/>
      <c r="L12" s="18"/>
      <c r="M12" s="18"/>
      <c r="N12" s="18"/>
      <c r="O12" s="21"/>
      <c r="P12" s="21"/>
      <c r="Q12" s="18"/>
    </row>
    <row r="13" spans="2:29" ht="9.9" customHeight="1" x14ac:dyDescent="0.2">
      <c r="C13" s="213"/>
      <c r="D13" s="9"/>
      <c r="E13" s="8"/>
      <c r="F13" s="215"/>
      <c r="G13" s="18"/>
      <c r="H13" s="18"/>
      <c r="I13" s="5"/>
      <c r="J13" s="26"/>
      <c r="K13" s="25"/>
      <c r="L13" s="21"/>
      <c r="M13" s="27"/>
      <c r="N13" s="27"/>
      <c r="O13" s="21"/>
      <c r="P13" s="21"/>
      <c r="Q13" s="18"/>
    </row>
    <row r="14" spans="2:29" ht="12" customHeight="1" x14ac:dyDescent="0.2">
      <c r="C14" s="213"/>
      <c r="D14" s="9"/>
      <c r="E14" s="8"/>
      <c r="F14" s="215"/>
      <c r="G14" s="18"/>
      <c r="H14" s="194" t="s">
        <v>2</v>
      </c>
      <c r="I14" s="180"/>
      <c r="J14" s="180"/>
      <c r="K14" s="6"/>
      <c r="L14" s="6"/>
      <c r="M14" s="195" t="s">
        <v>3</v>
      </c>
      <c r="N14" s="196"/>
      <c r="O14" s="197"/>
      <c r="P14" s="197"/>
      <c r="Q14" s="198"/>
    </row>
    <row r="15" spans="2:29" ht="5.25" customHeight="1" x14ac:dyDescent="0.2">
      <c r="C15" s="213"/>
      <c r="D15" s="9"/>
      <c r="E15" s="8"/>
      <c r="F15" s="215"/>
      <c r="G15" s="18"/>
      <c r="H15" s="180"/>
      <c r="I15" s="180"/>
      <c r="J15" s="180"/>
      <c r="K15" s="3"/>
      <c r="L15" s="4"/>
      <c r="M15" s="199"/>
      <c r="N15" s="200"/>
      <c r="O15" s="200"/>
      <c r="P15" s="200"/>
      <c r="Q15" s="201"/>
    </row>
    <row r="16" spans="2:29" ht="6.75" customHeight="1" x14ac:dyDescent="0.2">
      <c r="C16" s="213"/>
      <c r="D16" s="9"/>
      <c r="E16" s="8"/>
      <c r="F16" s="215"/>
      <c r="G16" s="18"/>
      <c r="H16" s="180"/>
      <c r="I16" s="180"/>
      <c r="J16" s="180"/>
      <c r="K16" s="18"/>
      <c r="L16" s="6"/>
      <c r="M16" s="202"/>
      <c r="N16" s="203"/>
      <c r="O16" s="203"/>
      <c r="P16" s="203"/>
      <c r="Q16" s="204"/>
    </row>
    <row r="17" spans="3:17" ht="9.9" customHeight="1" x14ac:dyDescent="0.2">
      <c r="C17" s="213"/>
      <c r="D17" s="9"/>
      <c r="E17" s="8"/>
      <c r="F17" s="215"/>
      <c r="G17" s="18"/>
      <c r="H17" s="19"/>
      <c r="I17" s="6"/>
      <c r="J17" s="6"/>
      <c r="K17" s="21"/>
      <c r="L17" s="25"/>
      <c r="M17" s="17"/>
      <c r="N17" s="17"/>
      <c r="O17" s="17"/>
      <c r="P17" s="17"/>
      <c r="Q17" s="17"/>
    </row>
    <row r="18" spans="3:17" ht="9.9" customHeight="1" x14ac:dyDescent="0.2">
      <c r="C18" s="213"/>
      <c r="D18" s="9"/>
      <c r="E18" s="8"/>
      <c r="F18" s="215"/>
      <c r="G18" s="18"/>
      <c r="H18" s="19"/>
      <c r="I18" s="6"/>
      <c r="J18" s="6"/>
      <c r="K18" s="18"/>
      <c r="L18" s="18"/>
      <c r="M18" s="27"/>
      <c r="N18" s="27"/>
      <c r="O18" s="21"/>
      <c r="P18" s="21"/>
      <c r="Q18" s="18"/>
    </row>
    <row r="19" spans="3:17" ht="9.9" customHeight="1" x14ac:dyDescent="0.2">
      <c r="C19" s="213"/>
      <c r="D19" s="9"/>
      <c r="E19" s="8"/>
      <c r="F19" s="215"/>
      <c r="G19" s="18"/>
      <c r="H19" s="19"/>
      <c r="I19" s="6"/>
      <c r="J19" s="6"/>
      <c r="K19" s="18"/>
      <c r="L19" s="18"/>
      <c r="M19" s="195" t="s">
        <v>97</v>
      </c>
      <c r="N19" s="196"/>
      <c r="O19" s="197"/>
      <c r="P19" s="197"/>
      <c r="Q19" s="198"/>
    </row>
    <row r="20" spans="3:17" ht="13.5" customHeight="1" x14ac:dyDescent="0.2">
      <c r="C20" s="213"/>
      <c r="D20" s="9"/>
      <c r="E20" s="8"/>
      <c r="F20" s="215"/>
      <c r="G20" s="18"/>
      <c r="H20" s="19"/>
      <c r="I20" s="6"/>
      <c r="J20" s="6"/>
      <c r="K20" s="18"/>
      <c r="L20" s="18"/>
      <c r="M20" s="199"/>
      <c r="N20" s="200"/>
      <c r="O20" s="245"/>
      <c r="P20" s="245"/>
      <c r="Q20" s="201"/>
    </row>
    <row r="21" spans="3:17" ht="9.9" customHeight="1" x14ac:dyDescent="0.2">
      <c r="C21" s="213"/>
      <c r="D21" s="9"/>
      <c r="E21" s="8"/>
      <c r="F21" s="215"/>
      <c r="G21" s="18"/>
      <c r="H21" s="19"/>
      <c r="I21" s="6"/>
      <c r="J21" s="6"/>
      <c r="K21" s="18"/>
      <c r="L21" s="18"/>
      <c r="M21" s="199"/>
      <c r="N21" s="200"/>
      <c r="O21" s="245"/>
      <c r="P21" s="245"/>
      <c r="Q21" s="201"/>
    </row>
    <row r="22" spans="3:17" ht="15" customHeight="1" x14ac:dyDescent="0.2">
      <c r="C22" s="213"/>
      <c r="D22" s="9"/>
      <c r="E22" s="8"/>
      <c r="F22" s="215"/>
      <c r="G22" s="18"/>
      <c r="H22" s="217" t="s">
        <v>4</v>
      </c>
      <c r="I22" s="217"/>
      <c r="J22" s="217"/>
      <c r="K22" s="12"/>
      <c r="L22" s="12"/>
      <c r="M22" s="29" t="s">
        <v>98</v>
      </c>
      <c r="N22" s="30"/>
      <c r="O22" s="17"/>
      <c r="P22" s="17"/>
      <c r="Q22" s="16"/>
    </row>
    <row r="23" spans="3:17" ht="9.9" customHeight="1" x14ac:dyDescent="0.2">
      <c r="C23" s="213"/>
      <c r="D23" s="9"/>
      <c r="E23" s="8"/>
      <c r="F23" s="215"/>
      <c r="G23" s="18"/>
      <c r="H23" s="217"/>
      <c r="I23" s="217"/>
      <c r="J23" s="217"/>
      <c r="K23" s="18"/>
      <c r="L23" s="18"/>
      <c r="M23" s="15"/>
      <c r="N23" s="17"/>
      <c r="O23" s="17"/>
      <c r="P23" s="17"/>
      <c r="Q23" s="16"/>
    </row>
    <row r="24" spans="3:17" ht="9.9" customHeight="1" x14ac:dyDescent="0.2">
      <c r="C24" s="213"/>
      <c r="D24" s="9"/>
      <c r="E24" s="8"/>
      <c r="F24" s="215"/>
      <c r="G24" s="18"/>
      <c r="H24" s="218"/>
      <c r="I24" s="218"/>
      <c r="J24" s="218"/>
      <c r="K24" s="18"/>
      <c r="L24" s="18"/>
      <c r="M24" s="199" t="s">
        <v>54</v>
      </c>
      <c r="N24" s="200"/>
      <c r="O24" s="245"/>
      <c r="P24" s="245"/>
      <c r="Q24" s="201"/>
    </row>
    <row r="25" spans="3:17" ht="9.9" customHeight="1" x14ac:dyDescent="0.2">
      <c r="C25" s="213"/>
      <c r="D25" s="9"/>
      <c r="E25" s="8"/>
      <c r="F25" s="215"/>
      <c r="G25" s="18"/>
      <c r="H25" s="19"/>
      <c r="I25" s="6"/>
      <c r="J25" s="6"/>
      <c r="K25" s="18"/>
      <c r="L25" s="18"/>
      <c r="M25" s="199"/>
      <c r="N25" s="200"/>
      <c r="O25" s="245"/>
      <c r="P25" s="245"/>
      <c r="Q25" s="201"/>
    </row>
    <row r="26" spans="3:17" ht="9.9" customHeight="1" x14ac:dyDescent="0.2">
      <c r="C26" s="213"/>
      <c r="D26" s="9"/>
      <c r="E26" s="8"/>
      <c r="F26" s="215"/>
      <c r="G26" s="18"/>
      <c r="H26" s="19"/>
      <c r="I26" s="6"/>
      <c r="J26" s="6"/>
      <c r="K26" s="18"/>
      <c r="L26" s="18"/>
      <c r="M26" s="199"/>
      <c r="N26" s="200"/>
      <c r="O26" s="245"/>
      <c r="P26" s="245"/>
      <c r="Q26" s="201"/>
    </row>
    <row r="27" spans="3:17" ht="9.9" customHeight="1" x14ac:dyDescent="0.2">
      <c r="C27" s="213"/>
      <c r="D27" s="9"/>
      <c r="E27" s="8"/>
      <c r="F27" s="215"/>
      <c r="G27" s="18"/>
      <c r="H27" s="19"/>
      <c r="I27" s="6"/>
      <c r="J27" s="6"/>
      <c r="K27" s="18"/>
      <c r="L27" s="18"/>
      <c r="M27" s="226" t="s">
        <v>55</v>
      </c>
      <c r="N27" s="180"/>
      <c r="O27" s="180"/>
      <c r="P27" s="180"/>
      <c r="Q27" s="227"/>
    </row>
    <row r="28" spans="3:17" ht="9.9" customHeight="1" x14ac:dyDescent="0.2">
      <c r="C28" s="213"/>
      <c r="D28" s="9"/>
      <c r="E28" s="8"/>
      <c r="F28" s="215"/>
      <c r="G28" s="18"/>
      <c r="H28" s="19"/>
      <c r="I28" s="6"/>
      <c r="J28" s="6"/>
      <c r="K28" s="18"/>
      <c r="L28" s="18"/>
      <c r="M28" s="226"/>
      <c r="N28" s="180"/>
      <c r="O28" s="180"/>
      <c r="P28" s="180"/>
      <c r="Q28" s="227"/>
    </row>
    <row r="29" spans="3:17" ht="9.9" customHeight="1" x14ac:dyDescent="0.2">
      <c r="C29" s="213"/>
      <c r="D29" s="9"/>
      <c r="E29" s="8"/>
      <c r="F29" s="215"/>
      <c r="G29" s="18"/>
      <c r="H29" s="19"/>
      <c r="I29" s="6"/>
      <c r="J29" s="6"/>
      <c r="K29" s="18"/>
      <c r="L29" s="18"/>
      <c r="M29" s="226"/>
      <c r="N29" s="180"/>
      <c r="O29" s="180"/>
      <c r="P29" s="180"/>
      <c r="Q29" s="227"/>
    </row>
    <row r="30" spans="3:17" ht="9.9" customHeight="1" x14ac:dyDescent="0.2">
      <c r="C30" s="213"/>
      <c r="D30" s="9"/>
      <c r="E30" s="8"/>
      <c r="F30" s="215"/>
      <c r="G30" s="18"/>
      <c r="H30" s="217" t="s">
        <v>5</v>
      </c>
      <c r="I30" s="218"/>
      <c r="J30" s="218"/>
      <c r="K30" s="18"/>
      <c r="L30" s="18"/>
      <c r="M30" s="179"/>
      <c r="N30" s="179"/>
      <c r="O30" s="179"/>
      <c r="P30" s="179"/>
      <c r="Q30" s="179"/>
    </row>
    <row r="31" spans="3:17" ht="9.9" customHeight="1" x14ac:dyDescent="0.2">
      <c r="C31" s="213"/>
      <c r="D31" s="9"/>
      <c r="E31" s="36"/>
      <c r="F31" s="215"/>
      <c r="G31" s="18"/>
      <c r="H31" s="218"/>
      <c r="I31" s="218"/>
      <c r="J31" s="218"/>
      <c r="K31" s="18"/>
      <c r="L31" s="18"/>
      <c r="M31" s="180"/>
      <c r="N31" s="180"/>
      <c r="O31" s="180"/>
      <c r="P31" s="180"/>
      <c r="Q31" s="180"/>
    </row>
    <row r="32" spans="3:17" ht="9.9" customHeight="1" x14ac:dyDescent="0.2">
      <c r="C32" s="213"/>
      <c r="D32" s="9"/>
      <c r="E32" s="35"/>
      <c r="F32" s="215"/>
      <c r="G32" s="18"/>
      <c r="H32" s="218"/>
      <c r="I32" s="218"/>
      <c r="J32" s="218"/>
      <c r="K32" s="25"/>
      <c r="L32" s="25"/>
      <c r="M32" s="180"/>
      <c r="N32" s="180"/>
      <c r="O32" s="180"/>
      <c r="P32" s="180"/>
      <c r="Q32" s="180"/>
    </row>
    <row r="33" spans="3:17" ht="9.9" customHeight="1" x14ac:dyDescent="0.2">
      <c r="C33" s="213"/>
      <c r="D33" s="9"/>
      <c r="E33" s="8"/>
      <c r="F33" s="215"/>
      <c r="G33" s="18"/>
      <c r="H33" s="18"/>
      <c r="I33" s="18"/>
      <c r="J33" s="18"/>
      <c r="K33" s="25"/>
      <c r="L33" s="25"/>
      <c r="M33" s="6"/>
      <c r="N33" s="6"/>
      <c r="O33" s="6"/>
      <c r="P33" s="6"/>
      <c r="Q33" s="6"/>
    </row>
    <row r="34" spans="3:17" ht="9.9" customHeight="1" x14ac:dyDescent="0.2">
      <c r="C34" s="213"/>
      <c r="D34" s="9"/>
      <c r="E34" s="8"/>
      <c r="F34" s="215"/>
      <c r="G34" s="18"/>
      <c r="H34" s="19"/>
      <c r="I34" s="6"/>
      <c r="J34" s="6"/>
      <c r="K34" s="6"/>
      <c r="L34" s="6"/>
      <c r="M34" s="41"/>
      <c r="N34" s="41"/>
      <c r="O34" s="41"/>
      <c r="P34" s="41"/>
      <c r="Q34" s="41"/>
    </row>
    <row r="35" spans="3:17" ht="9.9" customHeight="1" x14ac:dyDescent="0.2">
      <c r="C35" s="213"/>
      <c r="D35" s="9"/>
      <c r="E35" s="8"/>
      <c r="F35" s="215"/>
      <c r="G35" s="18"/>
      <c r="H35" s="19"/>
      <c r="I35" s="6"/>
      <c r="J35" s="6"/>
      <c r="K35" s="6"/>
      <c r="L35" s="6"/>
      <c r="M35" s="12"/>
      <c r="N35" s="12"/>
      <c r="O35" s="12"/>
      <c r="P35" s="12"/>
      <c r="Q35" s="12"/>
    </row>
    <row r="36" spans="3:17" ht="9.9" customHeight="1" x14ac:dyDescent="0.2">
      <c r="C36" s="213"/>
      <c r="D36" s="9"/>
      <c r="E36" s="8"/>
      <c r="F36" s="215"/>
      <c r="G36" s="18"/>
      <c r="H36" s="217" t="s">
        <v>6</v>
      </c>
      <c r="I36" s="217"/>
      <c r="J36" s="217"/>
      <c r="K36" s="6"/>
      <c r="L36" s="6"/>
      <c r="M36" s="219" t="s">
        <v>89</v>
      </c>
      <c r="N36" s="220"/>
      <c r="O36" s="221"/>
      <c r="P36" s="221"/>
      <c r="Q36" s="222"/>
    </row>
    <row r="37" spans="3:17" ht="9.9" customHeight="1" x14ac:dyDescent="0.2">
      <c r="C37" s="213"/>
      <c r="D37" s="9"/>
      <c r="E37" s="8"/>
      <c r="F37" s="215"/>
      <c r="G37" s="18"/>
      <c r="H37" s="217"/>
      <c r="I37" s="217"/>
      <c r="J37" s="217"/>
      <c r="K37" s="3"/>
      <c r="L37" s="3"/>
      <c r="M37" s="219"/>
      <c r="N37" s="220"/>
      <c r="O37" s="221"/>
      <c r="P37" s="221"/>
      <c r="Q37" s="222"/>
    </row>
    <row r="38" spans="3:17" ht="7.5" customHeight="1" x14ac:dyDescent="0.2">
      <c r="C38" s="213"/>
      <c r="D38" s="9"/>
      <c r="E38" s="8"/>
      <c r="F38" s="215"/>
      <c r="G38" s="18"/>
      <c r="H38" s="218"/>
      <c r="I38" s="218"/>
      <c r="J38" s="218"/>
      <c r="K38" s="6"/>
      <c r="L38" s="6"/>
      <c r="M38" s="223"/>
      <c r="N38" s="224"/>
      <c r="O38" s="224"/>
      <c r="P38" s="224"/>
      <c r="Q38" s="225"/>
    </row>
    <row r="39" spans="3:17" ht="9.9" customHeight="1" x14ac:dyDescent="0.2">
      <c r="C39" s="213"/>
      <c r="D39" s="9"/>
      <c r="E39" s="8"/>
      <c r="F39" s="215"/>
      <c r="G39" s="18"/>
      <c r="H39" s="31"/>
      <c r="I39" s="28"/>
      <c r="J39" s="28"/>
      <c r="K39" s="6"/>
      <c r="L39" s="6"/>
      <c r="M39" s="18"/>
      <c r="N39" s="18"/>
      <c r="O39" s="21"/>
      <c r="P39" s="21"/>
      <c r="Q39" s="18"/>
    </row>
    <row r="40" spans="3:17" ht="9.9" customHeight="1" x14ac:dyDescent="0.2">
      <c r="C40" s="213"/>
      <c r="D40" s="9"/>
      <c r="E40" s="8"/>
      <c r="F40" s="215"/>
      <c r="G40" s="18"/>
      <c r="H40" s="31"/>
      <c r="I40" s="28"/>
      <c r="J40" s="28"/>
      <c r="K40" s="6"/>
      <c r="L40" s="6"/>
      <c r="M40" s="18"/>
      <c r="N40" s="18"/>
      <c r="O40" s="21"/>
      <c r="P40" s="21"/>
      <c r="Q40" s="18"/>
    </row>
    <row r="41" spans="3:17" ht="9.9" customHeight="1" x14ac:dyDescent="0.2">
      <c r="C41" s="213"/>
      <c r="D41" s="9"/>
      <c r="E41" s="8"/>
      <c r="F41" s="215"/>
      <c r="G41" s="18"/>
      <c r="H41" s="19"/>
      <c r="I41" s="18"/>
      <c r="J41" s="18"/>
      <c r="K41" s="6"/>
      <c r="L41" s="6"/>
      <c r="M41" s="32"/>
      <c r="N41" s="3"/>
      <c r="O41" s="33"/>
      <c r="P41" s="33"/>
      <c r="Q41" s="4"/>
    </row>
    <row r="42" spans="3:17" ht="9.9" customHeight="1" x14ac:dyDescent="0.2">
      <c r="C42" s="213"/>
      <c r="D42" s="9"/>
      <c r="E42" s="8"/>
      <c r="F42" s="215"/>
      <c r="G42" s="18"/>
      <c r="H42" s="19"/>
      <c r="I42" s="18"/>
      <c r="J42" s="18"/>
      <c r="K42" s="6"/>
      <c r="L42" s="6"/>
      <c r="M42" s="226" t="s">
        <v>10</v>
      </c>
      <c r="N42" s="32"/>
      <c r="O42" s="180" t="s">
        <v>90</v>
      </c>
      <c r="P42" s="180"/>
      <c r="Q42" s="227"/>
    </row>
    <row r="43" spans="3:17" ht="9.75" customHeight="1" x14ac:dyDescent="0.2">
      <c r="C43" s="213"/>
      <c r="D43" s="7"/>
      <c r="E43" s="18"/>
      <c r="F43" s="215"/>
      <c r="G43" s="18"/>
      <c r="H43" s="19"/>
      <c r="I43" s="18"/>
      <c r="J43" s="18"/>
      <c r="K43" s="6"/>
      <c r="L43" s="6"/>
      <c r="M43" s="226"/>
      <c r="N43" s="5"/>
      <c r="O43" s="218"/>
      <c r="P43" s="218"/>
      <c r="Q43" s="227"/>
    </row>
    <row r="44" spans="3:17" ht="14.25" customHeight="1" x14ac:dyDescent="0.2">
      <c r="C44" s="213"/>
      <c r="D44" s="7"/>
      <c r="E44" s="18"/>
      <c r="F44" s="215"/>
      <c r="G44" s="18"/>
      <c r="H44" s="217" t="s">
        <v>7</v>
      </c>
      <c r="I44" s="217"/>
      <c r="J44" s="217"/>
      <c r="K44" s="6"/>
      <c r="L44" s="6"/>
      <c r="M44" s="226"/>
      <c r="N44" s="5"/>
      <c r="O44" s="18" t="s">
        <v>91</v>
      </c>
      <c r="P44" s="18"/>
      <c r="Q44" s="7"/>
    </row>
    <row r="45" spans="3:17" ht="18" customHeight="1" x14ac:dyDescent="0.2">
      <c r="C45" s="213"/>
      <c r="D45" s="7"/>
      <c r="E45" s="18"/>
      <c r="F45" s="215"/>
      <c r="G45" s="18"/>
      <c r="H45" s="217"/>
      <c r="I45" s="217"/>
      <c r="J45" s="217"/>
      <c r="K45" s="6"/>
      <c r="L45" s="6"/>
      <c r="M45" s="226"/>
      <c r="N45" s="5"/>
      <c r="O45" s="18" t="s">
        <v>92</v>
      </c>
      <c r="P45" s="18"/>
      <c r="Q45" s="37"/>
    </row>
    <row r="46" spans="3:17" ht="15" customHeight="1" x14ac:dyDescent="0.2">
      <c r="C46" s="213"/>
      <c r="D46" s="7"/>
      <c r="E46" s="18"/>
      <c r="F46" s="215"/>
      <c r="G46" s="18"/>
      <c r="H46" s="218"/>
      <c r="I46" s="218"/>
      <c r="J46" s="218"/>
      <c r="K46" s="3"/>
      <c r="L46" s="3"/>
      <c r="M46" s="226"/>
      <c r="N46" s="5"/>
      <c r="O46" s="18" t="s">
        <v>93</v>
      </c>
      <c r="P46" s="18"/>
      <c r="Q46" s="7"/>
    </row>
    <row r="47" spans="3:17" ht="3" customHeight="1" x14ac:dyDescent="0.2">
      <c r="C47" s="213"/>
      <c r="D47" s="7"/>
      <c r="E47" s="18"/>
      <c r="F47" s="215"/>
      <c r="G47" s="18"/>
      <c r="H47" s="19"/>
      <c r="I47" s="18"/>
      <c r="J47" s="18"/>
      <c r="K47" s="6"/>
      <c r="L47" s="7"/>
      <c r="M47" s="6"/>
      <c r="N47" s="11"/>
      <c r="O47" s="18"/>
      <c r="P47" s="18"/>
      <c r="Q47" s="7"/>
    </row>
    <row r="48" spans="3:17" ht="15.75" customHeight="1" x14ac:dyDescent="0.2">
      <c r="C48" s="213"/>
      <c r="D48" s="7"/>
      <c r="E48" s="18"/>
      <c r="F48" s="215"/>
      <c r="G48" s="18"/>
      <c r="H48" s="19"/>
      <c r="I48" s="18"/>
      <c r="J48" s="18"/>
      <c r="K48" s="6"/>
      <c r="L48" s="7"/>
      <c r="M48" s="178" t="s">
        <v>154</v>
      </c>
      <c r="N48" s="6"/>
      <c r="O48" s="6"/>
      <c r="P48" s="6"/>
      <c r="Q48" s="7"/>
    </row>
    <row r="49" spans="3:17" ht="15.75" customHeight="1" x14ac:dyDescent="0.2">
      <c r="C49" s="213"/>
      <c r="D49" s="7"/>
      <c r="E49" s="18"/>
      <c r="F49" s="216"/>
      <c r="G49" s="18"/>
      <c r="H49" s="19"/>
      <c r="I49" s="18"/>
      <c r="J49" s="18"/>
      <c r="K49" s="6"/>
      <c r="L49" s="6"/>
      <c r="M49" s="199" t="s">
        <v>89</v>
      </c>
      <c r="N49" s="200"/>
      <c r="O49" s="200"/>
      <c r="P49" s="200"/>
      <c r="Q49" s="201"/>
    </row>
    <row r="50" spans="3:17" ht="9.9" customHeight="1" x14ac:dyDescent="0.2">
      <c r="C50" s="213"/>
      <c r="D50" s="7"/>
      <c r="E50" s="18"/>
      <c r="F50" s="18"/>
      <c r="G50" s="18"/>
      <c r="H50" s="19"/>
      <c r="I50" s="18"/>
      <c r="J50" s="18"/>
      <c r="K50" s="25"/>
      <c r="L50" s="25"/>
      <c r="M50" s="202"/>
      <c r="N50" s="203"/>
      <c r="O50" s="203"/>
      <c r="P50" s="203"/>
      <c r="Q50" s="204"/>
    </row>
    <row r="51" spans="3:17" ht="9.9" customHeight="1" x14ac:dyDescent="0.2">
      <c r="C51" s="213"/>
      <c r="D51" s="7"/>
      <c r="E51" s="18"/>
      <c r="F51" s="18"/>
      <c r="G51" s="18"/>
      <c r="H51" s="19"/>
      <c r="I51" s="18"/>
      <c r="J51" s="18"/>
      <c r="K51" s="6"/>
      <c r="L51" s="6"/>
      <c r="M51" s="6"/>
      <c r="N51" s="6"/>
      <c r="O51" s="21"/>
      <c r="P51" s="21"/>
      <c r="Q51" s="18"/>
    </row>
    <row r="52" spans="3:17" ht="9.75" customHeight="1" x14ac:dyDescent="0.2">
      <c r="C52" s="214"/>
      <c r="D52" s="7"/>
      <c r="E52" s="18"/>
      <c r="F52" s="18"/>
      <c r="G52" s="18"/>
      <c r="H52" s="18"/>
      <c r="I52" s="18"/>
      <c r="J52" s="18"/>
      <c r="K52" s="18"/>
      <c r="L52" s="6"/>
      <c r="M52" s="18"/>
      <c r="N52" s="18"/>
      <c r="O52" s="18"/>
      <c r="P52" s="18"/>
      <c r="Q52" s="18"/>
    </row>
    <row r="53" spans="3:17" ht="9.9" customHeight="1" x14ac:dyDescent="0.2">
      <c r="C53" s="18"/>
      <c r="D53" s="18"/>
      <c r="E53" s="5"/>
      <c r="F53" s="228" t="s">
        <v>8</v>
      </c>
      <c r="G53" s="229"/>
      <c r="H53" s="229"/>
      <c r="I53" s="179"/>
      <c r="J53" s="230"/>
      <c r="K53" s="18"/>
      <c r="L53" s="18"/>
      <c r="M53" s="195" t="s">
        <v>9</v>
      </c>
      <c r="N53" s="196"/>
      <c r="O53" s="196"/>
      <c r="P53" s="196"/>
      <c r="Q53" s="205"/>
    </row>
    <row r="54" spans="3:17" ht="15" customHeight="1" x14ac:dyDescent="0.2">
      <c r="C54" s="18"/>
      <c r="D54" s="18"/>
      <c r="E54" s="11"/>
      <c r="F54" s="231"/>
      <c r="G54" s="217"/>
      <c r="H54" s="217"/>
      <c r="I54" s="180"/>
      <c r="J54" s="227"/>
      <c r="K54" s="18"/>
      <c r="L54" s="6"/>
      <c r="M54" s="206"/>
      <c r="N54" s="207"/>
      <c r="O54" s="207"/>
      <c r="P54" s="207"/>
      <c r="Q54" s="208"/>
    </row>
    <row r="55" spans="3:17" ht="20.149999999999999" customHeight="1" x14ac:dyDescent="0.2">
      <c r="C55" s="18"/>
      <c r="D55" s="18"/>
      <c r="E55" s="18"/>
      <c r="F55" s="232"/>
      <c r="G55" s="233"/>
      <c r="H55" s="233"/>
      <c r="I55" s="234"/>
      <c r="J55" s="235"/>
      <c r="K55" s="22"/>
      <c r="L55" s="34"/>
      <c r="M55" s="209"/>
      <c r="N55" s="210"/>
      <c r="O55" s="210"/>
      <c r="P55" s="210"/>
      <c r="Q55" s="211"/>
    </row>
    <row r="56" spans="3:17" ht="20.149999999999999" customHeight="1" x14ac:dyDescent="0.2">
      <c r="C56" s="18"/>
      <c r="D56" s="18"/>
      <c r="E56" s="18"/>
      <c r="F56" s="18"/>
      <c r="G56" s="18"/>
      <c r="H56" s="18"/>
      <c r="I56" s="18"/>
      <c r="J56" s="18"/>
      <c r="K56" s="18"/>
      <c r="L56" s="18"/>
      <c r="M56" s="18"/>
      <c r="N56" s="18"/>
      <c r="O56" s="18"/>
      <c r="P56" s="18"/>
      <c r="Q56" s="18"/>
    </row>
    <row r="57" spans="3:17" ht="20.149999999999999" customHeight="1" x14ac:dyDescent="0.2">
      <c r="C57" s="18"/>
      <c r="D57" s="18"/>
      <c r="E57" s="18"/>
      <c r="F57" s="18"/>
      <c r="G57" s="18"/>
      <c r="H57" s="18"/>
      <c r="I57" s="18"/>
      <c r="J57" s="18"/>
      <c r="K57" s="18"/>
      <c r="L57" s="18"/>
      <c r="M57" s="18"/>
      <c r="N57" s="18"/>
      <c r="O57" s="18"/>
      <c r="P57" s="18"/>
      <c r="Q57" s="18"/>
    </row>
    <row r="58" spans="3:17" ht="20.149999999999999" customHeight="1" x14ac:dyDescent="0.2">
      <c r="C58" s="18"/>
      <c r="D58" s="18"/>
      <c r="E58" s="18"/>
      <c r="F58" s="18"/>
      <c r="G58" s="18"/>
      <c r="H58" s="18"/>
      <c r="I58" s="18"/>
      <c r="J58" s="18"/>
      <c r="K58" s="18"/>
      <c r="L58" s="18"/>
      <c r="M58" s="18"/>
      <c r="N58" s="18"/>
      <c r="O58" s="18"/>
      <c r="P58" s="18"/>
      <c r="Q58" s="18"/>
    </row>
    <row r="59" spans="3:17" ht="20.149999999999999" customHeight="1" x14ac:dyDescent="0.2">
      <c r="C59" s="18"/>
      <c r="D59" s="18"/>
      <c r="E59" s="18"/>
      <c r="F59" s="18"/>
      <c r="G59" s="18"/>
      <c r="H59" s="18"/>
      <c r="I59" s="18"/>
      <c r="J59" s="18"/>
      <c r="K59" s="18"/>
      <c r="L59" s="18"/>
      <c r="M59" s="18"/>
      <c r="N59" s="18"/>
      <c r="O59" s="18"/>
      <c r="P59" s="18"/>
      <c r="Q59" s="18"/>
    </row>
    <row r="60" spans="3:17" ht="20.149999999999999" customHeight="1" x14ac:dyDescent="0.2">
      <c r="C60" s="18"/>
      <c r="D60" s="18"/>
      <c r="E60" s="18"/>
      <c r="K60" s="18"/>
      <c r="L60" s="18"/>
    </row>
    <row r="61" spans="3:17" ht="20.149999999999999" customHeight="1" x14ac:dyDescent="0.2">
      <c r="C61" s="18"/>
      <c r="D61" s="18"/>
      <c r="E61" s="18"/>
      <c r="K61" s="18"/>
      <c r="L61" s="18"/>
    </row>
  </sheetData>
  <mergeCells count="23">
    <mergeCell ref="M53:Q55"/>
    <mergeCell ref="C7:C52"/>
    <mergeCell ref="F12:F49"/>
    <mergeCell ref="H36:J38"/>
    <mergeCell ref="M36:Q38"/>
    <mergeCell ref="M42:M46"/>
    <mergeCell ref="O42:Q43"/>
    <mergeCell ref="H44:J46"/>
    <mergeCell ref="M49:Q50"/>
    <mergeCell ref="F53:J55"/>
    <mergeCell ref="M7:Q10"/>
    <mergeCell ref="M19:Q21"/>
    <mergeCell ref="H22:J24"/>
    <mergeCell ref="M24:Q26"/>
    <mergeCell ref="M27:Q29"/>
    <mergeCell ref="H30:J32"/>
    <mergeCell ref="M30:Q32"/>
    <mergeCell ref="B1:Q1"/>
    <mergeCell ref="C2:Q2"/>
    <mergeCell ref="B4:Q4"/>
    <mergeCell ref="F7:H10"/>
    <mergeCell ref="H14:J16"/>
    <mergeCell ref="M14:Q16"/>
  </mergeCells>
  <phoneticPr fontId="2"/>
  <pageMargins left="0.70866141732283472" right="0.43307086614173229" top="0.55118110236220474" bottom="0.51181102362204722" header="0.51181102362204722" footer="0.51181102362204722"/>
  <pageSetup paperSize="9" firstPageNumber="132"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E2E1-51F1-4FE4-961C-346FAF70E6E2}">
  <dimension ref="A1:I28"/>
  <sheetViews>
    <sheetView showGridLines="0" view="pageBreakPreview" zoomScaleNormal="100" zoomScaleSheetLayoutView="100" workbookViewId="0">
      <selection sqref="A1:D1"/>
    </sheetView>
  </sheetViews>
  <sheetFormatPr defaultColWidth="9" defaultRowHeight="15" customHeight="1" x14ac:dyDescent="0.2"/>
  <cols>
    <col min="1" max="1" width="1.6328125" style="60" customWidth="1"/>
    <col min="2" max="2" width="3.81640625" style="60" customWidth="1"/>
    <col min="3" max="3" width="16.1796875" style="60" customWidth="1"/>
    <col min="4" max="4" width="17.453125" style="60" customWidth="1"/>
    <col min="5" max="6" width="16.1796875" style="60" customWidth="1"/>
    <col min="7" max="9" width="6.1796875" style="60" customWidth="1"/>
    <col min="10" max="10" width="3.08984375" style="60" customWidth="1"/>
    <col min="11" max="16384" width="9" style="60"/>
  </cols>
  <sheetData>
    <row r="1" spans="1:9" ht="20.149999999999999" customHeight="1" x14ac:dyDescent="0.2">
      <c r="A1" s="248" t="s">
        <v>47</v>
      </c>
      <c r="B1" s="248"/>
      <c r="C1" s="248"/>
      <c r="D1" s="248"/>
    </row>
    <row r="2" spans="1:9" ht="52.5" customHeight="1" x14ac:dyDescent="0.2">
      <c r="A2" s="61"/>
      <c r="B2" s="249" t="s">
        <v>43</v>
      </c>
      <c r="C2" s="249"/>
      <c r="D2" s="249"/>
      <c r="E2" s="249"/>
      <c r="F2" s="249"/>
      <c r="G2" s="249"/>
      <c r="H2" s="249"/>
      <c r="I2" s="249"/>
    </row>
    <row r="3" spans="1:9" ht="20.149999999999999" customHeight="1" x14ac:dyDescent="0.2">
      <c r="A3" s="61"/>
      <c r="B3" s="62"/>
      <c r="C3" s="62"/>
      <c r="D3" s="62"/>
    </row>
    <row r="4" spans="1:9" ht="20.149999999999999" customHeight="1" x14ac:dyDescent="0.2">
      <c r="A4" s="248" t="s">
        <v>79</v>
      </c>
      <c r="B4" s="248"/>
      <c r="C4" s="248"/>
      <c r="D4" s="248"/>
    </row>
    <row r="5" spans="1:9" ht="22.5" customHeight="1" x14ac:dyDescent="0.2">
      <c r="C5" s="250"/>
      <c r="D5" s="251"/>
      <c r="E5" s="63" t="s">
        <v>110</v>
      </c>
      <c r="F5" s="63" t="s">
        <v>143</v>
      </c>
    </row>
    <row r="6" spans="1:9" ht="22.5" customHeight="1" x14ac:dyDescent="0.2">
      <c r="C6" s="252" t="s">
        <v>66</v>
      </c>
      <c r="D6" s="253"/>
      <c r="E6" s="64">
        <v>2724</v>
      </c>
      <c r="F6" s="64">
        <v>2855</v>
      </c>
    </row>
    <row r="7" spans="1:9" ht="22.5" customHeight="1" x14ac:dyDescent="0.2">
      <c r="C7" s="246" t="s">
        <v>11</v>
      </c>
      <c r="D7" s="254"/>
      <c r="E7" s="65">
        <v>1280</v>
      </c>
      <c r="F7" s="65">
        <v>1244</v>
      </c>
    </row>
    <row r="8" spans="1:9" ht="22.5" customHeight="1" x14ac:dyDescent="0.2">
      <c r="C8" s="255" t="s">
        <v>24</v>
      </c>
      <c r="D8" s="256"/>
      <c r="E8" s="66">
        <v>47</v>
      </c>
      <c r="F8" s="66">
        <v>43.6</v>
      </c>
    </row>
    <row r="9" spans="1:9" ht="22.5" customHeight="1" x14ac:dyDescent="0.2">
      <c r="C9" s="246" t="s">
        <v>69</v>
      </c>
      <c r="D9" s="67" t="s">
        <v>25</v>
      </c>
      <c r="E9" s="65">
        <v>744</v>
      </c>
      <c r="F9" s="65">
        <v>708</v>
      </c>
    </row>
    <row r="10" spans="1:9" ht="22.5" customHeight="1" x14ac:dyDescent="0.2">
      <c r="C10" s="246"/>
      <c r="D10" s="67" t="s">
        <v>26</v>
      </c>
      <c r="E10" s="65">
        <v>448</v>
      </c>
      <c r="F10" s="65">
        <v>448</v>
      </c>
    </row>
    <row r="11" spans="1:9" ht="22.5" customHeight="1" x14ac:dyDescent="0.2">
      <c r="C11" s="246"/>
      <c r="D11" s="67" t="s">
        <v>18</v>
      </c>
      <c r="E11" s="65">
        <v>1192</v>
      </c>
      <c r="F11" s="65">
        <v>1156</v>
      </c>
      <c r="I11" s="68"/>
    </row>
    <row r="12" spans="1:9" ht="22.5" customHeight="1" x14ac:dyDescent="0.2">
      <c r="C12" s="246" t="s">
        <v>59</v>
      </c>
      <c r="D12" s="254"/>
      <c r="E12" s="66">
        <v>93.1</v>
      </c>
      <c r="F12" s="66">
        <v>92.9</v>
      </c>
    </row>
    <row r="13" spans="1:9" ht="22.5" customHeight="1" x14ac:dyDescent="0.2">
      <c r="C13" s="255" t="s">
        <v>27</v>
      </c>
      <c r="D13" s="256"/>
      <c r="E13" s="66">
        <v>35</v>
      </c>
      <c r="F13" s="66">
        <v>36</v>
      </c>
    </row>
    <row r="14" spans="1:9" ht="22.5" customHeight="1" x14ac:dyDescent="0.2">
      <c r="C14" s="246" t="s">
        <v>60</v>
      </c>
      <c r="D14" s="67" t="s">
        <v>28</v>
      </c>
      <c r="E14" s="65">
        <v>119</v>
      </c>
      <c r="F14" s="65">
        <v>118</v>
      </c>
    </row>
    <row r="15" spans="1:9" ht="22.5" customHeight="1" x14ac:dyDescent="0.2">
      <c r="C15" s="246"/>
      <c r="D15" s="67" t="s">
        <v>29</v>
      </c>
      <c r="E15" s="65">
        <v>1265</v>
      </c>
      <c r="F15" s="65">
        <v>1304</v>
      </c>
    </row>
    <row r="16" spans="1:9" ht="22.5" customHeight="1" x14ac:dyDescent="0.2">
      <c r="C16" s="246"/>
      <c r="D16" s="67" t="s">
        <v>30</v>
      </c>
      <c r="E16" s="65">
        <v>10061</v>
      </c>
      <c r="F16" s="65">
        <v>9002</v>
      </c>
    </row>
    <row r="17" spans="2:6" ht="22.5" customHeight="1" x14ac:dyDescent="0.2">
      <c r="C17" s="246"/>
      <c r="D17" s="67" t="s">
        <v>18</v>
      </c>
      <c r="E17" s="65">
        <v>11445</v>
      </c>
      <c r="F17" s="65">
        <v>10424</v>
      </c>
    </row>
    <row r="18" spans="2:6" ht="22.5" customHeight="1" x14ac:dyDescent="0.2">
      <c r="C18" s="246" t="s">
        <v>68</v>
      </c>
      <c r="D18" s="67" t="s">
        <v>28</v>
      </c>
      <c r="E18" s="66">
        <v>0.1</v>
      </c>
      <c r="F18" s="66">
        <v>0.1</v>
      </c>
    </row>
    <row r="19" spans="2:6" ht="22.5" customHeight="1" x14ac:dyDescent="0.2">
      <c r="C19" s="246"/>
      <c r="D19" s="67" t="s">
        <v>29</v>
      </c>
      <c r="E19" s="66">
        <v>1</v>
      </c>
      <c r="F19" s="66">
        <v>1</v>
      </c>
    </row>
    <row r="20" spans="2:6" ht="22.5" customHeight="1" x14ac:dyDescent="0.2">
      <c r="C20" s="246"/>
      <c r="D20" s="67" t="s">
        <v>30</v>
      </c>
      <c r="E20" s="66">
        <v>7.9</v>
      </c>
      <c r="F20" s="66">
        <v>7.2</v>
      </c>
    </row>
    <row r="21" spans="2:6" ht="22.5" customHeight="1" x14ac:dyDescent="0.2">
      <c r="B21" s="69"/>
      <c r="C21" s="247"/>
      <c r="D21" s="70" t="s">
        <v>18</v>
      </c>
      <c r="E21" s="71">
        <v>9</v>
      </c>
      <c r="F21" s="71">
        <v>8.3000000000000007</v>
      </c>
    </row>
    <row r="22" spans="2:6" ht="11.25" customHeight="1" x14ac:dyDescent="0.2">
      <c r="B22" s="72"/>
      <c r="C22" s="73"/>
      <c r="D22" s="74"/>
    </row>
    <row r="23" spans="2:6" ht="20.149999999999999" customHeight="1" x14ac:dyDescent="0.2">
      <c r="C23" s="42"/>
      <c r="D23" s="42"/>
    </row>
    <row r="24" spans="2:6" ht="20.149999999999999" customHeight="1" x14ac:dyDescent="0.2">
      <c r="B24" s="42"/>
      <c r="C24" s="42"/>
      <c r="D24" s="42"/>
    </row>
    <row r="25" spans="2:6" ht="15" customHeight="1" x14ac:dyDescent="0.2">
      <c r="B25" s="42"/>
      <c r="C25" s="42"/>
      <c r="D25" s="42"/>
    </row>
    <row r="26" spans="2:6" ht="15" customHeight="1" x14ac:dyDescent="0.2">
      <c r="B26" s="42"/>
      <c r="C26" s="42"/>
      <c r="D26" s="42"/>
    </row>
    <row r="27" spans="2:6" ht="15" customHeight="1" x14ac:dyDescent="0.2">
      <c r="B27" s="42"/>
      <c r="C27" s="42"/>
      <c r="D27" s="42"/>
    </row>
    <row r="28" spans="2:6" ht="15" customHeight="1" x14ac:dyDescent="0.2">
      <c r="B28" s="42"/>
      <c r="C28" s="42"/>
      <c r="D28" s="42"/>
    </row>
  </sheetData>
  <mergeCells count="12">
    <mergeCell ref="C18:C21"/>
    <mergeCell ref="A1:D1"/>
    <mergeCell ref="B2:I2"/>
    <mergeCell ref="A4:D4"/>
    <mergeCell ref="C5:D5"/>
    <mergeCell ref="C6:D6"/>
    <mergeCell ref="C7:D7"/>
    <mergeCell ref="C8:D8"/>
    <mergeCell ref="C9:C11"/>
    <mergeCell ref="C12:D12"/>
    <mergeCell ref="C13:D13"/>
    <mergeCell ref="C14:C17"/>
  </mergeCells>
  <phoneticPr fontId="2"/>
  <pageMargins left="0.70866141732283472" right="0.43307086614173229" top="0.55118110236220474" bottom="0.51181102362204722" header="0.51181102362204722" footer="0.51181102362204722"/>
  <pageSetup paperSize="9" firstPageNumber="133"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2D55-EFA7-4DC3-9728-7AB551B829A6}">
  <dimension ref="A1:S34"/>
  <sheetViews>
    <sheetView showGridLines="0" view="pageBreakPreview" zoomScaleNormal="100" zoomScaleSheetLayoutView="100" workbookViewId="0">
      <selection sqref="A1:R1"/>
    </sheetView>
  </sheetViews>
  <sheetFormatPr defaultColWidth="9" defaultRowHeight="15" customHeight="1" x14ac:dyDescent="0.2"/>
  <cols>
    <col min="1" max="1" width="1.6328125" style="60" customWidth="1"/>
    <col min="2" max="2" width="7.453125" style="60" bestFit="1" customWidth="1"/>
    <col min="3" max="4" width="6" style="60" customWidth="1"/>
    <col min="5" max="6" width="5.90625" style="60" customWidth="1"/>
    <col min="7" max="7" width="3.08984375" style="60" customWidth="1"/>
    <col min="8" max="8" width="6" style="60" customWidth="1"/>
    <col min="9" max="9" width="4.6328125" style="60" customWidth="1"/>
    <col min="10" max="11" width="3.6328125" style="60" customWidth="1"/>
    <col min="12" max="12" width="4.6328125" style="60" customWidth="1"/>
    <col min="13" max="13" width="5.36328125" style="60" customWidth="1"/>
    <col min="14" max="14" width="6" style="60" customWidth="1"/>
    <col min="15" max="15" width="5.54296875" style="60" customWidth="1"/>
    <col min="16" max="18" width="4.6328125" style="60" customWidth="1"/>
    <col min="19" max="19" width="6.6328125" style="60" customWidth="1"/>
    <col min="20" max="16384" width="9" style="60"/>
  </cols>
  <sheetData>
    <row r="1" spans="1:19" ht="20.149999999999999" customHeight="1" x14ac:dyDescent="0.2">
      <c r="A1" s="248" t="s">
        <v>65</v>
      </c>
      <c r="B1" s="248"/>
      <c r="C1" s="248"/>
      <c r="D1" s="248"/>
      <c r="E1" s="248"/>
      <c r="F1" s="248"/>
      <c r="G1" s="248"/>
      <c r="H1" s="248"/>
      <c r="I1" s="248"/>
      <c r="J1" s="248"/>
      <c r="K1" s="248"/>
      <c r="L1" s="248"/>
      <c r="M1" s="248"/>
      <c r="N1" s="248"/>
      <c r="O1" s="248"/>
      <c r="P1" s="248"/>
      <c r="Q1" s="248"/>
      <c r="R1" s="248"/>
    </row>
    <row r="2" spans="1:19" ht="20.149999999999999" customHeight="1" x14ac:dyDescent="0.2">
      <c r="B2" s="257" t="s">
        <v>50</v>
      </c>
      <c r="C2" s="260" t="s">
        <v>66</v>
      </c>
      <c r="D2" s="263" t="s">
        <v>11</v>
      </c>
      <c r="E2" s="266" t="s">
        <v>12</v>
      </c>
      <c r="F2" s="266"/>
      <c r="G2" s="266"/>
      <c r="H2" s="266"/>
      <c r="I2" s="266"/>
      <c r="J2" s="266"/>
      <c r="K2" s="266"/>
      <c r="L2" s="266"/>
      <c r="M2" s="266"/>
      <c r="N2" s="263" t="s">
        <v>67</v>
      </c>
      <c r="O2" s="263" t="s">
        <v>13</v>
      </c>
      <c r="P2" s="269" t="s">
        <v>68</v>
      </c>
      <c r="Q2" s="263" t="s">
        <v>14</v>
      </c>
      <c r="R2" s="263" t="s">
        <v>15</v>
      </c>
      <c r="S2" s="272" t="s">
        <v>16</v>
      </c>
    </row>
    <row r="3" spans="1:19" ht="20.149999999999999" customHeight="1" x14ac:dyDescent="0.2">
      <c r="B3" s="258"/>
      <c r="C3" s="261"/>
      <c r="D3" s="264"/>
      <c r="E3" s="267"/>
      <c r="F3" s="267"/>
      <c r="G3" s="267"/>
      <c r="H3" s="267"/>
      <c r="I3" s="267"/>
      <c r="J3" s="267"/>
      <c r="K3" s="267"/>
      <c r="L3" s="267"/>
      <c r="M3" s="267"/>
      <c r="N3" s="264"/>
      <c r="O3" s="264"/>
      <c r="P3" s="270"/>
      <c r="Q3" s="264"/>
      <c r="R3" s="264"/>
      <c r="S3" s="273"/>
    </row>
    <row r="4" spans="1:19" ht="20.149999999999999" customHeight="1" x14ac:dyDescent="0.2">
      <c r="B4" s="258"/>
      <c r="C4" s="261"/>
      <c r="D4" s="264"/>
      <c r="E4" s="267" t="s">
        <v>17</v>
      </c>
      <c r="F4" s="267"/>
      <c r="G4" s="267"/>
      <c r="H4" s="267"/>
      <c r="I4" s="267" t="s">
        <v>69</v>
      </c>
      <c r="J4" s="267"/>
      <c r="K4" s="267"/>
      <c r="L4" s="267"/>
      <c r="M4" s="267"/>
      <c r="N4" s="264"/>
      <c r="O4" s="264"/>
      <c r="P4" s="270"/>
      <c r="Q4" s="264"/>
      <c r="R4" s="264"/>
      <c r="S4" s="273"/>
    </row>
    <row r="5" spans="1:19" ht="20.149999999999999" customHeight="1" x14ac:dyDescent="0.2">
      <c r="B5" s="258"/>
      <c r="C5" s="261"/>
      <c r="D5" s="264"/>
      <c r="E5" s="267"/>
      <c r="F5" s="267"/>
      <c r="G5" s="267"/>
      <c r="H5" s="267"/>
      <c r="I5" s="267"/>
      <c r="J5" s="267"/>
      <c r="K5" s="267"/>
      <c r="L5" s="267"/>
      <c r="M5" s="267"/>
      <c r="N5" s="264"/>
      <c r="O5" s="264"/>
      <c r="P5" s="270"/>
      <c r="Q5" s="264"/>
      <c r="R5" s="264"/>
      <c r="S5" s="273"/>
    </row>
    <row r="6" spans="1:19" ht="20.149999999999999" customHeight="1" x14ac:dyDescent="0.2">
      <c r="B6" s="258"/>
      <c r="C6" s="261"/>
      <c r="D6" s="264"/>
      <c r="E6" s="275" t="s">
        <v>147</v>
      </c>
      <c r="F6" s="275" t="s">
        <v>148</v>
      </c>
      <c r="G6" s="279" t="s">
        <v>53</v>
      </c>
      <c r="H6" s="275" t="s">
        <v>18</v>
      </c>
      <c r="I6" s="275" t="s">
        <v>70</v>
      </c>
      <c r="J6" s="275" t="s">
        <v>71</v>
      </c>
      <c r="K6" s="275" t="s">
        <v>72</v>
      </c>
      <c r="L6" s="282" t="s">
        <v>53</v>
      </c>
      <c r="M6" s="275" t="s">
        <v>18</v>
      </c>
      <c r="N6" s="264"/>
      <c r="O6" s="264"/>
      <c r="P6" s="270"/>
      <c r="Q6" s="264"/>
      <c r="R6" s="264"/>
      <c r="S6" s="273"/>
    </row>
    <row r="7" spans="1:19" ht="20.149999999999999" customHeight="1" x14ac:dyDescent="0.2">
      <c r="B7" s="258"/>
      <c r="C7" s="261"/>
      <c r="D7" s="264"/>
      <c r="E7" s="276"/>
      <c r="F7" s="275"/>
      <c r="G7" s="280"/>
      <c r="H7" s="275"/>
      <c r="I7" s="275"/>
      <c r="J7" s="275"/>
      <c r="K7" s="275"/>
      <c r="L7" s="283"/>
      <c r="M7" s="275"/>
      <c r="N7" s="264"/>
      <c r="O7" s="268"/>
      <c r="P7" s="271"/>
      <c r="Q7" s="264"/>
      <c r="R7" s="264"/>
      <c r="S7" s="273"/>
    </row>
    <row r="8" spans="1:19" ht="20.149999999999999" customHeight="1" x14ac:dyDescent="0.2">
      <c r="B8" s="259"/>
      <c r="C8" s="262"/>
      <c r="D8" s="265"/>
      <c r="E8" s="277"/>
      <c r="F8" s="278"/>
      <c r="G8" s="281"/>
      <c r="H8" s="278"/>
      <c r="I8" s="278"/>
      <c r="J8" s="278"/>
      <c r="K8" s="278"/>
      <c r="L8" s="284"/>
      <c r="M8" s="278"/>
      <c r="N8" s="265"/>
      <c r="O8" s="75" t="s">
        <v>73</v>
      </c>
      <c r="P8" s="75" t="s">
        <v>74</v>
      </c>
      <c r="Q8" s="265"/>
      <c r="R8" s="265"/>
      <c r="S8" s="274"/>
    </row>
    <row r="9" spans="1:19" ht="20.149999999999999" customHeight="1" x14ac:dyDescent="0.2">
      <c r="B9" s="76" t="s">
        <v>111</v>
      </c>
      <c r="C9" s="77">
        <v>2986</v>
      </c>
      <c r="D9" s="78">
        <v>2957</v>
      </c>
      <c r="E9" s="78">
        <v>556</v>
      </c>
      <c r="F9" s="78">
        <v>2387</v>
      </c>
      <c r="G9" s="79">
        <v>1</v>
      </c>
      <c r="H9" s="78">
        <v>2944</v>
      </c>
      <c r="I9" s="78">
        <v>12</v>
      </c>
      <c r="J9" s="78">
        <v>1</v>
      </c>
      <c r="K9" s="79">
        <v>0</v>
      </c>
      <c r="L9" s="78">
        <v>0</v>
      </c>
      <c r="M9" s="78">
        <v>13</v>
      </c>
      <c r="N9" s="78">
        <v>34</v>
      </c>
      <c r="O9" s="80">
        <v>0.439634764964491</v>
      </c>
      <c r="P9" s="81">
        <v>1.1498140006763611E-2</v>
      </c>
      <c r="Q9" s="78">
        <v>335</v>
      </c>
      <c r="R9" s="78">
        <v>248</v>
      </c>
      <c r="S9" s="82">
        <v>122</v>
      </c>
    </row>
    <row r="10" spans="1:19" ht="20.149999999999999" customHeight="1" x14ac:dyDescent="0.2">
      <c r="B10" s="83" t="s">
        <v>144</v>
      </c>
      <c r="C10" s="84">
        <f>SUM(C11:C13)</f>
        <v>2851</v>
      </c>
      <c r="D10" s="85">
        <f t="shared" ref="D10:N10" si="0">SUM(D11:D13)</f>
        <v>2820</v>
      </c>
      <c r="E10" s="85">
        <f t="shared" si="0"/>
        <v>878</v>
      </c>
      <c r="F10" s="85">
        <f t="shared" si="0"/>
        <v>1929</v>
      </c>
      <c r="G10" s="85">
        <f t="shared" si="0"/>
        <v>0</v>
      </c>
      <c r="H10" s="85">
        <f t="shared" si="0"/>
        <v>2807</v>
      </c>
      <c r="I10" s="85">
        <f t="shared" si="0"/>
        <v>11</v>
      </c>
      <c r="J10" s="85">
        <f t="shared" si="0"/>
        <v>1</v>
      </c>
      <c r="K10" s="85">
        <f t="shared" si="0"/>
        <v>1</v>
      </c>
      <c r="L10" s="85">
        <f t="shared" si="0"/>
        <v>0</v>
      </c>
      <c r="M10" s="85">
        <f t="shared" si="0"/>
        <v>13</v>
      </c>
      <c r="N10" s="85">
        <f t="shared" si="0"/>
        <v>34</v>
      </c>
      <c r="O10" s="86">
        <f>M10/D10*100</f>
        <v>0.46099290780141844</v>
      </c>
      <c r="P10" s="87">
        <f>N10/D10</f>
        <v>1.2056737588652482E-2</v>
      </c>
      <c r="Q10" s="85">
        <f>SUM(Q11:Q13)</f>
        <v>228</v>
      </c>
      <c r="R10" s="85">
        <f>SUM(R11:R13)</f>
        <v>144</v>
      </c>
      <c r="S10" s="88">
        <f>SUM(S11:S13)</f>
        <v>112</v>
      </c>
    </row>
    <row r="11" spans="1:19" ht="20.149999999999999" customHeight="1" x14ac:dyDescent="0.2">
      <c r="B11" s="89" t="s">
        <v>112</v>
      </c>
      <c r="C11" s="90">
        <v>1110</v>
      </c>
      <c r="D11" s="91">
        <v>1098</v>
      </c>
      <c r="E11" s="91">
        <v>366</v>
      </c>
      <c r="F11" s="91">
        <v>728</v>
      </c>
      <c r="G11" s="92">
        <v>0</v>
      </c>
      <c r="H11" s="92">
        <f>SUM(E11:G11)</f>
        <v>1094</v>
      </c>
      <c r="I11" s="92">
        <v>4</v>
      </c>
      <c r="J11" s="91">
        <v>0</v>
      </c>
      <c r="K11" s="91">
        <v>0</v>
      </c>
      <c r="L11" s="91">
        <v>0</v>
      </c>
      <c r="M11" s="91">
        <v>4</v>
      </c>
      <c r="N11" s="91">
        <v>9</v>
      </c>
      <c r="O11" s="93">
        <f>M11/D11*100</f>
        <v>0.36429872495446264</v>
      </c>
      <c r="P11" s="94">
        <f>N11/D11</f>
        <v>8.1967213114754103E-3</v>
      </c>
      <c r="Q11" s="91">
        <v>74</v>
      </c>
      <c r="R11" s="91">
        <v>85</v>
      </c>
      <c r="S11" s="95">
        <v>29</v>
      </c>
    </row>
    <row r="12" spans="1:19" ht="20.149999999999999" customHeight="1" x14ac:dyDescent="0.2">
      <c r="B12" s="89" t="s">
        <v>113</v>
      </c>
      <c r="C12" s="90">
        <v>1067</v>
      </c>
      <c r="D12" s="91">
        <v>1057</v>
      </c>
      <c r="E12" s="91">
        <v>309</v>
      </c>
      <c r="F12" s="91">
        <v>740</v>
      </c>
      <c r="G12" s="96" t="s">
        <v>106</v>
      </c>
      <c r="H12" s="92">
        <f>SUM(E12:G12)</f>
        <v>1049</v>
      </c>
      <c r="I12" s="92">
        <v>6</v>
      </c>
      <c r="J12" s="91">
        <v>1</v>
      </c>
      <c r="K12" s="91">
        <v>1</v>
      </c>
      <c r="L12" s="91">
        <v>0</v>
      </c>
      <c r="M12" s="91">
        <f>SUM(I12:L12)</f>
        <v>8</v>
      </c>
      <c r="N12" s="91">
        <v>16</v>
      </c>
      <c r="O12" s="93">
        <f>M12/D12*100</f>
        <v>0.7568590350047304</v>
      </c>
      <c r="P12" s="94">
        <f>N12/D12</f>
        <v>1.5137180700094607E-2</v>
      </c>
      <c r="Q12" s="91">
        <v>122</v>
      </c>
      <c r="R12" s="91">
        <v>47</v>
      </c>
      <c r="S12" s="95">
        <v>64</v>
      </c>
    </row>
    <row r="13" spans="1:19" ht="20.149999999999999" customHeight="1" x14ac:dyDescent="0.2">
      <c r="B13" s="97" t="s">
        <v>114</v>
      </c>
      <c r="C13" s="98">
        <v>674</v>
      </c>
      <c r="D13" s="99">
        <v>665</v>
      </c>
      <c r="E13" s="99">
        <v>203</v>
      </c>
      <c r="F13" s="99">
        <v>461</v>
      </c>
      <c r="G13" s="100">
        <v>0</v>
      </c>
      <c r="H13" s="100">
        <f>SUM(E13:G13)</f>
        <v>664</v>
      </c>
      <c r="I13" s="100">
        <v>1</v>
      </c>
      <c r="J13" s="100">
        <v>0</v>
      </c>
      <c r="K13" s="99">
        <v>0</v>
      </c>
      <c r="L13" s="99">
        <v>0</v>
      </c>
      <c r="M13" s="99">
        <f>SUM(I13:L13)</f>
        <v>1</v>
      </c>
      <c r="N13" s="99">
        <v>9</v>
      </c>
      <c r="O13" s="101">
        <f>M13/D13*100</f>
        <v>0.15037593984962408</v>
      </c>
      <c r="P13" s="102">
        <f>N13/D13</f>
        <v>1.3533834586466165E-2</v>
      </c>
      <c r="Q13" s="99">
        <v>32</v>
      </c>
      <c r="R13" s="99">
        <v>12</v>
      </c>
      <c r="S13" s="103">
        <v>19</v>
      </c>
    </row>
    <row r="14" spans="1:19" ht="20.149999999999999" customHeight="1" x14ac:dyDescent="0.2">
      <c r="B14" s="42"/>
      <c r="C14" s="42"/>
      <c r="D14" s="104"/>
      <c r="E14" s="42"/>
      <c r="F14" s="42"/>
      <c r="G14" s="42"/>
      <c r="H14" s="42"/>
      <c r="I14" s="42"/>
      <c r="J14" s="42"/>
      <c r="K14" s="42"/>
      <c r="L14" s="42"/>
      <c r="M14" s="42"/>
      <c r="N14" s="42"/>
      <c r="O14" s="42"/>
      <c r="P14" s="42"/>
      <c r="Q14" s="42"/>
      <c r="R14" s="42"/>
    </row>
    <row r="15" spans="1:19" ht="20.149999999999999" customHeight="1" x14ac:dyDescent="0.2">
      <c r="A15" s="248" t="s">
        <v>75</v>
      </c>
      <c r="B15" s="248"/>
      <c r="C15" s="248"/>
      <c r="D15" s="248"/>
      <c r="E15" s="248"/>
      <c r="F15" s="248"/>
      <c r="G15" s="248"/>
      <c r="H15" s="248"/>
      <c r="I15" s="248"/>
      <c r="J15" s="248"/>
      <c r="K15" s="248"/>
      <c r="L15" s="248"/>
      <c r="M15" s="248"/>
      <c r="N15" s="248"/>
      <c r="O15" s="248"/>
      <c r="P15" s="248"/>
      <c r="Q15" s="248"/>
      <c r="R15" s="248"/>
    </row>
    <row r="16" spans="1:19" ht="20.149999999999999" customHeight="1" x14ac:dyDescent="0.2">
      <c r="B16" s="257" t="s">
        <v>50</v>
      </c>
      <c r="C16" s="260" t="s">
        <v>19</v>
      </c>
      <c r="D16" s="263" t="s">
        <v>11</v>
      </c>
      <c r="E16" s="266" t="s">
        <v>12</v>
      </c>
      <c r="F16" s="266"/>
      <c r="G16" s="266"/>
      <c r="H16" s="266"/>
      <c r="I16" s="266"/>
      <c r="J16" s="266"/>
      <c r="K16" s="266"/>
      <c r="L16" s="266"/>
      <c r="M16" s="266"/>
      <c r="N16" s="263" t="s">
        <v>20</v>
      </c>
      <c r="O16" s="263" t="s">
        <v>13</v>
      </c>
      <c r="P16" s="263" t="s">
        <v>68</v>
      </c>
      <c r="Q16" s="295" t="s">
        <v>14</v>
      </c>
      <c r="R16" s="263" t="s">
        <v>15</v>
      </c>
      <c r="S16" s="272" t="s">
        <v>16</v>
      </c>
    </row>
    <row r="17" spans="1:19" ht="20.149999999999999" customHeight="1" x14ac:dyDescent="0.2">
      <c r="B17" s="258"/>
      <c r="C17" s="261"/>
      <c r="D17" s="264"/>
      <c r="E17" s="267"/>
      <c r="F17" s="267"/>
      <c r="G17" s="267"/>
      <c r="H17" s="267"/>
      <c r="I17" s="267"/>
      <c r="J17" s="267"/>
      <c r="K17" s="267"/>
      <c r="L17" s="267"/>
      <c r="M17" s="267"/>
      <c r="N17" s="264"/>
      <c r="O17" s="264"/>
      <c r="P17" s="264"/>
      <c r="Q17" s="296"/>
      <c r="R17" s="264"/>
      <c r="S17" s="273"/>
    </row>
    <row r="18" spans="1:19" ht="20.149999999999999" customHeight="1" x14ac:dyDescent="0.2">
      <c r="B18" s="258"/>
      <c r="C18" s="261"/>
      <c r="D18" s="264"/>
      <c r="E18" s="264" t="s">
        <v>21</v>
      </c>
      <c r="F18" s="267" t="s">
        <v>69</v>
      </c>
      <c r="G18" s="267"/>
      <c r="H18" s="267"/>
      <c r="I18" s="267"/>
      <c r="J18" s="267"/>
      <c r="K18" s="267"/>
      <c r="L18" s="267"/>
      <c r="M18" s="267"/>
      <c r="N18" s="264"/>
      <c r="O18" s="264"/>
      <c r="P18" s="264"/>
      <c r="Q18" s="296"/>
      <c r="R18" s="264"/>
      <c r="S18" s="273"/>
    </row>
    <row r="19" spans="1:19" ht="20.149999999999999" customHeight="1" x14ac:dyDescent="0.2">
      <c r="B19" s="258"/>
      <c r="C19" s="261"/>
      <c r="D19" s="264"/>
      <c r="E19" s="264"/>
      <c r="F19" s="267"/>
      <c r="G19" s="267"/>
      <c r="H19" s="267"/>
      <c r="I19" s="267"/>
      <c r="J19" s="267"/>
      <c r="K19" s="267"/>
      <c r="L19" s="267"/>
      <c r="M19" s="267"/>
      <c r="N19" s="264"/>
      <c r="O19" s="264"/>
      <c r="P19" s="264"/>
      <c r="Q19" s="296"/>
      <c r="R19" s="264"/>
      <c r="S19" s="273"/>
    </row>
    <row r="20" spans="1:19" ht="20.149999999999999" customHeight="1" x14ac:dyDescent="0.2">
      <c r="B20" s="258"/>
      <c r="C20" s="261"/>
      <c r="D20" s="264"/>
      <c r="E20" s="264"/>
      <c r="F20" s="285" t="s">
        <v>76</v>
      </c>
      <c r="G20" s="286"/>
      <c r="H20" s="291" t="s">
        <v>22</v>
      </c>
      <c r="I20" s="275" t="s">
        <v>149</v>
      </c>
      <c r="J20" s="275" t="s">
        <v>77</v>
      </c>
      <c r="K20" s="291" t="s">
        <v>23</v>
      </c>
      <c r="L20" s="285" t="s">
        <v>18</v>
      </c>
      <c r="M20" s="286"/>
      <c r="N20" s="264"/>
      <c r="O20" s="264"/>
      <c r="P20" s="264"/>
      <c r="Q20" s="296"/>
      <c r="R20" s="264"/>
      <c r="S20" s="273"/>
    </row>
    <row r="21" spans="1:19" ht="20.149999999999999" customHeight="1" x14ac:dyDescent="0.2">
      <c r="B21" s="258"/>
      <c r="C21" s="261"/>
      <c r="D21" s="264"/>
      <c r="E21" s="264"/>
      <c r="F21" s="287"/>
      <c r="G21" s="288"/>
      <c r="H21" s="291"/>
      <c r="I21" s="275"/>
      <c r="J21" s="275"/>
      <c r="K21" s="291"/>
      <c r="L21" s="287"/>
      <c r="M21" s="288"/>
      <c r="N21" s="264"/>
      <c r="O21" s="268"/>
      <c r="P21" s="268"/>
      <c r="Q21" s="296"/>
      <c r="R21" s="264"/>
      <c r="S21" s="273"/>
    </row>
    <row r="22" spans="1:19" ht="20.149999999999999" customHeight="1" x14ac:dyDescent="0.2">
      <c r="B22" s="259"/>
      <c r="C22" s="262"/>
      <c r="D22" s="265"/>
      <c r="E22" s="265"/>
      <c r="F22" s="289"/>
      <c r="G22" s="290"/>
      <c r="H22" s="292"/>
      <c r="I22" s="278"/>
      <c r="J22" s="278"/>
      <c r="K22" s="292"/>
      <c r="L22" s="289"/>
      <c r="M22" s="290"/>
      <c r="N22" s="265"/>
      <c r="O22" s="75" t="s">
        <v>73</v>
      </c>
      <c r="P22" s="75" t="s">
        <v>74</v>
      </c>
      <c r="Q22" s="297"/>
      <c r="R22" s="265"/>
      <c r="S22" s="274"/>
    </row>
    <row r="23" spans="1:19" ht="20.149999999999999" customHeight="1" x14ac:dyDescent="0.2">
      <c r="B23" s="76" t="s">
        <v>111</v>
      </c>
      <c r="C23" s="77">
        <v>3217</v>
      </c>
      <c r="D23" s="78">
        <v>3169</v>
      </c>
      <c r="E23" s="78">
        <v>2937</v>
      </c>
      <c r="F23" s="298">
        <v>185</v>
      </c>
      <c r="G23" s="299"/>
      <c r="H23" s="78">
        <v>41</v>
      </c>
      <c r="I23" s="78">
        <v>1</v>
      </c>
      <c r="J23" s="78">
        <v>5</v>
      </c>
      <c r="K23" s="79">
        <v>0</v>
      </c>
      <c r="L23" s="298">
        <v>232</v>
      </c>
      <c r="M23" s="299"/>
      <c r="N23" s="78">
        <v>645</v>
      </c>
      <c r="O23" s="80">
        <v>7.3</v>
      </c>
      <c r="P23" s="81">
        <f>N23/D23</f>
        <v>0.20353423792994635</v>
      </c>
      <c r="Q23" s="78">
        <v>198</v>
      </c>
      <c r="R23" s="78">
        <v>670</v>
      </c>
      <c r="S23" s="82">
        <v>73</v>
      </c>
    </row>
    <row r="24" spans="1:19" ht="20.149999999999999" customHeight="1" x14ac:dyDescent="0.2">
      <c r="B24" s="83" t="s">
        <v>144</v>
      </c>
      <c r="C24" s="84">
        <f>SUM(C25:C27)</f>
        <v>2817</v>
      </c>
      <c r="D24" s="85">
        <f>SUM(D25:D27)</f>
        <v>2787</v>
      </c>
      <c r="E24" s="85">
        <f>SUM(E25:E27)</f>
        <v>2604</v>
      </c>
      <c r="F24" s="300">
        <f>SUM(F25:F27)</f>
        <v>149</v>
      </c>
      <c r="G24" s="301"/>
      <c r="H24" s="85">
        <f>SUM(H25:H27)</f>
        <v>31</v>
      </c>
      <c r="I24" s="85">
        <f>SUM(I25:I27)</f>
        <v>2</v>
      </c>
      <c r="J24" s="85">
        <f>SUM(J25:J27)</f>
        <v>1</v>
      </c>
      <c r="K24" s="105">
        <f>SUM(K25:K27)</f>
        <v>0</v>
      </c>
      <c r="L24" s="300">
        <f>SUM(L25:L27)</f>
        <v>183</v>
      </c>
      <c r="M24" s="301"/>
      <c r="N24" s="85">
        <f>SUM(N25:N27)</f>
        <v>495</v>
      </c>
      <c r="O24" s="86">
        <f>L24/D24*100</f>
        <v>6.566200215285253</v>
      </c>
      <c r="P24" s="87">
        <f>N24/D24</f>
        <v>0.17761033369214208</v>
      </c>
      <c r="Q24" s="85">
        <f>SUM(Q25:Q27)</f>
        <v>129</v>
      </c>
      <c r="R24" s="85">
        <f>SUM(R25:R27)</f>
        <v>444</v>
      </c>
      <c r="S24" s="88">
        <f>SUM(S25:S27)</f>
        <v>117</v>
      </c>
    </row>
    <row r="25" spans="1:19" ht="20.149999999999999" customHeight="1" x14ac:dyDescent="0.2">
      <c r="B25" s="89" t="s">
        <v>112</v>
      </c>
      <c r="C25" s="90">
        <v>1021</v>
      </c>
      <c r="D25" s="91">
        <v>1013</v>
      </c>
      <c r="E25" s="91">
        <v>948</v>
      </c>
      <c r="F25" s="293">
        <v>52</v>
      </c>
      <c r="G25" s="294"/>
      <c r="H25" s="91">
        <v>11</v>
      </c>
      <c r="I25" s="91">
        <v>2</v>
      </c>
      <c r="J25" s="91">
        <v>0</v>
      </c>
      <c r="K25" s="92">
        <v>0</v>
      </c>
      <c r="L25" s="293">
        <f>SUM(F25:K25)</f>
        <v>65</v>
      </c>
      <c r="M25" s="294"/>
      <c r="N25" s="91">
        <v>165</v>
      </c>
      <c r="O25" s="106">
        <v>6.4</v>
      </c>
      <c r="P25" s="94">
        <f>N25/D25</f>
        <v>0.16288252714708787</v>
      </c>
      <c r="Q25" s="91">
        <v>31</v>
      </c>
      <c r="R25" s="91">
        <v>160</v>
      </c>
      <c r="S25" s="95">
        <v>31</v>
      </c>
    </row>
    <row r="26" spans="1:19" ht="20.149999999999999" customHeight="1" x14ac:dyDescent="0.2">
      <c r="B26" s="89" t="s">
        <v>113</v>
      </c>
      <c r="C26" s="90">
        <v>1097</v>
      </c>
      <c r="D26" s="91">
        <v>1086</v>
      </c>
      <c r="E26" s="91">
        <v>996</v>
      </c>
      <c r="F26" s="293">
        <v>71</v>
      </c>
      <c r="G26" s="294"/>
      <c r="H26" s="91">
        <v>18</v>
      </c>
      <c r="I26" s="91">
        <v>0</v>
      </c>
      <c r="J26" s="91">
        <v>1</v>
      </c>
      <c r="K26" s="92">
        <v>0</v>
      </c>
      <c r="L26" s="293">
        <f>SUM(F26:K26)</f>
        <v>90</v>
      </c>
      <c r="M26" s="294"/>
      <c r="N26" s="91">
        <v>266</v>
      </c>
      <c r="O26" s="106">
        <f>L26/D26*100</f>
        <v>8.2872928176795568</v>
      </c>
      <c r="P26" s="94">
        <f>N26/D26</f>
        <v>0.24493554327808473</v>
      </c>
      <c r="Q26" s="91">
        <v>63</v>
      </c>
      <c r="R26" s="91">
        <v>188</v>
      </c>
      <c r="S26" s="95">
        <v>48</v>
      </c>
    </row>
    <row r="27" spans="1:19" ht="20.149999999999999" customHeight="1" x14ac:dyDescent="0.2">
      <c r="B27" s="97" t="s">
        <v>114</v>
      </c>
      <c r="C27" s="98">
        <v>699</v>
      </c>
      <c r="D27" s="99">
        <v>688</v>
      </c>
      <c r="E27" s="99">
        <v>660</v>
      </c>
      <c r="F27" s="302">
        <v>26</v>
      </c>
      <c r="G27" s="303"/>
      <c r="H27" s="99">
        <v>2</v>
      </c>
      <c r="I27" s="100">
        <v>0</v>
      </c>
      <c r="J27" s="99">
        <f>-K27</f>
        <v>0</v>
      </c>
      <c r="K27" s="100">
        <v>0</v>
      </c>
      <c r="L27" s="302">
        <f>SUM(F27:K27)</f>
        <v>28</v>
      </c>
      <c r="M27" s="303"/>
      <c r="N27" s="99">
        <v>64</v>
      </c>
      <c r="O27" s="107">
        <f>L27/D27*100</f>
        <v>4.0697674418604652</v>
      </c>
      <c r="P27" s="102">
        <f>N27/D27</f>
        <v>9.3023255813953487E-2</v>
      </c>
      <c r="Q27" s="99">
        <v>35</v>
      </c>
      <c r="R27" s="99">
        <v>96</v>
      </c>
      <c r="S27" s="103">
        <v>38</v>
      </c>
    </row>
    <row r="28" spans="1:19" ht="20.149999999999999" customHeight="1" x14ac:dyDescent="0.2">
      <c r="C28" s="108"/>
      <c r="D28" s="108"/>
      <c r="E28" s="108"/>
      <c r="F28" s="108"/>
      <c r="H28" s="108"/>
      <c r="I28" s="108"/>
      <c r="J28" s="108"/>
      <c r="K28" s="108"/>
      <c r="L28" s="108"/>
      <c r="N28" s="108"/>
      <c r="O28" s="109"/>
      <c r="P28" s="110"/>
      <c r="Q28" s="108">
        <v>0</v>
      </c>
      <c r="R28" s="108"/>
      <c r="S28" s="108"/>
    </row>
    <row r="29" spans="1:19" ht="20.149999999999999" customHeight="1" x14ac:dyDescent="0.2">
      <c r="A29" s="248" t="s">
        <v>78</v>
      </c>
      <c r="B29" s="248"/>
      <c r="C29" s="248"/>
      <c r="D29" s="248"/>
      <c r="E29" s="248"/>
      <c r="F29" s="248"/>
      <c r="G29" s="248"/>
      <c r="H29" s="248"/>
      <c r="I29" s="248"/>
      <c r="J29" s="248"/>
      <c r="K29" s="248"/>
      <c r="L29" s="248"/>
      <c r="M29" s="248"/>
      <c r="N29" s="248"/>
      <c r="O29" s="248"/>
      <c r="P29" s="248"/>
      <c r="Q29" s="248"/>
      <c r="R29" s="248"/>
    </row>
    <row r="30" spans="1:19" ht="20.149999999999999" customHeight="1" x14ac:dyDescent="0.2">
      <c r="B30" s="324" t="s">
        <v>51</v>
      </c>
      <c r="C30" s="325"/>
      <c r="D30" s="326"/>
      <c r="E30" s="327" t="s">
        <v>104</v>
      </c>
      <c r="F30" s="328"/>
      <c r="G30" s="329"/>
      <c r="H30" s="327" t="s">
        <v>115</v>
      </c>
      <c r="I30" s="328"/>
      <c r="J30" s="329"/>
      <c r="K30" s="327" t="s">
        <v>145</v>
      </c>
      <c r="L30" s="328"/>
      <c r="M30" s="329"/>
      <c r="N30" s="330"/>
      <c r="O30" s="331"/>
      <c r="P30" s="310"/>
      <c r="Q30" s="310"/>
      <c r="R30" s="310"/>
      <c r="S30" s="111"/>
    </row>
    <row r="31" spans="1:19" ht="30" customHeight="1" x14ac:dyDescent="0.2">
      <c r="B31" s="311" t="s">
        <v>105</v>
      </c>
      <c r="C31" s="312"/>
      <c r="D31" s="313"/>
      <c r="E31" s="314" t="s">
        <v>106</v>
      </c>
      <c r="F31" s="315"/>
      <c r="G31" s="316"/>
      <c r="H31" s="314" t="s">
        <v>106</v>
      </c>
      <c r="I31" s="317"/>
      <c r="J31" s="317"/>
      <c r="K31" s="318" t="s">
        <v>146</v>
      </c>
      <c r="L31" s="319"/>
      <c r="M31" s="320"/>
      <c r="N31" s="321"/>
      <c r="O31" s="322"/>
      <c r="P31" s="323"/>
      <c r="Q31" s="322"/>
      <c r="R31" s="322"/>
      <c r="S31" s="112"/>
    </row>
    <row r="32" spans="1:19" ht="20.149999999999999" customHeight="1" x14ac:dyDescent="0.2">
      <c r="B32" s="304" t="s">
        <v>44</v>
      </c>
      <c r="C32" s="305"/>
      <c r="D32" s="306"/>
      <c r="E32" s="307" t="s">
        <v>116</v>
      </c>
      <c r="F32" s="308"/>
      <c r="G32" s="309"/>
      <c r="H32" s="307" t="s">
        <v>117</v>
      </c>
      <c r="I32" s="308"/>
      <c r="J32" s="308"/>
      <c r="K32" s="113"/>
      <c r="L32" s="114"/>
      <c r="M32" s="115"/>
      <c r="N32" s="116"/>
      <c r="O32" s="117"/>
      <c r="P32" s="117"/>
      <c r="Q32" s="117"/>
      <c r="R32" s="117"/>
      <c r="S32" s="112"/>
    </row>
    <row r="33" spans="2:17" ht="15" customHeight="1" x14ac:dyDescent="0.2">
      <c r="B33" s="42" t="s">
        <v>150</v>
      </c>
      <c r="C33" s="118"/>
      <c r="D33" s="118"/>
      <c r="E33" s="118"/>
      <c r="F33" s="118"/>
      <c r="G33" s="118"/>
      <c r="H33" s="118"/>
      <c r="I33" s="118"/>
      <c r="J33" s="118"/>
      <c r="K33" s="118"/>
      <c r="L33" s="118"/>
      <c r="M33" s="118"/>
      <c r="N33" s="118"/>
      <c r="O33" s="118"/>
      <c r="P33" s="118"/>
      <c r="Q33" s="118"/>
    </row>
    <row r="34" spans="2:17" ht="15" customHeight="1" x14ac:dyDescent="0.2">
      <c r="B34" s="42" t="s">
        <v>151</v>
      </c>
    </row>
  </sheetData>
  <mergeCells count="67">
    <mergeCell ref="B32:D32"/>
    <mergeCell ref="E32:G32"/>
    <mergeCell ref="H32:J32"/>
    <mergeCell ref="P30:R30"/>
    <mergeCell ref="B31:D31"/>
    <mergeCell ref="E31:G31"/>
    <mergeCell ref="H31:J31"/>
    <mergeCell ref="K31:M31"/>
    <mergeCell ref="N31:O31"/>
    <mergeCell ref="P31:R31"/>
    <mergeCell ref="B30:D30"/>
    <mergeCell ref="E30:G30"/>
    <mergeCell ref="H30:J30"/>
    <mergeCell ref="K30:M30"/>
    <mergeCell ref="N30:O30"/>
    <mergeCell ref="F26:G26"/>
    <mergeCell ref="L26:M26"/>
    <mergeCell ref="F27:G27"/>
    <mergeCell ref="L27:M27"/>
    <mergeCell ref="A29:R29"/>
    <mergeCell ref="F25:G25"/>
    <mergeCell ref="L25:M25"/>
    <mergeCell ref="Q16:Q22"/>
    <mergeCell ref="R16:R22"/>
    <mergeCell ref="S16:S22"/>
    <mergeCell ref="L20:M22"/>
    <mergeCell ref="F23:G23"/>
    <mergeCell ref="L23:M23"/>
    <mergeCell ref="F24:G24"/>
    <mergeCell ref="L24:M24"/>
    <mergeCell ref="A15:R15"/>
    <mergeCell ref="B16:B22"/>
    <mergeCell ref="C16:C22"/>
    <mergeCell ref="D16:D22"/>
    <mergeCell ref="E16:M17"/>
    <mergeCell ref="N16:N22"/>
    <mergeCell ref="O16:O21"/>
    <mergeCell ref="P16:P21"/>
    <mergeCell ref="E18:E22"/>
    <mergeCell ref="F18:M19"/>
    <mergeCell ref="F20:G22"/>
    <mergeCell ref="H20:H22"/>
    <mergeCell ref="I20:I22"/>
    <mergeCell ref="J20:J22"/>
    <mergeCell ref="K20:K22"/>
    <mergeCell ref="S2:S8"/>
    <mergeCell ref="E4:H5"/>
    <mergeCell ref="I4:M5"/>
    <mergeCell ref="E6:E8"/>
    <mergeCell ref="F6:F8"/>
    <mergeCell ref="G6:G8"/>
    <mergeCell ref="H6:H8"/>
    <mergeCell ref="I6:I8"/>
    <mergeCell ref="J6:J8"/>
    <mergeCell ref="K6:K8"/>
    <mergeCell ref="L6:L8"/>
    <mergeCell ref="M6:M8"/>
    <mergeCell ref="A1:R1"/>
    <mergeCell ref="B2:B8"/>
    <mergeCell ref="C2:C8"/>
    <mergeCell ref="D2:D8"/>
    <mergeCell ref="E2:M3"/>
    <mergeCell ref="N2:N8"/>
    <mergeCell ref="O2:O7"/>
    <mergeCell ref="P2:P7"/>
    <mergeCell ref="Q2:Q8"/>
    <mergeCell ref="R2:R8"/>
  </mergeCells>
  <phoneticPr fontId="2"/>
  <pageMargins left="0.70866141732283472" right="0.43307086614173229" top="0.55118110236220474" bottom="0.51181102362204722" header="0.51181102362204722" footer="0.51181102362204722"/>
  <pageSetup paperSize="9" scale="96" firstPageNumber="134"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3"/>
  <sheetViews>
    <sheetView view="pageBreakPreview" zoomScale="60" zoomScaleNormal="100" workbookViewId="0">
      <selection sqref="A1:H1"/>
    </sheetView>
  </sheetViews>
  <sheetFormatPr defaultColWidth="9" defaultRowHeight="14" x14ac:dyDescent="0.2"/>
  <cols>
    <col min="1" max="1" width="1.6328125" style="47" customWidth="1"/>
    <col min="2" max="2" width="15.6328125" style="47" customWidth="1"/>
    <col min="3" max="3" width="18.36328125" style="47" bestFit="1" customWidth="1"/>
    <col min="4" max="6" width="7.453125" style="47" customWidth="1"/>
    <col min="7" max="32" width="5" style="47" customWidth="1"/>
    <col min="33" max="33" width="7.453125" style="47" bestFit="1" customWidth="1"/>
    <col min="34" max="34" width="5.08984375" style="47" customWidth="1"/>
    <col min="35" max="35" width="6.90625" style="47" bestFit="1" customWidth="1"/>
    <col min="36" max="36" width="5.90625" style="47" bestFit="1" customWidth="1"/>
    <col min="37" max="256" width="9" style="47"/>
    <col min="257" max="257" width="1.6328125" style="47" customWidth="1"/>
    <col min="258" max="258" width="15.6328125" style="47" customWidth="1"/>
    <col min="259" max="259" width="18.36328125" style="47" bestFit="1" customWidth="1"/>
    <col min="260" max="262" width="7.453125" style="47" customWidth="1"/>
    <col min="263" max="288" width="5" style="47" customWidth="1"/>
    <col min="289" max="289" width="7.453125" style="47" bestFit="1" customWidth="1"/>
    <col min="290" max="290" width="5.08984375" style="47" customWidth="1"/>
    <col min="291" max="291" width="6.90625" style="47" bestFit="1" customWidth="1"/>
    <col min="292" max="292" width="5.90625" style="47" bestFit="1" customWidth="1"/>
    <col min="293" max="512" width="9" style="47"/>
    <col min="513" max="513" width="1.6328125" style="47" customWidth="1"/>
    <col min="514" max="514" width="15.6328125" style="47" customWidth="1"/>
    <col min="515" max="515" width="18.36328125" style="47" bestFit="1" customWidth="1"/>
    <col min="516" max="518" width="7.453125" style="47" customWidth="1"/>
    <col min="519" max="544" width="5" style="47" customWidth="1"/>
    <col min="545" max="545" width="7.453125" style="47" bestFit="1" customWidth="1"/>
    <col min="546" max="546" width="5.08984375" style="47" customWidth="1"/>
    <col min="547" max="547" width="6.90625" style="47" bestFit="1" customWidth="1"/>
    <col min="548" max="548" width="5.90625" style="47" bestFit="1" customWidth="1"/>
    <col min="549" max="768" width="9" style="47"/>
    <col min="769" max="769" width="1.6328125" style="47" customWidth="1"/>
    <col min="770" max="770" width="15.6328125" style="47" customWidth="1"/>
    <col min="771" max="771" width="18.36328125" style="47" bestFit="1" customWidth="1"/>
    <col min="772" max="774" width="7.453125" style="47" customWidth="1"/>
    <col min="775" max="800" width="5" style="47" customWidth="1"/>
    <col min="801" max="801" width="7.453125" style="47" bestFit="1" customWidth="1"/>
    <col min="802" max="802" width="5.08984375" style="47" customWidth="1"/>
    <col min="803" max="803" width="6.90625" style="47" bestFit="1" customWidth="1"/>
    <col min="804" max="804" width="5.90625" style="47" bestFit="1" customWidth="1"/>
    <col min="805" max="1024" width="9" style="47"/>
    <col min="1025" max="1025" width="1.6328125" style="47" customWidth="1"/>
    <col min="1026" max="1026" width="15.6328125" style="47" customWidth="1"/>
    <col min="1027" max="1027" width="18.36328125" style="47" bestFit="1" customWidth="1"/>
    <col min="1028" max="1030" width="7.453125" style="47" customWidth="1"/>
    <col min="1031" max="1056" width="5" style="47" customWidth="1"/>
    <col min="1057" max="1057" width="7.453125" style="47" bestFit="1" customWidth="1"/>
    <col min="1058" max="1058" width="5.08984375" style="47" customWidth="1"/>
    <col min="1059" max="1059" width="6.90625" style="47" bestFit="1" customWidth="1"/>
    <col min="1060" max="1060" width="5.90625" style="47" bestFit="1" customWidth="1"/>
    <col min="1061" max="1280" width="9" style="47"/>
    <col min="1281" max="1281" width="1.6328125" style="47" customWidth="1"/>
    <col min="1282" max="1282" width="15.6328125" style="47" customWidth="1"/>
    <col min="1283" max="1283" width="18.36328125" style="47" bestFit="1" customWidth="1"/>
    <col min="1284" max="1286" width="7.453125" style="47" customWidth="1"/>
    <col min="1287" max="1312" width="5" style="47" customWidth="1"/>
    <col min="1313" max="1313" width="7.453125" style="47" bestFit="1" customWidth="1"/>
    <col min="1314" max="1314" width="5.08984375" style="47" customWidth="1"/>
    <col min="1315" max="1315" width="6.90625" style="47" bestFit="1" customWidth="1"/>
    <col min="1316" max="1316" width="5.90625" style="47" bestFit="1" customWidth="1"/>
    <col min="1317" max="1536" width="9" style="47"/>
    <col min="1537" max="1537" width="1.6328125" style="47" customWidth="1"/>
    <col min="1538" max="1538" width="15.6328125" style="47" customWidth="1"/>
    <col min="1539" max="1539" width="18.36328125" style="47" bestFit="1" customWidth="1"/>
    <col min="1540" max="1542" width="7.453125" style="47" customWidth="1"/>
    <col min="1543" max="1568" width="5" style="47" customWidth="1"/>
    <col min="1569" max="1569" width="7.453125" style="47" bestFit="1" customWidth="1"/>
    <col min="1570" max="1570" width="5.08984375" style="47" customWidth="1"/>
    <col min="1571" max="1571" width="6.90625" style="47" bestFit="1" customWidth="1"/>
    <col min="1572" max="1572" width="5.90625" style="47" bestFit="1" customWidth="1"/>
    <col min="1573" max="1792" width="9" style="47"/>
    <col min="1793" max="1793" width="1.6328125" style="47" customWidth="1"/>
    <col min="1794" max="1794" width="15.6328125" style="47" customWidth="1"/>
    <col min="1795" max="1795" width="18.36328125" style="47" bestFit="1" customWidth="1"/>
    <col min="1796" max="1798" width="7.453125" style="47" customWidth="1"/>
    <col min="1799" max="1824" width="5" style="47" customWidth="1"/>
    <col min="1825" max="1825" width="7.453125" style="47" bestFit="1" customWidth="1"/>
    <col min="1826" max="1826" width="5.08984375" style="47" customWidth="1"/>
    <col min="1827" max="1827" width="6.90625" style="47" bestFit="1" customWidth="1"/>
    <col min="1828" max="1828" width="5.90625" style="47" bestFit="1" customWidth="1"/>
    <col min="1829" max="2048" width="9" style="47"/>
    <col min="2049" max="2049" width="1.6328125" style="47" customWidth="1"/>
    <col min="2050" max="2050" width="15.6328125" style="47" customWidth="1"/>
    <col min="2051" max="2051" width="18.36328125" style="47" bestFit="1" customWidth="1"/>
    <col min="2052" max="2054" width="7.453125" style="47" customWidth="1"/>
    <col min="2055" max="2080" width="5" style="47" customWidth="1"/>
    <col min="2081" max="2081" width="7.453125" style="47" bestFit="1" customWidth="1"/>
    <col min="2082" max="2082" width="5.08984375" style="47" customWidth="1"/>
    <col min="2083" max="2083" width="6.90625" style="47" bestFit="1" customWidth="1"/>
    <col min="2084" max="2084" width="5.90625" style="47" bestFit="1" customWidth="1"/>
    <col min="2085" max="2304" width="9" style="47"/>
    <col min="2305" max="2305" width="1.6328125" style="47" customWidth="1"/>
    <col min="2306" max="2306" width="15.6328125" style="47" customWidth="1"/>
    <col min="2307" max="2307" width="18.36328125" style="47" bestFit="1" customWidth="1"/>
    <col min="2308" max="2310" width="7.453125" style="47" customWidth="1"/>
    <col min="2311" max="2336" width="5" style="47" customWidth="1"/>
    <col min="2337" max="2337" width="7.453125" style="47" bestFit="1" customWidth="1"/>
    <col min="2338" max="2338" width="5.08984375" style="47" customWidth="1"/>
    <col min="2339" max="2339" width="6.90625" style="47" bestFit="1" customWidth="1"/>
    <col min="2340" max="2340" width="5.90625" style="47" bestFit="1" customWidth="1"/>
    <col min="2341" max="2560" width="9" style="47"/>
    <col min="2561" max="2561" width="1.6328125" style="47" customWidth="1"/>
    <col min="2562" max="2562" width="15.6328125" style="47" customWidth="1"/>
    <col min="2563" max="2563" width="18.36328125" style="47" bestFit="1" customWidth="1"/>
    <col min="2564" max="2566" width="7.453125" style="47" customWidth="1"/>
    <col min="2567" max="2592" width="5" style="47" customWidth="1"/>
    <col min="2593" max="2593" width="7.453125" style="47" bestFit="1" customWidth="1"/>
    <col min="2594" max="2594" width="5.08984375" style="47" customWidth="1"/>
    <col min="2595" max="2595" width="6.90625" style="47" bestFit="1" customWidth="1"/>
    <col min="2596" max="2596" width="5.90625" style="47" bestFit="1" customWidth="1"/>
    <col min="2597" max="2816" width="9" style="47"/>
    <col min="2817" max="2817" width="1.6328125" style="47" customWidth="1"/>
    <col min="2818" max="2818" width="15.6328125" style="47" customWidth="1"/>
    <col min="2819" max="2819" width="18.36328125" style="47" bestFit="1" customWidth="1"/>
    <col min="2820" max="2822" width="7.453125" style="47" customWidth="1"/>
    <col min="2823" max="2848" width="5" style="47" customWidth="1"/>
    <col min="2849" max="2849" width="7.453125" style="47" bestFit="1" customWidth="1"/>
    <col min="2850" max="2850" width="5.08984375" style="47" customWidth="1"/>
    <col min="2851" max="2851" width="6.90625" style="47" bestFit="1" customWidth="1"/>
    <col min="2852" max="2852" width="5.90625" style="47" bestFit="1" customWidth="1"/>
    <col min="2853" max="3072" width="9" style="47"/>
    <col min="3073" max="3073" width="1.6328125" style="47" customWidth="1"/>
    <col min="3074" max="3074" width="15.6328125" style="47" customWidth="1"/>
    <col min="3075" max="3075" width="18.36328125" style="47" bestFit="1" customWidth="1"/>
    <col min="3076" max="3078" width="7.453125" style="47" customWidth="1"/>
    <col min="3079" max="3104" width="5" style="47" customWidth="1"/>
    <col min="3105" max="3105" width="7.453125" style="47" bestFit="1" customWidth="1"/>
    <col min="3106" max="3106" width="5.08984375" style="47" customWidth="1"/>
    <col min="3107" max="3107" width="6.90625" style="47" bestFit="1" customWidth="1"/>
    <col min="3108" max="3108" width="5.90625" style="47" bestFit="1" customWidth="1"/>
    <col min="3109" max="3328" width="9" style="47"/>
    <col min="3329" max="3329" width="1.6328125" style="47" customWidth="1"/>
    <col min="3330" max="3330" width="15.6328125" style="47" customWidth="1"/>
    <col min="3331" max="3331" width="18.36328125" style="47" bestFit="1" customWidth="1"/>
    <col min="3332" max="3334" width="7.453125" style="47" customWidth="1"/>
    <col min="3335" max="3360" width="5" style="47" customWidth="1"/>
    <col min="3361" max="3361" width="7.453125" style="47" bestFit="1" customWidth="1"/>
    <col min="3362" max="3362" width="5.08984375" style="47" customWidth="1"/>
    <col min="3363" max="3363" width="6.90625" style="47" bestFit="1" customWidth="1"/>
    <col min="3364" max="3364" width="5.90625" style="47" bestFit="1" customWidth="1"/>
    <col min="3365" max="3584" width="9" style="47"/>
    <col min="3585" max="3585" width="1.6328125" style="47" customWidth="1"/>
    <col min="3586" max="3586" width="15.6328125" style="47" customWidth="1"/>
    <col min="3587" max="3587" width="18.36328125" style="47" bestFit="1" customWidth="1"/>
    <col min="3588" max="3590" width="7.453125" style="47" customWidth="1"/>
    <col min="3591" max="3616" width="5" style="47" customWidth="1"/>
    <col min="3617" max="3617" width="7.453125" style="47" bestFit="1" customWidth="1"/>
    <col min="3618" max="3618" width="5.08984375" style="47" customWidth="1"/>
    <col min="3619" max="3619" width="6.90625" style="47" bestFit="1" customWidth="1"/>
    <col min="3620" max="3620" width="5.90625" style="47" bestFit="1" customWidth="1"/>
    <col min="3621" max="3840" width="9" style="47"/>
    <col min="3841" max="3841" width="1.6328125" style="47" customWidth="1"/>
    <col min="3842" max="3842" width="15.6328125" style="47" customWidth="1"/>
    <col min="3843" max="3843" width="18.36328125" style="47" bestFit="1" customWidth="1"/>
    <col min="3844" max="3846" width="7.453125" style="47" customWidth="1"/>
    <col min="3847" max="3872" width="5" style="47" customWidth="1"/>
    <col min="3873" max="3873" width="7.453125" style="47" bestFit="1" customWidth="1"/>
    <col min="3874" max="3874" width="5.08984375" style="47" customWidth="1"/>
    <col min="3875" max="3875" width="6.90625" style="47" bestFit="1" customWidth="1"/>
    <col min="3876" max="3876" width="5.90625" style="47" bestFit="1" customWidth="1"/>
    <col min="3877" max="4096" width="9" style="47"/>
    <col min="4097" max="4097" width="1.6328125" style="47" customWidth="1"/>
    <col min="4098" max="4098" width="15.6328125" style="47" customWidth="1"/>
    <col min="4099" max="4099" width="18.36328125" style="47" bestFit="1" customWidth="1"/>
    <col min="4100" max="4102" width="7.453125" style="47" customWidth="1"/>
    <col min="4103" max="4128" width="5" style="47" customWidth="1"/>
    <col min="4129" max="4129" width="7.453125" style="47" bestFit="1" customWidth="1"/>
    <col min="4130" max="4130" width="5.08984375" style="47" customWidth="1"/>
    <col min="4131" max="4131" width="6.90625" style="47" bestFit="1" customWidth="1"/>
    <col min="4132" max="4132" width="5.90625" style="47" bestFit="1" customWidth="1"/>
    <col min="4133" max="4352" width="9" style="47"/>
    <col min="4353" max="4353" width="1.6328125" style="47" customWidth="1"/>
    <col min="4354" max="4354" width="15.6328125" style="47" customWidth="1"/>
    <col min="4355" max="4355" width="18.36328125" style="47" bestFit="1" customWidth="1"/>
    <col min="4356" max="4358" width="7.453125" style="47" customWidth="1"/>
    <col min="4359" max="4384" width="5" style="47" customWidth="1"/>
    <col min="4385" max="4385" width="7.453125" style="47" bestFit="1" customWidth="1"/>
    <col min="4386" max="4386" width="5.08984375" style="47" customWidth="1"/>
    <col min="4387" max="4387" width="6.90625" style="47" bestFit="1" customWidth="1"/>
    <col min="4388" max="4388" width="5.90625" style="47" bestFit="1" customWidth="1"/>
    <col min="4389" max="4608" width="9" style="47"/>
    <col min="4609" max="4609" width="1.6328125" style="47" customWidth="1"/>
    <col min="4610" max="4610" width="15.6328125" style="47" customWidth="1"/>
    <col min="4611" max="4611" width="18.36328125" style="47" bestFit="1" customWidth="1"/>
    <col min="4612" max="4614" width="7.453125" style="47" customWidth="1"/>
    <col min="4615" max="4640" width="5" style="47" customWidth="1"/>
    <col min="4641" max="4641" width="7.453125" style="47" bestFit="1" customWidth="1"/>
    <col min="4642" max="4642" width="5.08984375" style="47" customWidth="1"/>
    <col min="4643" max="4643" width="6.90625" style="47" bestFit="1" customWidth="1"/>
    <col min="4644" max="4644" width="5.90625" style="47" bestFit="1" customWidth="1"/>
    <col min="4645" max="4864" width="9" style="47"/>
    <col min="4865" max="4865" width="1.6328125" style="47" customWidth="1"/>
    <col min="4866" max="4866" width="15.6328125" style="47" customWidth="1"/>
    <col min="4867" max="4867" width="18.36328125" style="47" bestFit="1" customWidth="1"/>
    <col min="4868" max="4870" width="7.453125" style="47" customWidth="1"/>
    <col min="4871" max="4896" width="5" style="47" customWidth="1"/>
    <col min="4897" max="4897" width="7.453125" style="47" bestFit="1" customWidth="1"/>
    <col min="4898" max="4898" width="5.08984375" style="47" customWidth="1"/>
    <col min="4899" max="4899" width="6.90625" style="47" bestFit="1" customWidth="1"/>
    <col min="4900" max="4900" width="5.90625" style="47" bestFit="1" customWidth="1"/>
    <col min="4901" max="5120" width="9" style="47"/>
    <col min="5121" max="5121" width="1.6328125" style="47" customWidth="1"/>
    <col min="5122" max="5122" width="15.6328125" style="47" customWidth="1"/>
    <col min="5123" max="5123" width="18.36328125" style="47" bestFit="1" customWidth="1"/>
    <col min="5124" max="5126" width="7.453125" style="47" customWidth="1"/>
    <col min="5127" max="5152" width="5" style="47" customWidth="1"/>
    <col min="5153" max="5153" width="7.453125" style="47" bestFit="1" customWidth="1"/>
    <col min="5154" max="5154" width="5.08984375" style="47" customWidth="1"/>
    <col min="5155" max="5155" width="6.90625" style="47" bestFit="1" customWidth="1"/>
    <col min="5156" max="5156" width="5.90625" style="47" bestFit="1" customWidth="1"/>
    <col min="5157" max="5376" width="9" style="47"/>
    <col min="5377" max="5377" width="1.6328125" style="47" customWidth="1"/>
    <col min="5378" max="5378" width="15.6328125" style="47" customWidth="1"/>
    <col min="5379" max="5379" width="18.36328125" style="47" bestFit="1" customWidth="1"/>
    <col min="5380" max="5382" width="7.453125" style="47" customWidth="1"/>
    <col min="5383" max="5408" width="5" style="47" customWidth="1"/>
    <col min="5409" max="5409" width="7.453125" style="47" bestFit="1" customWidth="1"/>
    <col min="5410" max="5410" width="5.08984375" style="47" customWidth="1"/>
    <col min="5411" max="5411" width="6.90625" style="47" bestFit="1" customWidth="1"/>
    <col min="5412" max="5412" width="5.90625" style="47" bestFit="1" customWidth="1"/>
    <col min="5413" max="5632" width="9" style="47"/>
    <col min="5633" max="5633" width="1.6328125" style="47" customWidth="1"/>
    <col min="5634" max="5634" width="15.6328125" style="47" customWidth="1"/>
    <col min="5635" max="5635" width="18.36328125" style="47" bestFit="1" customWidth="1"/>
    <col min="5636" max="5638" width="7.453125" style="47" customWidth="1"/>
    <col min="5639" max="5664" width="5" style="47" customWidth="1"/>
    <col min="5665" max="5665" width="7.453125" style="47" bestFit="1" customWidth="1"/>
    <col min="5666" max="5666" width="5.08984375" style="47" customWidth="1"/>
    <col min="5667" max="5667" width="6.90625" style="47" bestFit="1" customWidth="1"/>
    <col min="5668" max="5668" width="5.90625" style="47" bestFit="1" customWidth="1"/>
    <col min="5669" max="5888" width="9" style="47"/>
    <col min="5889" max="5889" width="1.6328125" style="47" customWidth="1"/>
    <col min="5890" max="5890" width="15.6328125" style="47" customWidth="1"/>
    <col min="5891" max="5891" width="18.36328125" style="47" bestFit="1" customWidth="1"/>
    <col min="5892" max="5894" width="7.453125" style="47" customWidth="1"/>
    <col min="5895" max="5920" width="5" style="47" customWidth="1"/>
    <col min="5921" max="5921" width="7.453125" style="47" bestFit="1" customWidth="1"/>
    <col min="5922" max="5922" width="5.08984375" style="47" customWidth="1"/>
    <col min="5923" max="5923" width="6.90625" style="47" bestFit="1" customWidth="1"/>
    <col min="5924" max="5924" width="5.90625" style="47" bestFit="1" customWidth="1"/>
    <col min="5925" max="6144" width="9" style="47"/>
    <col min="6145" max="6145" width="1.6328125" style="47" customWidth="1"/>
    <col min="6146" max="6146" width="15.6328125" style="47" customWidth="1"/>
    <col min="6147" max="6147" width="18.36328125" style="47" bestFit="1" customWidth="1"/>
    <col min="6148" max="6150" width="7.453125" style="47" customWidth="1"/>
    <col min="6151" max="6176" width="5" style="47" customWidth="1"/>
    <col min="6177" max="6177" width="7.453125" style="47" bestFit="1" customWidth="1"/>
    <col min="6178" max="6178" width="5.08984375" style="47" customWidth="1"/>
    <col min="6179" max="6179" width="6.90625" style="47" bestFit="1" customWidth="1"/>
    <col min="6180" max="6180" width="5.90625" style="47" bestFit="1" customWidth="1"/>
    <col min="6181" max="6400" width="9" style="47"/>
    <col min="6401" max="6401" width="1.6328125" style="47" customWidth="1"/>
    <col min="6402" max="6402" width="15.6328125" style="47" customWidth="1"/>
    <col min="6403" max="6403" width="18.36328125" style="47" bestFit="1" customWidth="1"/>
    <col min="6404" max="6406" width="7.453125" style="47" customWidth="1"/>
    <col min="6407" max="6432" width="5" style="47" customWidth="1"/>
    <col min="6433" max="6433" width="7.453125" style="47" bestFit="1" customWidth="1"/>
    <col min="6434" max="6434" width="5.08984375" style="47" customWidth="1"/>
    <col min="6435" max="6435" width="6.90625" style="47" bestFit="1" customWidth="1"/>
    <col min="6436" max="6436" width="5.90625" style="47" bestFit="1" customWidth="1"/>
    <col min="6437" max="6656" width="9" style="47"/>
    <col min="6657" max="6657" width="1.6328125" style="47" customWidth="1"/>
    <col min="6658" max="6658" width="15.6328125" style="47" customWidth="1"/>
    <col min="6659" max="6659" width="18.36328125" style="47" bestFit="1" customWidth="1"/>
    <col min="6660" max="6662" width="7.453125" style="47" customWidth="1"/>
    <col min="6663" max="6688" width="5" style="47" customWidth="1"/>
    <col min="6689" max="6689" width="7.453125" style="47" bestFit="1" customWidth="1"/>
    <col min="6690" max="6690" width="5.08984375" style="47" customWidth="1"/>
    <col min="6691" max="6691" width="6.90625" style="47" bestFit="1" customWidth="1"/>
    <col min="6692" max="6692" width="5.90625" style="47" bestFit="1" customWidth="1"/>
    <col min="6693" max="6912" width="9" style="47"/>
    <col min="6913" max="6913" width="1.6328125" style="47" customWidth="1"/>
    <col min="6914" max="6914" width="15.6328125" style="47" customWidth="1"/>
    <col min="6915" max="6915" width="18.36328125" style="47" bestFit="1" customWidth="1"/>
    <col min="6916" max="6918" width="7.453125" style="47" customWidth="1"/>
    <col min="6919" max="6944" width="5" style="47" customWidth="1"/>
    <col min="6945" max="6945" width="7.453125" style="47" bestFit="1" customWidth="1"/>
    <col min="6946" max="6946" width="5.08984375" style="47" customWidth="1"/>
    <col min="6947" max="6947" width="6.90625" style="47" bestFit="1" customWidth="1"/>
    <col min="6948" max="6948" width="5.90625" style="47" bestFit="1" customWidth="1"/>
    <col min="6949" max="7168" width="9" style="47"/>
    <col min="7169" max="7169" width="1.6328125" style="47" customWidth="1"/>
    <col min="7170" max="7170" width="15.6328125" style="47" customWidth="1"/>
    <col min="7171" max="7171" width="18.36328125" style="47" bestFit="1" customWidth="1"/>
    <col min="7172" max="7174" width="7.453125" style="47" customWidth="1"/>
    <col min="7175" max="7200" width="5" style="47" customWidth="1"/>
    <col min="7201" max="7201" width="7.453125" style="47" bestFit="1" customWidth="1"/>
    <col min="7202" max="7202" width="5.08984375" style="47" customWidth="1"/>
    <col min="7203" max="7203" width="6.90625" style="47" bestFit="1" customWidth="1"/>
    <col min="7204" max="7204" width="5.90625" style="47" bestFit="1" customWidth="1"/>
    <col min="7205" max="7424" width="9" style="47"/>
    <col min="7425" max="7425" width="1.6328125" style="47" customWidth="1"/>
    <col min="7426" max="7426" width="15.6328125" style="47" customWidth="1"/>
    <col min="7427" max="7427" width="18.36328125" style="47" bestFit="1" customWidth="1"/>
    <col min="7428" max="7430" width="7.453125" style="47" customWidth="1"/>
    <col min="7431" max="7456" width="5" style="47" customWidth="1"/>
    <col min="7457" max="7457" width="7.453125" style="47" bestFit="1" customWidth="1"/>
    <col min="7458" max="7458" width="5.08984375" style="47" customWidth="1"/>
    <col min="7459" max="7459" width="6.90625" style="47" bestFit="1" customWidth="1"/>
    <col min="7460" max="7460" width="5.90625" style="47" bestFit="1" customWidth="1"/>
    <col min="7461" max="7680" width="9" style="47"/>
    <col min="7681" max="7681" width="1.6328125" style="47" customWidth="1"/>
    <col min="7682" max="7682" width="15.6328125" style="47" customWidth="1"/>
    <col min="7683" max="7683" width="18.36328125" style="47" bestFit="1" customWidth="1"/>
    <col min="7684" max="7686" width="7.453125" style="47" customWidth="1"/>
    <col min="7687" max="7712" width="5" style="47" customWidth="1"/>
    <col min="7713" max="7713" width="7.453125" style="47" bestFit="1" customWidth="1"/>
    <col min="7714" max="7714" width="5.08984375" style="47" customWidth="1"/>
    <col min="7715" max="7715" width="6.90625" style="47" bestFit="1" customWidth="1"/>
    <col min="7716" max="7716" width="5.90625" style="47" bestFit="1" customWidth="1"/>
    <col min="7717" max="7936" width="9" style="47"/>
    <col min="7937" max="7937" width="1.6328125" style="47" customWidth="1"/>
    <col min="7938" max="7938" width="15.6328125" style="47" customWidth="1"/>
    <col min="7939" max="7939" width="18.36328125" style="47" bestFit="1" customWidth="1"/>
    <col min="7940" max="7942" width="7.453125" style="47" customWidth="1"/>
    <col min="7943" max="7968" width="5" style="47" customWidth="1"/>
    <col min="7969" max="7969" width="7.453125" style="47" bestFit="1" customWidth="1"/>
    <col min="7970" max="7970" width="5.08984375" style="47" customWidth="1"/>
    <col min="7971" max="7971" width="6.90625" style="47" bestFit="1" customWidth="1"/>
    <col min="7972" max="7972" width="5.90625" style="47" bestFit="1" customWidth="1"/>
    <col min="7973" max="8192" width="9" style="47"/>
    <col min="8193" max="8193" width="1.6328125" style="47" customWidth="1"/>
    <col min="8194" max="8194" width="15.6328125" style="47" customWidth="1"/>
    <col min="8195" max="8195" width="18.36328125" style="47" bestFit="1" customWidth="1"/>
    <col min="8196" max="8198" width="7.453125" style="47" customWidth="1"/>
    <col min="8199" max="8224" width="5" style="47" customWidth="1"/>
    <col min="8225" max="8225" width="7.453125" style="47" bestFit="1" customWidth="1"/>
    <col min="8226" max="8226" width="5.08984375" style="47" customWidth="1"/>
    <col min="8227" max="8227" width="6.90625" style="47" bestFit="1" customWidth="1"/>
    <col min="8228" max="8228" width="5.90625" style="47" bestFit="1" customWidth="1"/>
    <col min="8229" max="8448" width="9" style="47"/>
    <col min="8449" max="8449" width="1.6328125" style="47" customWidth="1"/>
    <col min="8450" max="8450" width="15.6328125" style="47" customWidth="1"/>
    <col min="8451" max="8451" width="18.36328125" style="47" bestFit="1" customWidth="1"/>
    <col min="8452" max="8454" width="7.453125" style="47" customWidth="1"/>
    <col min="8455" max="8480" width="5" style="47" customWidth="1"/>
    <col min="8481" max="8481" width="7.453125" style="47" bestFit="1" customWidth="1"/>
    <col min="8482" max="8482" width="5.08984375" style="47" customWidth="1"/>
    <col min="8483" max="8483" width="6.90625" style="47" bestFit="1" customWidth="1"/>
    <col min="8484" max="8484" width="5.90625" style="47" bestFit="1" customWidth="1"/>
    <col min="8485" max="8704" width="9" style="47"/>
    <col min="8705" max="8705" width="1.6328125" style="47" customWidth="1"/>
    <col min="8706" max="8706" width="15.6328125" style="47" customWidth="1"/>
    <col min="8707" max="8707" width="18.36328125" style="47" bestFit="1" customWidth="1"/>
    <col min="8708" max="8710" width="7.453125" style="47" customWidth="1"/>
    <col min="8711" max="8736" width="5" style="47" customWidth="1"/>
    <col min="8737" max="8737" width="7.453125" style="47" bestFit="1" customWidth="1"/>
    <col min="8738" max="8738" width="5.08984375" style="47" customWidth="1"/>
    <col min="8739" max="8739" width="6.90625" style="47" bestFit="1" customWidth="1"/>
    <col min="8740" max="8740" width="5.90625" style="47" bestFit="1" customWidth="1"/>
    <col min="8741" max="8960" width="9" style="47"/>
    <col min="8961" max="8961" width="1.6328125" style="47" customWidth="1"/>
    <col min="8962" max="8962" width="15.6328125" style="47" customWidth="1"/>
    <col min="8963" max="8963" width="18.36328125" style="47" bestFit="1" customWidth="1"/>
    <col min="8964" max="8966" width="7.453125" style="47" customWidth="1"/>
    <col min="8967" max="8992" width="5" style="47" customWidth="1"/>
    <col min="8993" max="8993" width="7.453125" style="47" bestFit="1" customWidth="1"/>
    <col min="8994" max="8994" width="5.08984375" style="47" customWidth="1"/>
    <col min="8995" max="8995" width="6.90625" style="47" bestFit="1" customWidth="1"/>
    <col min="8996" max="8996" width="5.90625" style="47" bestFit="1" customWidth="1"/>
    <col min="8997" max="9216" width="9" style="47"/>
    <col min="9217" max="9217" width="1.6328125" style="47" customWidth="1"/>
    <col min="9218" max="9218" width="15.6328125" style="47" customWidth="1"/>
    <col min="9219" max="9219" width="18.36328125" style="47" bestFit="1" customWidth="1"/>
    <col min="9220" max="9222" width="7.453125" style="47" customWidth="1"/>
    <col min="9223" max="9248" width="5" style="47" customWidth="1"/>
    <col min="9249" max="9249" width="7.453125" style="47" bestFit="1" customWidth="1"/>
    <col min="9250" max="9250" width="5.08984375" style="47" customWidth="1"/>
    <col min="9251" max="9251" width="6.90625" style="47" bestFit="1" customWidth="1"/>
    <col min="9252" max="9252" width="5.90625" style="47" bestFit="1" customWidth="1"/>
    <col min="9253" max="9472" width="9" style="47"/>
    <col min="9473" max="9473" width="1.6328125" style="47" customWidth="1"/>
    <col min="9474" max="9474" width="15.6328125" style="47" customWidth="1"/>
    <col min="9475" max="9475" width="18.36328125" style="47" bestFit="1" customWidth="1"/>
    <col min="9476" max="9478" width="7.453125" style="47" customWidth="1"/>
    <col min="9479" max="9504" width="5" style="47" customWidth="1"/>
    <col min="9505" max="9505" width="7.453125" style="47" bestFit="1" customWidth="1"/>
    <col min="9506" max="9506" width="5.08984375" style="47" customWidth="1"/>
    <col min="9507" max="9507" width="6.90625" style="47" bestFit="1" customWidth="1"/>
    <col min="9508" max="9508" width="5.90625" style="47" bestFit="1" customWidth="1"/>
    <col min="9509" max="9728" width="9" style="47"/>
    <col min="9729" max="9729" width="1.6328125" style="47" customWidth="1"/>
    <col min="9730" max="9730" width="15.6328125" style="47" customWidth="1"/>
    <col min="9731" max="9731" width="18.36328125" style="47" bestFit="1" customWidth="1"/>
    <col min="9732" max="9734" width="7.453125" style="47" customWidth="1"/>
    <col min="9735" max="9760" width="5" style="47" customWidth="1"/>
    <col min="9761" max="9761" width="7.453125" style="47" bestFit="1" customWidth="1"/>
    <col min="9762" max="9762" width="5.08984375" style="47" customWidth="1"/>
    <col min="9763" max="9763" width="6.90625" style="47" bestFit="1" customWidth="1"/>
    <col min="9764" max="9764" width="5.90625" style="47" bestFit="1" customWidth="1"/>
    <col min="9765" max="9984" width="9" style="47"/>
    <col min="9985" max="9985" width="1.6328125" style="47" customWidth="1"/>
    <col min="9986" max="9986" width="15.6328125" style="47" customWidth="1"/>
    <col min="9987" max="9987" width="18.36328125" style="47" bestFit="1" customWidth="1"/>
    <col min="9988" max="9990" width="7.453125" style="47" customWidth="1"/>
    <col min="9991" max="10016" width="5" style="47" customWidth="1"/>
    <col min="10017" max="10017" width="7.453125" style="47" bestFit="1" customWidth="1"/>
    <col min="10018" max="10018" width="5.08984375" style="47" customWidth="1"/>
    <col min="10019" max="10019" width="6.90625" style="47" bestFit="1" customWidth="1"/>
    <col min="10020" max="10020" width="5.90625" style="47" bestFit="1" customWidth="1"/>
    <col min="10021" max="10240" width="9" style="47"/>
    <col min="10241" max="10241" width="1.6328125" style="47" customWidth="1"/>
    <col min="10242" max="10242" width="15.6328125" style="47" customWidth="1"/>
    <col min="10243" max="10243" width="18.36328125" style="47" bestFit="1" customWidth="1"/>
    <col min="10244" max="10246" width="7.453125" style="47" customWidth="1"/>
    <col min="10247" max="10272" width="5" style="47" customWidth="1"/>
    <col min="10273" max="10273" width="7.453125" style="47" bestFit="1" customWidth="1"/>
    <col min="10274" max="10274" width="5.08984375" style="47" customWidth="1"/>
    <col min="10275" max="10275" width="6.90625" style="47" bestFit="1" customWidth="1"/>
    <col min="10276" max="10276" width="5.90625" style="47" bestFit="1" customWidth="1"/>
    <col min="10277" max="10496" width="9" style="47"/>
    <col min="10497" max="10497" width="1.6328125" style="47" customWidth="1"/>
    <col min="10498" max="10498" width="15.6328125" style="47" customWidth="1"/>
    <col min="10499" max="10499" width="18.36328125" style="47" bestFit="1" customWidth="1"/>
    <col min="10500" max="10502" width="7.453125" style="47" customWidth="1"/>
    <col min="10503" max="10528" width="5" style="47" customWidth="1"/>
    <col min="10529" max="10529" width="7.453125" style="47" bestFit="1" customWidth="1"/>
    <col min="10530" max="10530" width="5.08984375" style="47" customWidth="1"/>
    <col min="10531" max="10531" width="6.90625" style="47" bestFit="1" customWidth="1"/>
    <col min="10532" max="10532" width="5.90625" style="47" bestFit="1" customWidth="1"/>
    <col min="10533" max="10752" width="9" style="47"/>
    <col min="10753" max="10753" width="1.6328125" style="47" customWidth="1"/>
    <col min="10754" max="10754" width="15.6328125" style="47" customWidth="1"/>
    <col min="10755" max="10755" width="18.36328125" style="47" bestFit="1" customWidth="1"/>
    <col min="10756" max="10758" width="7.453125" style="47" customWidth="1"/>
    <col min="10759" max="10784" width="5" style="47" customWidth="1"/>
    <col min="10785" max="10785" width="7.453125" style="47" bestFit="1" customWidth="1"/>
    <col min="10786" max="10786" width="5.08984375" style="47" customWidth="1"/>
    <col min="10787" max="10787" width="6.90625" style="47" bestFit="1" customWidth="1"/>
    <col min="10788" max="10788" width="5.90625" style="47" bestFit="1" customWidth="1"/>
    <col min="10789" max="11008" width="9" style="47"/>
    <col min="11009" max="11009" width="1.6328125" style="47" customWidth="1"/>
    <col min="11010" max="11010" width="15.6328125" style="47" customWidth="1"/>
    <col min="11011" max="11011" width="18.36328125" style="47" bestFit="1" customWidth="1"/>
    <col min="11012" max="11014" width="7.453125" style="47" customWidth="1"/>
    <col min="11015" max="11040" width="5" style="47" customWidth="1"/>
    <col min="11041" max="11041" width="7.453125" style="47" bestFit="1" customWidth="1"/>
    <col min="11042" max="11042" width="5.08984375" style="47" customWidth="1"/>
    <col min="11043" max="11043" width="6.90625" style="47" bestFit="1" customWidth="1"/>
    <col min="11044" max="11044" width="5.90625" style="47" bestFit="1" customWidth="1"/>
    <col min="11045" max="11264" width="9" style="47"/>
    <col min="11265" max="11265" width="1.6328125" style="47" customWidth="1"/>
    <col min="11266" max="11266" width="15.6328125" style="47" customWidth="1"/>
    <col min="11267" max="11267" width="18.36328125" style="47" bestFit="1" customWidth="1"/>
    <col min="11268" max="11270" width="7.453125" style="47" customWidth="1"/>
    <col min="11271" max="11296" width="5" style="47" customWidth="1"/>
    <col min="11297" max="11297" width="7.453125" style="47" bestFit="1" customWidth="1"/>
    <col min="11298" max="11298" width="5.08984375" style="47" customWidth="1"/>
    <col min="11299" max="11299" width="6.90625" style="47" bestFit="1" customWidth="1"/>
    <col min="11300" max="11300" width="5.90625" style="47" bestFit="1" customWidth="1"/>
    <col min="11301" max="11520" width="9" style="47"/>
    <col min="11521" max="11521" width="1.6328125" style="47" customWidth="1"/>
    <col min="11522" max="11522" width="15.6328125" style="47" customWidth="1"/>
    <col min="11523" max="11523" width="18.36328125" style="47" bestFit="1" customWidth="1"/>
    <col min="11524" max="11526" width="7.453125" style="47" customWidth="1"/>
    <col min="11527" max="11552" width="5" style="47" customWidth="1"/>
    <col min="11553" max="11553" width="7.453125" style="47" bestFit="1" customWidth="1"/>
    <col min="11554" max="11554" width="5.08984375" style="47" customWidth="1"/>
    <col min="11555" max="11555" width="6.90625" style="47" bestFit="1" customWidth="1"/>
    <col min="11556" max="11556" width="5.90625" style="47" bestFit="1" customWidth="1"/>
    <col min="11557" max="11776" width="9" style="47"/>
    <col min="11777" max="11777" width="1.6328125" style="47" customWidth="1"/>
    <col min="11778" max="11778" width="15.6328125" style="47" customWidth="1"/>
    <col min="11779" max="11779" width="18.36328125" style="47" bestFit="1" customWidth="1"/>
    <col min="11780" max="11782" width="7.453125" style="47" customWidth="1"/>
    <col min="11783" max="11808" width="5" style="47" customWidth="1"/>
    <col min="11809" max="11809" width="7.453125" style="47" bestFit="1" customWidth="1"/>
    <col min="11810" max="11810" width="5.08984375" style="47" customWidth="1"/>
    <col min="11811" max="11811" width="6.90625" style="47" bestFit="1" customWidth="1"/>
    <col min="11812" max="11812" width="5.90625" style="47" bestFit="1" customWidth="1"/>
    <col min="11813" max="12032" width="9" style="47"/>
    <col min="12033" max="12033" width="1.6328125" style="47" customWidth="1"/>
    <col min="12034" max="12034" width="15.6328125" style="47" customWidth="1"/>
    <col min="12035" max="12035" width="18.36328125" style="47" bestFit="1" customWidth="1"/>
    <col min="12036" max="12038" width="7.453125" style="47" customWidth="1"/>
    <col min="12039" max="12064" width="5" style="47" customWidth="1"/>
    <col min="12065" max="12065" width="7.453125" style="47" bestFit="1" customWidth="1"/>
    <col min="12066" max="12066" width="5.08984375" style="47" customWidth="1"/>
    <col min="12067" max="12067" width="6.90625" style="47" bestFit="1" customWidth="1"/>
    <col min="12068" max="12068" width="5.90625" style="47" bestFit="1" customWidth="1"/>
    <col min="12069" max="12288" width="9" style="47"/>
    <col min="12289" max="12289" width="1.6328125" style="47" customWidth="1"/>
    <col min="12290" max="12290" width="15.6328125" style="47" customWidth="1"/>
    <col min="12291" max="12291" width="18.36328125" style="47" bestFit="1" customWidth="1"/>
    <col min="12292" max="12294" width="7.453125" style="47" customWidth="1"/>
    <col min="12295" max="12320" width="5" style="47" customWidth="1"/>
    <col min="12321" max="12321" width="7.453125" style="47" bestFit="1" customWidth="1"/>
    <col min="12322" max="12322" width="5.08984375" style="47" customWidth="1"/>
    <col min="12323" max="12323" width="6.90625" style="47" bestFit="1" customWidth="1"/>
    <col min="12324" max="12324" width="5.90625" style="47" bestFit="1" customWidth="1"/>
    <col min="12325" max="12544" width="9" style="47"/>
    <col min="12545" max="12545" width="1.6328125" style="47" customWidth="1"/>
    <col min="12546" max="12546" width="15.6328125" style="47" customWidth="1"/>
    <col min="12547" max="12547" width="18.36328125" style="47" bestFit="1" customWidth="1"/>
    <col min="12548" max="12550" width="7.453125" style="47" customWidth="1"/>
    <col min="12551" max="12576" width="5" style="47" customWidth="1"/>
    <col min="12577" max="12577" width="7.453125" style="47" bestFit="1" customWidth="1"/>
    <col min="12578" max="12578" width="5.08984375" style="47" customWidth="1"/>
    <col min="12579" max="12579" width="6.90625" style="47" bestFit="1" customWidth="1"/>
    <col min="12580" max="12580" width="5.90625" style="47" bestFit="1" customWidth="1"/>
    <col min="12581" max="12800" width="9" style="47"/>
    <col min="12801" max="12801" width="1.6328125" style="47" customWidth="1"/>
    <col min="12802" max="12802" width="15.6328125" style="47" customWidth="1"/>
    <col min="12803" max="12803" width="18.36328125" style="47" bestFit="1" customWidth="1"/>
    <col min="12804" max="12806" width="7.453125" style="47" customWidth="1"/>
    <col min="12807" max="12832" width="5" style="47" customWidth="1"/>
    <col min="12833" max="12833" width="7.453125" style="47" bestFit="1" customWidth="1"/>
    <col min="12834" max="12834" width="5.08984375" style="47" customWidth="1"/>
    <col min="12835" max="12835" width="6.90625" style="47" bestFit="1" customWidth="1"/>
    <col min="12836" max="12836" width="5.90625" style="47" bestFit="1" customWidth="1"/>
    <col min="12837" max="13056" width="9" style="47"/>
    <col min="13057" max="13057" width="1.6328125" style="47" customWidth="1"/>
    <col min="13058" max="13058" width="15.6328125" style="47" customWidth="1"/>
    <col min="13059" max="13059" width="18.36328125" style="47" bestFit="1" customWidth="1"/>
    <col min="13060" max="13062" width="7.453125" style="47" customWidth="1"/>
    <col min="13063" max="13088" width="5" style="47" customWidth="1"/>
    <col min="13089" max="13089" width="7.453125" style="47" bestFit="1" customWidth="1"/>
    <col min="13090" max="13090" width="5.08984375" style="47" customWidth="1"/>
    <col min="13091" max="13091" width="6.90625" style="47" bestFit="1" customWidth="1"/>
    <col min="13092" max="13092" width="5.90625" style="47" bestFit="1" customWidth="1"/>
    <col min="13093" max="13312" width="9" style="47"/>
    <col min="13313" max="13313" width="1.6328125" style="47" customWidth="1"/>
    <col min="13314" max="13314" width="15.6328125" style="47" customWidth="1"/>
    <col min="13315" max="13315" width="18.36328125" style="47" bestFit="1" customWidth="1"/>
    <col min="13316" max="13318" width="7.453125" style="47" customWidth="1"/>
    <col min="13319" max="13344" width="5" style="47" customWidth="1"/>
    <col min="13345" max="13345" width="7.453125" style="47" bestFit="1" customWidth="1"/>
    <col min="13346" max="13346" width="5.08984375" style="47" customWidth="1"/>
    <col min="13347" max="13347" width="6.90625" style="47" bestFit="1" customWidth="1"/>
    <col min="13348" max="13348" width="5.90625" style="47" bestFit="1" customWidth="1"/>
    <col min="13349" max="13568" width="9" style="47"/>
    <col min="13569" max="13569" width="1.6328125" style="47" customWidth="1"/>
    <col min="13570" max="13570" width="15.6328125" style="47" customWidth="1"/>
    <col min="13571" max="13571" width="18.36328125" style="47" bestFit="1" customWidth="1"/>
    <col min="13572" max="13574" width="7.453125" style="47" customWidth="1"/>
    <col min="13575" max="13600" width="5" style="47" customWidth="1"/>
    <col min="13601" max="13601" width="7.453125" style="47" bestFit="1" customWidth="1"/>
    <col min="13602" max="13602" width="5.08984375" style="47" customWidth="1"/>
    <col min="13603" max="13603" width="6.90625" style="47" bestFit="1" customWidth="1"/>
    <col min="13604" max="13604" width="5.90625" style="47" bestFit="1" customWidth="1"/>
    <col min="13605" max="13824" width="9" style="47"/>
    <col min="13825" max="13825" width="1.6328125" style="47" customWidth="1"/>
    <col min="13826" max="13826" width="15.6328125" style="47" customWidth="1"/>
    <col min="13827" max="13827" width="18.36328125" style="47" bestFit="1" customWidth="1"/>
    <col min="13828" max="13830" width="7.453125" style="47" customWidth="1"/>
    <col min="13831" max="13856" width="5" style="47" customWidth="1"/>
    <col min="13857" max="13857" width="7.453125" style="47" bestFit="1" customWidth="1"/>
    <col min="13858" max="13858" width="5.08984375" style="47" customWidth="1"/>
    <col min="13859" max="13859" width="6.90625" style="47" bestFit="1" customWidth="1"/>
    <col min="13860" max="13860" width="5.90625" style="47" bestFit="1" customWidth="1"/>
    <col min="13861" max="14080" width="9" style="47"/>
    <col min="14081" max="14081" width="1.6328125" style="47" customWidth="1"/>
    <col min="14082" max="14082" width="15.6328125" style="47" customWidth="1"/>
    <col min="14083" max="14083" width="18.36328125" style="47" bestFit="1" customWidth="1"/>
    <col min="14084" max="14086" width="7.453125" style="47" customWidth="1"/>
    <col min="14087" max="14112" width="5" style="47" customWidth="1"/>
    <col min="14113" max="14113" width="7.453125" style="47" bestFit="1" customWidth="1"/>
    <col min="14114" max="14114" width="5.08984375" style="47" customWidth="1"/>
    <col min="14115" max="14115" width="6.90625" style="47" bestFit="1" customWidth="1"/>
    <col min="14116" max="14116" width="5.90625" style="47" bestFit="1" customWidth="1"/>
    <col min="14117" max="14336" width="9" style="47"/>
    <col min="14337" max="14337" width="1.6328125" style="47" customWidth="1"/>
    <col min="14338" max="14338" width="15.6328125" style="47" customWidth="1"/>
    <col min="14339" max="14339" width="18.36328125" style="47" bestFit="1" customWidth="1"/>
    <col min="14340" max="14342" width="7.453125" style="47" customWidth="1"/>
    <col min="14343" max="14368" width="5" style="47" customWidth="1"/>
    <col min="14369" max="14369" width="7.453125" style="47" bestFit="1" customWidth="1"/>
    <col min="14370" max="14370" width="5.08984375" style="47" customWidth="1"/>
    <col min="14371" max="14371" width="6.90625" style="47" bestFit="1" customWidth="1"/>
    <col min="14372" max="14372" width="5.90625" style="47" bestFit="1" customWidth="1"/>
    <col min="14373" max="14592" width="9" style="47"/>
    <col min="14593" max="14593" width="1.6328125" style="47" customWidth="1"/>
    <col min="14594" max="14594" width="15.6328125" style="47" customWidth="1"/>
    <col min="14595" max="14595" width="18.36328125" style="47" bestFit="1" customWidth="1"/>
    <col min="14596" max="14598" width="7.453125" style="47" customWidth="1"/>
    <col min="14599" max="14624" width="5" style="47" customWidth="1"/>
    <col min="14625" max="14625" width="7.453125" style="47" bestFit="1" customWidth="1"/>
    <col min="14626" max="14626" width="5.08984375" style="47" customWidth="1"/>
    <col min="14627" max="14627" width="6.90625" style="47" bestFit="1" customWidth="1"/>
    <col min="14628" max="14628" width="5.90625" style="47" bestFit="1" customWidth="1"/>
    <col min="14629" max="14848" width="9" style="47"/>
    <col min="14849" max="14849" width="1.6328125" style="47" customWidth="1"/>
    <col min="14850" max="14850" width="15.6328125" style="47" customWidth="1"/>
    <col min="14851" max="14851" width="18.36328125" style="47" bestFit="1" customWidth="1"/>
    <col min="14852" max="14854" width="7.453125" style="47" customWidth="1"/>
    <col min="14855" max="14880" width="5" style="47" customWidth="1"/>
    <col min="14881" max="14881" width="7.453125" style="47" bestFit="1" customWidth="1"/>
    <col min="14882" max="14882" width="5.08984375" style="47" customWidth="1"/>
    <col min="14883" max="14883" width="6.90625" style="47" bestFit="1" customWidth="1"/>
    <col min="14884" max="14884" width="5.90625" style="47" bestFit="1" customWidth="1"/>
    <col min="14885" max="15104" width="9" style="47"/>
    <col min="15105" max="15105" width="1.6328125" style="47" customWidth="1"/>
    <col min="15106" max="15106" width="15.6328125" style="47" customWidth="1"/>
    <col min="15107" max="15107" width="18.36328125" style="47" bestFit="1" customWidth="1"/>
    <col min="15108" max="15110" width="7.453125" style="47" customWidth="1"/>
    <col min="15111" max="15136" width="5" style="47" customWidth="1"/>
    <col min="15137" max="15137" width="7.453125" style="47" bestFit="1" customWidth="1"/>
    <col min="15138" max="15138" width="5.08984375" style="47" customWidth="1"/>
    <col min="15139" max="15139" width="6.90625" style="47" bestFit="1" customWidth="1"/>
    <col min="15140" max="15140" width="5.90625" style="47" bestFit="1" customWidth="1"/>
    <col min="15141" max="15360" width="9" style="47"/>
    <col min="15361" max="15361" width="1.6328125" style="47" customWidth="1"/>
    <col min="15362" max="15362" width="15.6328125" style="47" customWidth="1"/>
    <col min="15363" max="15363" width="18.36328125" style="47" bestFit="1" customWidth="1"/>
    <col min="15364" max="15366" width="7.453125" style="47" customWidth="1"/>
    <col min="15367" max="15392" width="5" style="47" customWidth="1"/>
    <col min="15393" max="15393" width="7.453125" style="47" bestFit="1" customWidth="1"/>
    <col min="15394" max="15394" width="5.08984375" style="47" customWidth="1"/>
    <col min="15395" max="15395" width="6.90625" style="47" bestFit="1" customWidth="1"/>
    <col min="15396" max="15396" width="5.90625" style="47" bestFit="1" customWidth="1"/>
    <col min="15397" max="15616" width="9" style="47"/>
    <col min="15617" max="15617" width="1.6328125" style="47" customWidth="1"/>
    <col min="15618" max="15618" width="15.6328125" style="47" customWidth="1"/>
    <col min="15619" max="15619" width="18.36328125" style="47" bestFit="1" customWidth="1"/>
    <col min="15620" max="15622" width="7.453125" style="47" customWidth="1"/>
    <col min="15623" max="15648" width="5" style="47" customWidth="1"/>
    <col min="15649" max="15649" width="7.453125" style="47" bestFit="1" customWidth="1"/>
    <col min="15650" max="15650" width="5.08984375" style="47" customWidth="1"/>
    <col min="15651" max="15651" width="6.90625" style="47" bestFit="1" customWidth="1"/>
    <col min="15652" max="15652" width="5.90625" style="47" bestFit="1" customWidth="1"/>
    <col min="15653" max="15872" width="9" style="47"/>
    <col min="15873" max="15873" width="1.6328125" style="47" customWidth="1"/>
    <col min="15874" max="15874" width="15.6328125" style="47" customWidth="1"/>
    <col min="15875" max="15875" width="18.36328125" style="47" bestFit="1" customWidth="1"/>
    <col min="15876" max="15878" width="7.453125" style="47" customWidth="1"/>
    <col min="15879" max="15904" width="5" style="47" customWidth="1"/>
    <col min="15905" max="15905" width="7.453125" style="47" bestFit="1" customWidth="1"/>
    <col min="15906" max="15906" width="5.08984375" style="47" customWidth="1"/>
    <col min="15907" max="15907" width="6.90625" style="47" bestFit="1" customWidth="1"/>
    <col min="15908" max="15908" width="5.90625" style="47" bestFit="1" customWidth="1"/>
    <col min="15909" max="16128" width="9" style="47"/>
    <col min="16129" max="16129" width="1.6328125" style="47" customWidth="1"/>
    <col min="16130" max="16130" width="15.6328125" style="47" customWidth="1"/>
    <col min="16131" max="16131" width="18.36328125" style="47" bestFit="1" customWidth="1"/>
    <col min="16132" max="16134" width="7.453125" style="47" customWidth="1"/>
    <col min="16135" max="16160" width="5" style="47" customWidth="1"/>
    <col min="16161" max="16161" width="7.453125" style="47" bestFit="1" customWidth="1"/>
    <col min="16162" max="16162" width="5.08984375" style="47" customWidth="1"/>
    <col min="16163" max="16163" width="6.90625" style="47" bestFit="1" customWidth="1"/>
    <col min="16164" max="16164" width="5.90625" style="47" bestFit="1" customWidth="1"/>
    <col min="16165" max="16384" width="9" style="47"/>
  </cols>
  <sheetData>
    <row r="1" spans="1:36" ht="20.149999999999999" customHeight="1" x14ac:dyDescent="0.2">
      <c r="A1" s="335" t="s">
        <v>56</v>
      </c>
      <c r="B1" s="335"/>
      <c r="C1" s="335"/>
      <c r="D1" s="335"/>
      <c r="E1" s="335"/>
      <c r="F1" s="335"/>
      <c r="G1" s="335"/>
      <c r="H1" s="335"/>
    </row>
    <row r="2" spans="1:36" ht="48" customHeight="1" x14ac:dyDescent="0.2">
      <c r="B2" s="336" t="s">
        <v>99</v>
      </c>
      <c r="C2" s="336"/>
      <c r="D2" s="336"/>
      <c r="E2" s="336"/>
      <c r="F2" s="336"/>
      <c r="G2" s="336"/>
      <c r="H2" s="336"/>
      <c r="I2" s="336"/>
      <c r="J2" s="336"/>
      <c r="K2" s="336"/>
      <c r="L2" s="336"/>
      <c r="M2" s="336"/>
      <c r="N2" s="336"/>
      <c r="O2" s="336"/>
      <c r="P2" s="336"/>
      <c r="Q2" s="336"/>
      <c r="R2" s="336"/>
    </row>
    <row r="3" spans="1:36" ht="20.149999999999999" customHeight="1" x14ac:dyDescent="0.2">
      <c r="A3" s="119" t="s">
        <v>94</v>
      </c>
    </row>
    <row r="4" spans="1:36" s="43" customFormat="1" ht="20.149999999999999" customHeight="1" x14ac:dyDescent="0.2">
      <c r="K4" s="44"/>
      <c r="L4" s="45"/>
      <c r="M4" s="45"/>
      <c r="N4" s="45"/>
      <c r="O4" s="45"/>
      <c r="P4" s="45"/>
      <c r="Q4" s="45"/>
      <c r="R4" s="45"/>
      <c r="S4" s="45"/>
      <c r="T4" s="45"/>
      <c r="U4" s="45"/>
      <c r="V4" s="45"/>
      <c r="W4" s="45"/>
      <c r="AA4" s="43" t="s">
        <v>142</v>
      </c>
      <c r="AB4" s="45"/>
      <c r="AC4" s="45"/>
      <c r="AD4" s="45"/>
      <c r="AE4" s="45"/>
      <c r="AF4" s="45"/>
      <c r="AG4" s="46"/>
      <c r="AH4" s="46"/>
      <c r="AI4" s="46"/>
      <c r="AJ4" s="44"/>
    </row>
    <row r="5" spans="1:36" ht="14.4" customHeight="1" x14ac:dyDescent="0.2">
      <c r="B5" s="350"/>
      <c r="C5" s="351"/>
      <c r="D5" s="356" t="s">
        <v>121</v>
      </c>
      <c r="E5" s="356" t="s">
        <v>122</v>
      </c>
      <c r="F5" s="356" t="s">
        <v>123</v>
      </c>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60"/>
      <c r="AG5" s="120"/>
      <c r="AH5" s="121"/>
      <c r="AI5" s="122"/>
      <c r="AJ5" s="121"/>
    </row>
    <row r="6" spans="1:36" x14ac:dyDescent="0.2">
      <c r="B6" s="352"/>
      <c r="C6" s="353"/>
      <c r="D6" s="357"/>
      <c r="E6" s="357"/>
      <c r="F6" s="357"/>
      <c r="G6" s="345" t="s">
        <v>124</v>
      </c>
      <c r="H6" s="361"/>
      <c r="I6" s="345" t="s">
        <v>125</v>
      </c>
      <c r="J6" s="346"/>
      <c r="K6" s="344" t="s">
        <v>126</v>
      </c>
      <c r="L6" s="344"/>
      <c r="M6" s="344" t="s">
        <v>127</v>
      </c>
      <c r="N6" s="344"/>
      <c r="O6" s="344" t="s">
        <v>128</v>
      </c>
      <c r="P6" s="344"/>
      <c r="Q6" s="344" t="s">
        <v>129</v>
      </c>
      <c r="R6" s="344"/>
      <c r="S6" s="344" t="s">
        <v>130</v>
      </c>
      <c r="T6" s="344"/>
      <c r="U6" s="344" t="s">
        <v>131</v>
      </c>
      <c r="V6" s="344"/>
      <c r="W6" s="344" t="s">
        <v>132</v>
      </c>
      <c r="X6" s="344"/>
      <c r="Y6" s="344" t="s">
        <v>133</v>
      </c>
      <c r="Z6" s="344"/>
      <c r="AA6" s="344" t="s">
        <v>134</v>
      </c>
      <c r="AB6" s="344"/>
      <c r="AC6" s="344" t="s">
        <v>135</v>
      </c>
      <c r="AD6" s="344"/>
      <c r="AE6" s="344" t="s">
        <v>136</v>
      </c>
      <c r="AF6" s="347"/>
      <c r="AG6" s="120"/>
      <c r="AH6" s="121"/>
      <c r="AI6" s="122"/>
      <c r="AJ6" s="121"/>
    </row>
    <row r="7" spans="1:36" x14ac:dyDescent="0.2">
      <c r="B7" s="354"/>
      <c r="C7" s="355"/>
      <c r="D7" s="358"/>
      <c r="E7" s="358"/>
      <c r="F7" s="358"/>
      <c r="G7" s="123" t="s">
        <v>137</v>
      </c>
      <c r="H7" s="124" t="s">
        <v>138</v>
      </c>
      <c r="I7" s="123" t="s">
        <v>137</v>
      </c>
      <c r="J7" s="124" t="s">
        <v>138</v>
      </c>
      <c r="K7" s="123" t="s">
        <v>137</v>
      </c>
      <c r="L7" s="124" t="s">
        <v>138</v>
      </c>
      <c r="M7" s="123" t="s">
        <v>137</v>
      </c>
      <c r="N7" s="124" t="s">
        <v>138</v>
      </c>
      <c r="O7" s="123" t="s">
        <v>137</v>
      </c>
      <c r="P7" s="124" t="s">
        <v>138</v>
      </c>
      <c r="Q7" s="123" t="s">
        <v>137</v>
      </c>
      <c r="R7" s="124" t="s">
        <v>138</v>
      </c>
      <c r="S7" s="123" t="s">
        <v>137</v>
      </c>
      <c r="T7" s="124" t="s">
        <v>138</v>
      </c>
      <c r="U7" s="123" t="s">
        <v>137</v>
      </c>
      <c r="V7" s="124" t="s">
        <v>138</v>
      </c>
      <c r="W7" s="123" t="s">
        <v>137</v>
      </c>
      <c r="X7" s="124" t="s">
        <v>138</v>
      </c>
      <c r="Y7" s="123" t="s">
        <v>137</v>
      </c>
      <c r="Z7" s="124" t="s">
        <v>138</v>
      </c>
      <c r="AA7" s="123" t="s">
        <v>137</v>
      </c>
      <c r="AB7" s="124" t="s">
        <v>138</v>
      </c>
      <c r="AC7" s="123" t="s">
        <v>137</v>
      </c>
      <c r="AD7" s="124" t="s">
        <v>138</v>
      </c>
      <c r="AE7" s="123" t="s">
        <v>137</v>
      </c>
      <c r="AF7" s="125" t="s">
        <v>138</v>
      </c>
      <c r="AG7" s="48"/>
      <c r="AH7" s="48"/>
      <c r="AI7" s="126"/>
      <c r="AJ7" s="48"/>
    </row>
    <row r="8" spans="1:36" x14ac:dyDescent="0.2">
      <c r="B8" s="348" t="s">
        <v>19</v>
      </c>
      <c r="C8" s="349"/>
      <c r="D8" s="127">
        <v>42961</v>
      </c>
      <c r="E8" s="127">
        <v>44109</v>
      </c>
      <c r="F8" s="127">
        <f>SUM(G8:AF8)</f>
        <v>46863</v>
      </c>
      <c r="G8" s="128">
        <v>2448</v>
      </c>
      <c r="H8" s="128">
        <v>2217</v>
      </c>
      <c r="I8" s="128">
        <v>1500</v>
      </c>
      <c r="J8" s="128">
        <v>1370</v>
      </c>
      <c r="K8" s="129">
        <v>1020</v>
      </c>
      <c r="L8" s="128">
        <v>1285</v>
      </c>
      <c r="M8" s="129">
        <v>782</v>
      </c>
      <c r="N8" s="128">
        <v>1469</v>
      </c>
      <c r="O8" s="128">
        <v>821</v>
      </c>
      <c r="P8" s="128">
        <v>1629</v>
      </c>
      <c r="Q8" s="128">
        <v>875</v>
      </c>
      <c r="R8" s="128">
        <v>1676</v>
      </c>
      <c r="S8" s="128">
        <v>1107</v>
      </c>
      <c r="T8" s="128">
        <v>2050</v>
      </c>
      <c r="U8" s="128">
        <v>1007</v>
      </c>
      <c r="V8" s="128">
        <v>2009</v>
      </c>
      <c r="W8" s="128">
        <v>1043</v>
      </c>
      <c r="X8" s="128">
        <v>2117</v>
      </c>
      <c r="Y8" s="128">
        <v>1309</v>
      </c>
      <c r="Z8" s="128">
        <v>2262</v>
      </c>
      <c r="AA8" s="128">
        <v>2046</v>
      </c>
      <c r="AB8" s="128">
        <v>2590</v>
      </c>
      <c r="AC8" s="128">
        <v>2237</v>
      </c>
      <c r="AD8" s="128">
        <v>2809</v>
      </c>
      <c r="AE8" s="128">
        <v>3241</v>
      </c>
      <c r="AF8" s="130">
        <v>3944</v>
      </c>
      <c r="AG8" s="49"/>
      <c r="AI8" s="49"/>
      <c r="AJ8" s="50"/>
    </row>
    <row r="9" spans="1:36" x14ac:dyDescent="0.2">
      <c r="B9" s="337" t="s">
        <v>11</v>
      </c>
      <c r="C9" s="338"/>
      <c r="D9" s="131">
        <v>2141</v>
      </c>
      <c r="E9" s="131">
        <v>2041</v>
      </c>
      <c r="F9" s="131">
        <f>SUM(F24:F26)</f>
        <v>2512</v>
      </c>
      <c r="G9" s="132">
        <v>62</v>
      </c>
      <c r="H9" s="132">
        <v>63</v>
      </c>
      <c r="I9" s="132">
        <v>29</v>
      </c>
      <c r="J9" s="132">
        <v>49</v>
      </c>
      <c r="K9" s="133">
        <v>22</v>
      </c>
      <c r="L9" s="132">
        <v>61</v>
      </c>
      <c r="M9" s="133">
        <v>18</v>
      </c>
      <c r="N9" s="132">
        <v>93</v>
      </c>
      <c r="O9" s="132">
        <v>22</v>
      </c>
      <c r="P9" s="132">
        <v>111</v>
      </c>
      <c r="Q9" s="132">
        <v>18</v>
      </c>
      <c r="R9" s="132">
        <v>104</v>
      </c>
      <c r="S9" s="132">
        <v>28</v>
      </c>
      <c r="T9" s="132">
        <v>135</v>
      </c>
      <c r="U9" s="132">
        <v>25</v>
      </c>
      <c r="V9" s="132">
        <v>161</v>
      </c>
      <c r="W9" s="132">
        <v>30</v>
      </c>
      <c r="X9" s="132">
        <v>156</v>
      </c>
      <c r="Y9" s="132">
        <v>47</v>
      </c>
      <c r="Z9" s="132">
        <v>179</v>
      </c>
      <c r="AA9" s="132">
        <v>96</v>
      </c>
      <c r="AB9" s="132">
        <v>256</v>
      </c>
      <c r="AC9" s="132">
        <v>102</v>
      </c>
      <c r="AD9" s="132">
        <v>179</v>
      </c>
      <c r="AE9" s="132">
        <v>169</v>
      </c>
      <c r="AF9" s="134">
        <v>297</v>
      </c>
      <c r="AG9" s="49"/>
      <c r="AI9" s="49"/>
      <c r="AJ9" s="49"/>
    </row>
    <row r="10" spans="1:36" x14ac:dyDescent="0.2">
      <c r="B10" s="339" t="s">
        <v>24</v>
      </c>
      <c r="C10" s="340"/>
      <c r="D10" s="135">
        <f t="shared" ref="D10:AF10" si="0">D9*100/D8</f>
        <v>4.9835897674635135</v>
      </c>
      <c r="E10" s="135">
        <f t="shared" si="0"/>
        <v>4.6271735926908342</v>
      </c>
      <c r="F10" s="135">
        <f>F9*100/F8</f>
        <v>5.3603055715596524</v>
      </c>
      <c r="G10" s="136">
        <f t="shared" si="0"/>
        <v>2.5326797385620914</v>
      </c>
      <c r="H10" s="136">
        <f t="shared" si="0"/>
        <v>2.8416779431664412</v>
      </c>
      <c r="I10" s="136">
        <f t="shared" si="0"/>
        <v>1.9333333333333333</v>
      </c>
      <c r="J10" s="136">
        <f t="shared" si="0"/>
        <v>3.5766423357664232</v>
      </c>
      <c r="K10" s="137">
        <f t="shared" si="0"/>
        <v>2.1568627450980391</v>
      </c>
      <c r="L10" s="136">
        <f t="shared" si="0"/>
        <v>4.7470817120622568</v>
      </c>
      <c r="M10" s="137">
        <f t="shared" si="0"/>
        <v>2.3017902813299234</v>
      </c>
      <c r="N10" s="136">
        <f t="shared" si="0"/>
        <v>6.3308373042886315</v>
      </c>
      <c r="O10" s="136">
        <f t="shared" si="0"/>
        <v>2.679658952496955</v>
      </c>
      <c r="P10" s="136">
        <f t="shared" si="0"/>
        <v>6.8139963167587476</v>
      </c>
      <c r="Q10" s="136">
        <f t="shared" si="0"/>
        <v>2.0571428571428569</v>
      </c>
      <c r="R10" s="136">
        <f t="shared" si="0"/>
        <v>6.2052505966587113</v>
      </c>
      <c r="S10" s="136">
        <f t="shared" si="0"/>
        <v>2.5293586269196027</v>
      </c>
      <c r="T10" s="136">
        <f t="shared" si="0"/>
        <v>6.5853658536585362</v>
      </c>
      <c r="U10" s="136">
        <f>U9*100/U8</f>
        <v>2.4826216484607744</v>
      </c>
      <c r="V10" s="136">
        <f>V9*100/V8</f>
        <v>8.0139372822299659</v>
      </c>
      <c r="W10" s="136">
        <f t="shared" si="0"/>
        <v>2.8763183125599232</v>
      </c>
      <c r="X10" s="136">
        <f t="shared" si="0"/>
        <v>7.3689182805857349</v>
      </c>
      <c r="Y10" s="136">
        <f>Y9*100/Y8</f>
        <v>3.5905271199388848</v>
      </c>
      <c r="Z10" s="136">
        <f>Z9*100/Z8</f>
        <v>7.9133510167992931</v>
      </c>
      <c r="AA10" s="136">
        <f>AA9*100/AA8</f>
        <v>4.6920821114369504</v>
      </c>
      <c r="AB10" s="136">
        <f>AB9*100/AB8</f>
        <v>9.884169884169884</v>
      </c>
      <c r="AC10" s="136">
        <f t="shared" si="0"/>
        <v>4.5596781403665627</v>
      </c>
      <c r="AD10" s="136">
        <f t="shared" si="0"/>
        <v>6.3723745105019578</v>
      </c>
      <c r="AE10" s="136">
        <f t="shared" si="0"/>
        <v>5.21443998765813</v>
      </c>
      <c r="AF10" s="138">
        <f t="shared" si="0"/>
        <v>7.5304259634888435</v>
      </c>
      <c r="AG10" s="51"/>
      <c r="AI10" s="51"/>
      <c r="AJ10" s="51"/>
    </row>
    <row r="11" spans="1:36" x14ac:dyDescent="0.2">
      <c r="B11" s="333" t="s">
        <v>80</v>
      </c>
      <c r="C11" s="52" t="s">
        <v>25</v>
      </c>
      <c r="D11" s="139">
        <v>1427</v>
      </c>
      <c r="E11" s="139">
        <v>1361</v>
      </c>
      <c r="F11" s="139">
        <f>SUM(G11:AF11)</f>
        <v>1654</v>
      </c>
      <c r="G11" s="140">
        <v>21</v>
      </c>
      <c r="H11" s="140">
        <v>24</v>
      </c>
      <c r="I11" s="140">
        <v>5</v>
      </c>
      <c r="J11" s="140">
        <v>25</v>
      </c>
      <c r="K11" s="141">
        <v>12</v>
      </c>
      <c r="L11" s="140">
        <v>39</v>
      </c>
      <c r="M11" s="141">
        <v>15</v>
      </c>
      <c r="N11" s="140">
        <v>51</v>
      </c>
      <c r="O11" s="140">
        <v>12</v>
      </c>
      <c r="P11" s="140">
        <v>79</v>
      </c>
      <c r="Q11" s="140">
        <v>13</v>
      </c>
      <c r="R11" s="140">
        <v>77</v>
      </c>
      <c r="S11" s="140">
        <v>16</v>
      </c>
      <c r="T11" s="140">
        <v>97</v>
      </c>
      <c r="U11" s="140">
        <v>10</v>
      </c>
      <c r="V11" s="140">
        <v>125</v>
      </c>
      <c r="W11" s="140">
        <v>15</v>
      </c>
      <c r="X11" s="140">
        <v>119</v>
      </c>
      <c r="Y11" s="140">
        <v>23</v>
      </c>
      <c r="Z11" s="140">
        <v>127</v>
      </c>
      <c r="AA11" s="140">
        <v>54</v>
      </c>
      <c r="AB11" s="140">
        <v>180</v>
      </c>
      <c r="AC11" s="140">
        <v>65</v>
      </c>
      <c r="AD11" s="140">
        <v>126</v>
      </c>
      <c r="AE11" s="140">
        <v>102</v>
      </c>
      <c r="AF11" s="142">
        <v>222</v>
      </c>
      <c r="AG11" s="49"/>
      <c r="AI11" s="49"/>
      <c r="AJ11" s="53"/>
    </row>
    <row r="12" spans="1:36" x14ac:dyDescent="0.2">
      <c r="B12" s="333"/>
      <c r="C12" s="54" t="s">
        <v>26</v>
      </c>
      <c r="D12" s="131">
        <v>686</v>
      </c>
      <c r="E12" s="131">
        <v>640</v>
      </c>
      <c r="F12" s="131">
        <f>SUM(G12:AF12)</f>
        <v>774</v>
      </c>
      <c r="G12" s="132">
        <v>18</v>
      </c>
      <c r="H12" s="132">
        <v>17</v>
      </c>
      <c r="I12" s="132">
        <v>12</v>
      </c>
      <c r="J12" s="132">
        <v>12</v>
      </c>
      <c r="K12" s="133">
        <v>7</v>
      </c>
      <c r="L12" s="132">
        <v>17</v>
      </c>
      <c r="M12" s="133">
        <v>3</v>
      </c>
      <c r="N12" s="132">
        <v>37</v>
      </c>
      <c r="O12" s="132">
        <v>10</v>
      </c>
      <c r="P12" s="132">
        <v>32</v>
      </c>
      <c r="Q12" s="132">
        <v>5</v>
      </c>
      <c r="R12" s="132">
        <v>26</v>
      </c>
      <c r="S12" s="132">
        <v>12</v>
      </c>
      <c r="T12" s="132">
        <v>38</v>
      </c>
      <c r="U12" s="132">
        <v>15</v>
      </c>
      <c r="V12" s="132">
        <v>36</v>
      </c>
      <c r="W12" s="132">
        <v>15</v>
      </c>
      <c r="X12" s="132">
        <v>37</v>
      </c>
      <c r="Y12" s="132">
        <v>23</v>
      </c>
      <c r="Z12" s="132">
        <v>52</v>
      </c>
      <c r="AA12" s="132">
        <v>42</v>
      </c>
      <c r="AB12" s="132">
        <v>76</v>
      </c>
      <c r="AC12" s="132">
        <v>37</v>
      </c>
      <c r="AD12" s="132">
        <v>53</v>
      </c>
      <c r="AE12" s="132">
        <v>67</v>
      </c>
      <c r="AF12" s="134">
        <v>75</v>
      </c>
      <c r="AG12" s="49"/>
      <c r="AI12" s="49"/>
      <c r="AJ12" s="50"/>
    </row>
    <row r="13" spans="1:36" x14ac:dyDescent="0.2">
      <c r="B13" s="341"/>
      <c r="C13" s="54" t="s">
        <v>18</v>
      </c>
      <c r="D13" s="131">
        <f>D11+D12</f>
        <v>2113</v>
      </c>
      <c r="E13" s="131">
        <f>E11+E12</f>
        <v>2001</v>
      </c>
      <c r="F13" s="131">
        <f>F11+F12</f>
        <v>2428</v>
      </c>
      <c r="G13" s="132">
        <f>G11+G12</f>
        <v>39</v>
      </c>
      <c r="H13" s="132">
        <f>H11+H12</f>
        <v>41</v>
      </c>
      <c r="I13" s="132">
        <f t="shared" ref="I13:AF13" si="1">I11+I12</f>
        <v>17</v>
      </c>
      <c r="J13" s="132">
        <f t="shared" si="1"/>
        <v>37</v>
      </c>
      <c r="K13" s="133">
        <f t="shared" si="1"/>
        <v>19</v>
      </c>
      <c r="L13" s="132">
        <f t="shared" si="1"/>
        <v>56</v>
      </c>
      <c r="M13" s="133">
        <f t="shared" si="1"/>
        <v>18</v>
      </c>
      <c r="N13" s="132">
        <f t="shared" si="1"/>
        <v>88</v>
      </c>
      <c r="O13" s="132">
        <f t="shared" si="1"/>
        <v>22</v>
      </c>
      <c r="P13" s="132">
        <f t="shared" si="1"/>
        <v>111</v>
      </c>
      <c r="Q13" s="132">
        <f t="shared" si="1"/>
        <v>18</v>
      </c>
      <c r="R13" s="132">
        <f t="shared" si="1"/>
        <v>103</v>
      </c>
      <c r="S13" s="132">
        <f t="shared" si="1"/>
        <v>28</v>
      </c>
      <c r="T13" s="132">
        <f t="shared" si="1"/>
        <v>135</v>
      </c>
      <c r="U13" s="132">
        <f>U11+U12</f>
        <v>25</v>
      </c>
      <c r="V13" s="132">
        <f>V11+V12</f>
        <v>161</v>
      </c>
      <c r="W13" s="132">
        <f t="shared" si="1"/>
        <v>30</v>
      </c>
      <c r="X13" s="132">
        <f t="shared" si="1"/>
        <v>156</v>
      </c>
      <c r="Y13" s="132">
        <f>Y11+Y12</f>
        <v>46</v>
      </c>
      <c r="Z13" s="132">
        <f>Z11+Z12</f>
        <v>179</v>
      </c>
      <c r="AA13" s="132">
        <f>AA11+AA12</f>
        <v>96</v>
      </c>
      <c r="AB13" s="132">
        <f>AB11+AB12</f>
        <v>256</v>
      </c>
      <c r="AC13" s="132">
        <f t="shared" si="1"/>
        <v>102</v>
      </c>
      <c r="AD13" s="132">
        <f t="shared" si="1"/>
        <v>179</v>
      </c>
      <c r="AE13" s="132">
        <f t="shared" si="1"/>
        <v>169</v>
      </c>
      <c r="AF13" s="134">
        <f t="shared" si="1"/>
        <v>297</v>
      </c>
      <c r="AG13" s="49"/>
      <c r="AH13" s="49"/>
      <c r="AI13" s="49"/>
      <c r="AJ13" s="49"/>
    </row>
    <row r="14" spans="1:36" x14ac:dyDescent="0.2">
      <c r="B14" s="337" t="s">
        <v>81</v>
      </c>
      <c r="C14" s="338"/>
      <c r="D14" s="143">
        <f>D13*100/D9</f>
        <v>98.692199906585714</v>
      </c>
      <c r="E14" s="143">
        <f>E13*100/E9</f>
        <v>98.040176384125431</v>
      </c>
      <c r="F14" s="143">
        <f t="shared" ref="F14:AF14" si="2">F13*100/F9</f>
        <v>96.656050955414017</v>
      </c>
      <c r="G14" s="144">
        <f>G13*100/G9</f>
        <v>62.903225806451616</v>
      </c>
      <c r="H14" s="144">
        <f>H13*100/H9</f>
        <v>65.079365079365076</v>
      </c>
      <c r="I14" s="144">
        <f t="shared" si="2"/>
        <v>58.620689655172413</v>
      </c>
      <c r="J14" s="144">
        <f t="shared" si="2"/>
        <v>75.510204081632651</v>
      </c>
      <c r="K14" s="145">
        <f t="shared" si="2"/>
        <v>86.36363636363636</v>
      </c>
      <c r="L14" s="144">
        <f t="shared" si="2"/>
        <v>91.803278688524586</v>
      </c>
      <c r="M14" s="145">
        <f t="shared" si="2"/>
        <v>100</v>
      </c>
      <c r="N14" s="144">
        <f t="shared" si="2"/>
        <v>94.623655913978496</v>
      </c>
      <c r="O14" s="144">
        <f t="shared" si="2"/>
        <v>100</v>
      </c>
      <c r="P14" s="144">
        <f t="shared" si="2"/>
        <v>100</v>
      </c>
      <c r="Q14" s="144">
        <f t="shared" si="2"/>
        <v>100</v>
      </c>
      <c r="R14" s="144">
        <f t="shared" si="2"/>
        <v>99.038461538461533</v>
      </c>
      <c r="S14" s="144">
        <f t="shared" si="2"/>
        <v>100</v>
      </c>
      <c r="T14" s="144">
        <f t="shared" si="2"/>
        <v>100</v>
      </c>
      <c r="U14" s="144">
        <f>U13*100/U9</f>
        <v>100</v>
      </c>
      <c r="V14" s="144">
        <f>V13*100/V9</f>
        <v>100</v>
      </c>
      <c r="W14" s="144">
        <f t="shared" si="2"/>
        <v>100</v>
      </c>
      <c r="X14" s="144">
        <f t="shared" si="2"/>
        <v>100</v>
      </c>
      <c r="Y14" s="144">
        <f>Y13*100/Y9</f>
        <v>97.872340425531917</v>
      </c>
      <c r="Z14" s="144">
        <f>Z13*100/Z9</f>
        <v>100</v>
      </c>
      <c r="AA14" s="144">
        <f>AA13*100/AA9</f>
        <v>100</v>
      </c>
      <c r="AB14" s="144">
        <f>AB13*100/AB9</f>
        <v>100</v>
      </c>
      <c r="AC14" s="144">
        <f t="shared" si="2"/>
        <v>100</v>
      </c>
      <c r="AD14" s="144">
        <f t="shared" si="2"/>
        <v>100</v>
      </c>
      <c r="AE14" s="144">
        <f t="shared" si="2"/>
        <v>100</v>
      </c>
      <c r="AF14" s="146">
        <f t="shared" si="2"/>
        <v>100</v>
      </c>
      <c r="AG14" s="55"/>
      <c r="AH14" s="55"/>
      <c r="AI14" s="55"/>
      <c r="AJ14" s="55"/>
    </row>
    <row r="15" spans="1:36" x14ac:dyDescent="0.2">
      <c r="B15" s="342" t="s">
        <v>27</v>
      </c>
      <c r="C15" s="343"/>
      <c r="D15" s="147">
        <f>D12*100/D9</f>
        <v>32.041102288650166</v>
      </c>
      <c r="E15" s="147">
        <f>E12*100/E9</f>
        <v>31.357177853993139</v>
      </c>
      <c r="F15" s="147">
        <f>F12*100/F9</f>
        <v>30.812101910828027</v>
      </c>
      <c r="G15" s="148">
        <f>G12*100/G9</f>
        <v>29.032258064516128</v>
      </c>
      <c r="H15" s="148">
        <f>H12*100/H9</f>
        <v>26.984126984126984</v>
      </c>
      <c r="I15" s="148">
        <f t="shared" ref="I15:AF15" si="3">I12*100/I9</f>
        <v>41.379310344827587</v>
      </c>
      <c r="J15" s="148">
        <f t="shared" si="3"/>
        <v>24.489795918367346</v>
      </c>
      <c r="K15" s="149">
        <f t="shared" si="3"/>
        <v>31.818181818181817</v>
      </c>
      <c r="L15" s="148">
        <f t="shared" si="3"/>
        <v>27.868852459016395</v>
      </c>
      <c r="M15" s="149">
        <f t="shared" si="3"/>
        <v>16.666666666666668</v>
      </c>
      <c r="N15" s="148">
        <f t="shared" si="3"/>
        <v>39.784946236559136</v>
      </c>
      <c r="O15" s="148">
        <f t="shared" si="3"/>
        <v>45.454545454545453</v>
      </c>
      <c r="P15" s="148">
        <f t="shared" si="3"/>
        <v>28.828828828828829</v>
      </c>
      <c r="Q15" s="148">
        <f t="shared" si="3"/>
        <v>27.777777777777779</v>
      </c>
      <c r="R15" s="148">
        <f t="shared" si="3"/>
        <v>25</v>
      </c>
      <c r="S15" s="148">
        <f t="shared" si="3"/>
        <v>42.857142857142854</v>
      </c>
      <c r="T15" s="148">
        <f t="shared" si="3"/>
        <v>28.148148148148149</v>
      </c>
      <c r="U15" s="148">
        <f>U12*100/U9</f>
        <v>60</v>
      </c>
      <c r="V15" s="148">
        <f>V12*100/V9</f>
        <v>22.36024844720497</v>
      </c>
      <c r="W15" s="148">
        <f t="shared" si="3"/>
        <v>50</v>
      </c>
      <c r="X15" s="148">
        <f t="shared" si="3"/>
        <v>23.717948717948719</v>
      </c>
      <c r="Y15" s="148">
        <f>Y12*100/Y9</f>
        <v>48.936170212765958</v>
      </c>
      <c r="Z15" s="148">
        <f>Z12*100/Z9</f>
        <v>29.050279329608937</v>
      </c>
      <c r="AA15" s="148">
        <f>AA12*100/AA9</f>
        <v>43.75</v>
      </c>
      <c r="AB15" s="148">
        <f>AB12*100/AB9</f>
        <v>29.6875</v>
      </c>
      <c r="AC15" s="148">
        <f t="shared" si="3"/>
        <v>36.274509803921568</v>
      </c>
      <c r="AD15" s="148">
        <f t="shared" si="3"/>
        <v>29.608938547486034</v>
      </c>
      <c r="AE15" s="148">
        <f t="shared" si="3"/>
        <v>39.644970414201183</v>
      </c>
      <c r="AF15" s="150">
        <f t="shared" si="3"/>
        <v>25.252525252525253</v>
      </c>
      <c r="AG15" s="55"/>
      <c r="AH15" s="55"/>
      <c r="AI15" s="55"/>
      <c r="AJ15" s="55"/>
    </row>
    <row r="16" spans="1:36" x14ac:dyDescent="0.2">
      <c r="B16" s="332" t="s">
        <v>82</v>
      </c>
      <c r="C16" s="56" t="s">
        <v>28</v>
      </c>
      <c r="D16" s="127">
        <v>888</v>
      </c>
      <c r="E16" s="127">
        <v>669</v>
      </c>
      <c r="F16" s="127">
        <f>SUM(G16:AF16)</f>
        <v>1023</v>
      </c>
      <c r="G16" s="128">
        <v>0</v>
      </c>
      <c r="H16" s="128">
        <v>2</v>
      </c>
      <c r="I16" s="128">
        <v>0</v>
      </c>
      <c r="J16" s="128">
        <v>0</v>
      </c>
      <c r="K16" s="129">
        <v>0</v>
      </c>
      <c r="L16" s="128">
        <v>0</v>
      </c>
      <c r="M16" s="129">
        <v>0</v>
      </c>
      <c r="N16" s="128">
        <v>5</v>
      </c>
      <c r="O16" s="128">
        <v>22</v>
      </c>
      <c r="P16" s="128">
        <v>10</v>
      </c>
      <c r="Q16" s="128">
        <v>1</v>
      </c>
      <c r="R16" s="128">
        <v>3</v>
      </c>
      <c r="S16" s="128">
        <v>15</v>
      </c>
      <c r="T16" s="128">
        <v>10</v>
      </c>
      <c r="U16" s="128">
        <v>10</v>
      </c>
      <c r="V16" s="128">
        <v>24</v>
      </c>
      <c r="W16" s="128">
        <v>32</v>
      </c>
      <c r="X16" s="128">
        <v>38</v>
      </c>
      <c r="Y16" s="128">
        <v>35</v>
      </c>
      <c r="Z16" s="128">
        <v>85</v>
      </c>
      <c r="AA16" s="128">
        <v>97</v>
      </c>
      <c r="AB16" s="128">
        <v>131</v>
      </c>
      <c r="AC16" s="128">
        <v>87</v>
      </c>
      <c r="AD16" s="128">
        <v>111</v>
      </c>
      <c r="AE16" s="128">
        <v>133</v>
      </c>
      <c r="AF16" s="130">
        <v>172</v>
      </c>
      <c r="AG16" s="49"/>
      <c r="AH16" s="49"/>
      <c r="AI16" s="49"/>
      <c r="AJ16" s="49"/>
    </row>
    <row r="17" spans="2:36" x14ac:dyDescent="0.2">
      <c r="B17" s="333"/>
      <c r="C17" s="54" t="s">
        <v>29</v>
      </c>
      <c r="D17" s="131">
        <v>1704</v>
      </c>
      <c r="E17" s="131">
        <v>1509</v>
      </c>
      <c r="F17" s="131">
        <f>SUM(G17:AF17)</f>
        <v>1768</v>
      </c>
      <c r="G17" s="132">
        <v>48</v>
      </c>
      <c r="H17" s="132">
        <v>58</v>
      </c>
      <c r="I17" s="132">
        <v>27</v>
      </c>
      <c r="J17" s="132">
        <v>43</v>
      </c>
      <c r="K17" s="133">
        <v>26</v>
      </c>
      <c r="L17" s="132">
        <v>50</v>
      </c>
      <c r="M17" s="133">
        <v>5</v>
      </c>
      <c r="N17" s="132">
        <v>95</v>
      </c>
      <c r="O17" s="132">
        <v>22</v>
      </c>
      <c r="P17" s="132">
        <v>81</v>
      </c>
      <c r="Q17" s="132">
        <v>24</v>
      </c>
      <c r="R17" s="132">
        <v>70</v>
      </c>
      <c r="S17" s="132">
        <v>29</v>
      </c>
      <c r="T17" s="132">
        <v>73</v>
      </c>
      <c r="U17" s="132">
        <v>46</v>
      </c>
      <c r="V17" s="132">
        <v>73</v>
      </c>
      <c r="W17" s="132">
        <v>33</v>
      </c>
      <c r="X17" s="132">
        <v>69</v>
      </c>
      <c r="Y17" s="132">
        <v>62</v>
      </c>
      <c r="Z17" s="132">
        <v>109</v>
      </c>
      <c r="AA17" s="132">
        <v>95</v>
      </c>
      <c r="AB17" s="132">
        <v>131</v>
      </c>
      <c r="AC17" s="132">
        <v>95</v>
      </c>
      <c r="AD17" s="132">
        <v>111</v>
      </c>
      <c r="AE17" s="132">
        <v>153</v>
      </c>
      <c r="AF17" s="134">
        <v>140</v>
      </c>
      <c r="AG17" s="49"/>
      <c r="AH17" s="49"/>
      <c r="AI17" s="49"/>
      <c r="AJ17" s="49"/>
    </row>
    <row r="18" spans="2:36" x14ac:dyDescent="0.2">
      <c r="B18" s="333"/>
      <c r="C18" s="54" t="s">
        <v>30</v>
      </c>
      <c r="D18" s="131">
        <v>27940</v>
      </c>
      <c r="E18" s="131">
        <v>27132</v>
      </c>
      <c r="F18" s="131">
        <f>SUM(G18:AF18)</f>
        <v>31693</v>
      </c>
      <c r="G18" s="132">
        <v>142</v>
      </c>
      <c r="H18" s="132">
        <v>139</v>
      </c>
      <c r="I18" s="132">
        <v>106</v>
      </c>
      <c r="J18" s="132">
        <v>246</v>
      </c>
      <c r="K18" s="133">
        <v>126</v>
      </c>
      <c r="L18" s="132">
        <v>409</v>
      </c>
      <c r="M18" s="133">
        <v>128</v>
      </c>
      <c r="N18" s="132">
        <v>734</v>
      </c>
      <c r="O18" s="132">
        <v>231</v>
      </c>
      <c r="P18" s="132">
        <v>1110</v>
      </c>
      <c r="Q18" s="132">
        <v>207</v>
      </c>
      <c r="R18" s="132">
        <v>1213</v>
      </c>
      <c r="S18" s="132">
        <v>368</v>
      </c>
      <c r="T18" s="132">
        <v>1807</v>
      </c>
      <c r="U18" s="132">
        <v>322</v>
      </c>
      <c r="V18" s="132">
        <v>2361</v>
      </c>
      <c r="W18" s="132">
        <v>426</v>
      </c>
      <c r="X18" s="132">
        <v>2405</v>
      </c>
      <c r="Y18" s="132">
        <v>564</v>
      </c>
      <c r="Z18" s="132">
        <v>2881</v>
      </c>
      <c r="AA18" s="132">
        <v>1175</v>
      </c>
      <c r="AB18" s="132">
        <v>4021</v>
      </c>
      <c r="AC18" s="132">
        <v>1291</v>
      </c>
      <c r="AD18" s="132">
        <v>2784</v>
      </c>
      <c r="AE18" s="132">
        <v>2038</v>
      </c>
      <c r="AF18" s="134">
        <v>4459</v>
      </c>
      <c r="AG18" s="49" t="s">
        <v>139</v>
      </c>
      <c r="AH18" s="49"/>
      <c r="AI18" s="49"/>
      <c r="AJ18" s="49"/>
    </row>
    <row r="19" spans="2:36" x14ac:dyDescent="0.2">
      <c r="B19" s="334"/>
      <c r="C19" s="57" t="s">
        <v>18</v>
      </c>
      <c r="D19" s="151">
        <f t="shared" ref="D19:AF19" si="4">D16+D17+D18</f>
        <v>30532</v>
      </c>
      <c r="E19" s="151">
        <f t="shared" si="4"/>
        <v>29310</v>
      </c>
      <c r="F19" s="151">
        <f t="shared" si="4"/>
        <v>34484</v>
      </c>
      <c r="G19" s="152">
        <f>G16+G17+G18</f>
        <v>190</v>
      </c>
      <c r="H19" s="152">
        <f>H16+H17+H18</f>
        <v>199</v>
      </c>
      <c r="I19" s="152">
        <f t="shared" si="4"/>
        <v>133</v>
      </c>
      <c r="J19" s="152">
        <f t="shared" si="4"/>
        <v>289</v>
      </c>
      <c r="K19" s="153">
        <f t="shared" si="4"/>
        <v>152</v>
      </c>
      <c r="L19" s="152">
        <f t="shared" si="4"/>
        <v>459</v>
      </c>
      <c r="M19" s="153">
        <f t="shared" si="4"/>
        <v>133</v>
      </c>
      <c r="N19" s="152">
        <f t="shared" si="4"/>
        <v>834</v>
      </c>
      <c r="O19" s="152">
        <f t="shared" si="4"/>
        <v>275</v>
      </c>
      <c r="P19" s="152">
        <f t="shared" si="4"/>
        <v>1201</v>
      </c>
      <c r="Q19" s="152">
        <f t="shared" si="4"/>
        <v>232</v>
      </c>
      <c r="R19" s="152">
        <f t="shared" si="4"/>
        <v>1286</v>
      </c>
      <c r="S19" s="152">
        <f t="shared" si="4"/>
        <v>412</v>
      </c>
      <c r="T19" s="152">
        <f t="shared" si="4"/>
        <v>1890</v>
      </c>
      <c r="U19" s="152">
        <f>U16+U17+U18</f>
        <v>378</v>
      </c>
      <c r="V19" s="152">
        <f>V16+V17+V18</f>
        <v>2458</v>
      </c>
      <c r="W19" s="152">
        <f t="shared" si="4"/>
        <v>491</v>
      </c>
      <c r="X19" s="152">
        <f t="shared" si="4"/>
        <v>2512</v>
      </c>
      <c r="Y19" s="152">
        <f>Y16+Y17+Y18</f>
        <v>661</v>
      </c>
      <c r="Z19" s="152">
        <f>Z16+Z17+Z18</f>
        <v>3075</v>
      </c>
      <c r="AA19" s="152">
        <f>AA16+AA17+AA18</f>
        <v>1367</v>
      </c>
      <c r="AB19" s="152">
        <f>AB16+AB17+AB18</f>
        <v>4283</v>
      </c>
      <c r="AC19" s="152">
        <f t="shared" si="4"/>
        <v>1473</v>
      </c>
      <c r="AD19" s="152">
        <f t="shared" si="4"/>
        <v>3006</v>
      </c>
      <c r="AE19" s="152">
        <f t="shared" si="4"/>
        <v>2324</v>
      </c>
      <c r="AF19" s="154">
        <f t="shared" si="4"/>
        <v>4771</v>
      </c>
      <c r="AG19" s="49"/>
      <c r="AH19" s="49"/>
      <c r="AI19" s="49"/>
      <c r="AJ19" s="49"/>
    </row>
    <row r="20" spans="2:36" x14ac:dyDescent="0.2">
      <c r="B20" s="332" t="s">
        <v>83</v>
      </c>
      <c r="C20" s="56" t="s">
        <v>28</v>
      </c>
      <c r="D20" s="155">
        <f>D16/D9</f>
        <v>0.41475945819710414</v>
      </c>
      <c r="E20" s="155">
        <f>E16/E9</f>
        <v>0.32778049975502205</v>
      </c>
      <c r="F20" s="155">
        <f>F16/F9</f>
        <v>0.40724522292993631</v>
      </c>
      <c r="G20" s="156">
        <f>G16/G9</f>
        <v>0</v>
      </c>
      <c r="H20" s="156">
        <f>H16/H9</f>
        <v>3.1746031746031744E-2</v>
      </c>
      <c r="I20" s="156">
        <f t="shared" ref="I20:AF20" si="5">I16/I9</f>
        <v>0</v>
      </c>
      <c r="J20" s="156">
        <f t="shared" si="5"/>
        <v>0</v>
      </c>
      <c r="K20" s="157">
        <f t="shared" si="5"/>
        <v>0</v>
      </c>
      <c r="L20" s="156">
        <f t="shared" si="5"/>
        <v>0</v>
      </c>
      <c r="M20" s="157">
        <f t="shared" si="5"/>
        <v>0</v>
      </c>
      <c r="N20" s="156">
        <f t="shared" si="5"/>
        <v>5.3763440860215055E-2</v>
      </c>
      <c r="O20" s="156">
        <f t="shared" si="5"/>
        <v>1</v>
      </c>
      <c r="P20" s="156">
        <f t="shared" si="5"/>
        <v>9.0090090090090086E-2</v>
      </c>
      <c r="Q20" s="156">
        <f t="shared" si="5"/>
        <v>5.5555555555555552E-2</v>
      </c>
      <c r="R20" s="156">
        <f t="shared" si="5"/>
        <v>2.8846153846153848E-2</v>
      </c>
      <c r="S20" s="156">
        <f t="shared" si="5"/>
        <v>0.5357142857142857</v>
      </c>
      <c r="T20" s="156">
        <f t="shared" si="5"/>
        <v>7.407407407407407E-2</v>
      </c>
      <c r="U20" s="156">
        <f>U16/U9</f>
        <v>0.4</v>
      </c>
      <c r="V20" s="156">
        <f>V16/V9</f>
        <v>0.14906832298136646</v>
      </c>
      <c r="W20" s="156">
        <f t="shared" si="5"/>
        <v>1.0666666666666667</v>
      </c>
      <c r="X20" s="156">
        <f t="shared" si="5"/>
        <v>0.24358974358974358</v>
      </c>
      <c r="Y20" s="156">
        <f>Y16/Y9</f>
        <v>0.74468085106382975</v>
      </c>
      <c r="Z20" s="156">
        <f>Z16/Z9</f>
        <v>0.47486033519553073</v>
      </c>
      <c r="AA20" s="156">
        <f>AA16/AA9</f>
        <v>1.0104166666666667</v>
      </c>
      <c r="AB20" s="156">
        <f>AB16/AB9</f>
        <v>0.51171875</v>
      </c>
      <c r="AC20" s="156">
        <f t="shared" si="5"/>
        <v>0.8529411764705882</v>
      </c>
      <c r="AD20" s="156">
        <f t="shared" si="5"/>
        <v>0.62011173184357538</v>
      </c>
      <c r="AE20" s="156">
        <f t="shared" si="5"/>
        <v>0.78698224852071008</v>
      </c>
      <c r="AF20" s="158">
        <f t="shared" si="5"/>
        <v>0.57912457912457915</v>
      </c>
      <c r="AG20" s="55"/>
      <c r="AH20" s="55"/>
      <c r="AI20" s="55"/>
      <c r="AJ20" s="55"/>
    </row>
    <row r="21" spans="2:36" x14ac:dyDescent="0.2">
      <c r="B21" s="333"/>
      <c r="C21" s="54" t="s">
        <v>29</v>
      </c>
      <c r="D21" s="143">
        <f>D17/D9</f>
        <v>0.7958897711349836</v>
      </c>
      <c r="E21" s="143">
        <f>E17/E9</f>
        <v>0.73934345908868204</v>
      </c>
      <c r="F21" s="143">
        <f>F17/F9</f>
        <v>0.70382165605095537</v>
      </c>
      <c r="G21" s="144">
        <f>G17/G9</f>
        <v>0.77419354838709675</v>
      </c>
      <c r="H21" s="144">
        <f>H17/H9</f>
        <v>0.92063492063492058</v>
      </c>
      <c r="I21" s="144">
        <f t="shared" ref="I21:AF21" si="6">I17/I9</f>
        <v>0.93103448275862066</v>
      </c>
      <c r="J21" s="144">
        <f t="shared" si="6"/>
        <v>0.87755102040816324</v>
      </c>
      <c r="K21" s="145">
        <f t="shared" si="6"/>
        <v>1.1818181818181819</v>
      </c>
      <c r="L21" s="144">
        <f t="shared" si="6"/>
        <v>0.81967213114754101</v>
      </c>
      <c r="M21" s="145">
        <f t="shared" si="6"/>
        <v>0.27777777777777779</v>
      </c>
      <c r="N21" s="144">
        <f t="shared" si="6"/>
        <v>1.021505376344086</v>
      </c>
      <c r="O21" s="144">
        <f t="shared" si="6"/>
        <v>1</v>
      </c>
      <c r="P21" s="144">
        <f t="shared" si="6"/>
        <v>0.72972972972972971</v>
      </c>
      <c r="Q21" s="144">
        <f t="shared" si="6"/>
        <v>1.3333333333333333</v>
      </c>
      <c r="R21" s="144">
        <f t="shared" si="6"/>
        <v>0.67307692307692313</v>
      </c>
      <c r="S21" s="144">
        <f t="shared" si="6"/>
        <v>1.0357142857142858</v>
      </c>
      <c r="T21" s="144">
        <f t="shared" si="6"/>
        <v>0.54074074074074074</v>
      </c>
      <c r="U21" s="144">
        <f>U17/U9</f>
        <v>1.84</v>
      </c>
      <c r="V21" s="144">
        <f>V17/V9</f>
        <v>0.453416149068323</v>
      </c>
      <c r="W21" s="144">
        <f t="shared" si="6"/>
        <v>1.1000000000000001</v>
      </c>
      <c r="X21" s="144">
        <f t="shared" si="6"/>
        <v>0.44230769230769229</v>
      </c>
      <c r="Y21" s="144">
        <f>Y17/Y9</f>
        <v>1.3191489361702127</v>
      </c>
      <c r="Z21" s="144">
        <f>Z17/Z9</f>
        <v>0.60893854748603349</v>
      </c>
      <c r="AA21" s="144">
        <f>AA17/AA9</f>
        <v>0.98958333333333337</v>
      </c>
      <c r="AB21" s="144">
        <f>AB17/AB9</f>
        <v>0.51171875</v>
      </c>
      <c r="AC21" s="144">
        <f t="shared" si="6"/>
        <v>0.93137254901960786</v>
      </c>
      <c r="AD21" s="144">
        <f t="shared" si="6"/>
        <v>0.62011173184357538</v>
      </c>
      <c r="AE21" s="144">
        <f t="shared" si="6"/>
        <v>0.90532544378698221</v>
      </c>
      <c r="AF21" s="146">
        <f t="shared" si="6"/>
        <v>0.4713804713804714</v>
      </c>
      <c r="AG21" s="55"/>
      <c r="AH21" s="55"/>
      <c r="AI21" s="55"/>
      <c r="AJ21" s="55"/>
    </row>
    <row r="22" spans="2:36" x14ac:dyDescent="0.2">
      <c r="B22" s="333"/>
      <c r="C22" s="54" t="s">
        <v>30</v>
      </c>
      <c r="D22" s="143">
        <f>D18/D9</f>
        <v>13.049976646426904</v>
      </c>
      <c r="E22" s="143">
        <f>E18/E9</f>
        <v>13.293483586477217</v>
      </c>
      <c r="F22" s="143">
        <f>F18/F9</f>
        <v>12.616640127388536</v>
      </c>
      <c r="G22" s="144">
        <f>G18/G9</f>
        <v>2.2903225806451615</v>
      </c>
      <c r="H22" s="144">
        <f>H18/H9</f>
        <v>2.2063492063492065</v>
      </c>
      <c r="I22" s="144">
        <f t="shared" ref="I22:AF22" si="7">I18/I9</f>
        <v>3.6551724137931036</v>
      </c>
      <c r="J22" s="144">
        <f t="shared" si="7"/>
        <v>5.0204081632653059</v>
      </c>
      <c r="K22" s="145">
        <f t="shared" si="7"/>
        <v>5.7272727272727275</v>
      </c>
      <c r="L22" s="144">
        <f t="shared" si="7"/>
        <v>6.7049180327868854</v>
      </c>
      <c r="M22" s="145">
        <f t="shared" si="7"/>
        <v>7.1111111111111107</v>
      </c>
      <c r="N22" s="144">
        <f t="shared" si="7"/>
        <v>7.89247311827957</v>
      </c>
      <c r="O22" s="144">
        <f t="shared" si="7"/>
        <v>10.5</v>
      </c>
      <c r="P22" s="144">
        <f t="shared" si="7"/>
        <v>10</v>
      </c>
      <c r="Q22" s="144">
        <f t="shared" si="7"/>
        <v>11.5</v>
      </c>
      <c r="R22" s="144">
        <f t="shared" si="7"/>
        <v>11.663461538461538</v>
      </c>
      <c r="S22" s="144">
        <f t="shared" si="7"/>
        <v>13.142857142857142</v>
      </c>
      <c r="T22" s="144">
        <f t="shared" si="7"/>
        <v>13.385185185185184</v>
      </c>
      <c r="U22" s="144">
        <f>U18/U9</f>
        <v>12.88</v>
      </c>
      <c r="V22" s="144">
        <f>V18/V9</f>
        <v>14.664596273291925</v>
      </c>
      <c r="W22" s="144">
        <f t="shared" si="7"/>
        <v>14.2</v>
      </c>
      <c r="X22" s="144">
        <f t="shared" si="7"/>
        <v>15.416666666666666</v>
      </c>
      <c r="Y22" s="144">
        <f>Y18/Y9</f>
        <v>12</v>
      </c>
      <c r="Z22" s="144">
        <f>Z18/Z9</f>
        <v>16.094972067039105</v>
      </c>
      <c r="AA22" s="144">
        <f>AA18/AA9</f>
        <v>12.239583333333334</v>
      </c>
      <c r="AB22" s="144">
        <f>AB18/AB9</f>
        <v>15.70703125</v>
      </c>
      <c r="AC22" s="144">
        <f t="shared" si="7"/>
        <v>12.656862745098039</v>
      </c>
      <c r="AD22" s="144">
        <f t="shared" si="7"/>
        <v>15.553072625698324</v>
      </c>
      <c r="AE22" s="144">
        <f t="shared" si="7"/>
        <v>12.059171597633137</v>
      </c>
      <c r="AF22" s="146">
        <f t="shared" si="7"/>
        <v>15.013468013468014</v>
      </c>
      <c r="AG22" s="55"/>
      <c r="AH22" s="55"/>
      <c r="AI22" s="55"/>
      <c r="AJ22" s="55"/>
    </row>
    <row r="23" spans="2:36" x14ac:dyDescent="0.2">
      <c r="B23" s="334"/>
      <c r="C23" s="57" t="s">
        <v>18</v>
      </c>
      <c r="D23" s="135">
        <f>D20+D21+D22</f>
        <v>14.260625875758992</v>
      </c>
      <c r="E23" s="135">
        <f>E20+E21+E22</f>
        <v>14.360607545320921</v>
      </c>
      <c r="F23" s="135">
        <f>F20+F21+F22</f>
        <v>13.727707006369428</v>
      </c>
      <c r="G23" s="136">
        <f>G20+G21+G22</f>
        <v>3.064516129032258</v>
      </c>
      <c r="H23" s="136">
        <f>H20+H21+H22</f>
        <v>3.1587301587301591</v>
      </c>
      <c r="I23" s="136">
        <f t="shared" ref="I23:AF23" si="8">I20+I21+I22</f>
        <v>4.5862068965517242</v>
      </c>
      <c r="J23" s="136">
        <f t="shared" si="8"/>
        <v>5.8979591836734695</v>
      </c>
      <c r="K23" s="137">
        <f t="shared" si="8"/>
        <v>6.9090909090909092</v>
      </c>
      <c r="L23" s="136">
        <f t="shared" si="8"/>
        <v>7.5245901639344268</v>
      </c>
      <c r="M23" s="137">
        <f t="shared" si="8"/>
        <v>7.3888888888888884</v>
      </c>
      <c r="N23" s="136">
        <f t="shared" si="8"/>
        <v>8.9677419354838719</v>
      </c>
      <c r="O23" s="136">
        <f t="shared" si="8"/>
        <v>12.5</v>
      </c>
      <c r="P23" s="136">
        <f t="shared" si="8"/>
        <v>10.81981981981982</v>
      </c>
      <c r="Q23" s="136">
        <f t="shared" si="8"/>
        <v>12.888888888888889</v>
      </c>
      <c r="R23" s="136">
        <f t="shared" si="8"/>
        <v>12.365384615384615</v>
      </c>
      <c r="S23" s="136">
        <f t="shared" si="8"/>
        <v>14.714285714285714</v>
      </c>
      <c r="T23" s="136">
        <f t="shared" si="8"/>
        <v>14</v>
      </c>
      <c r="U23" s="136">
        <f>U20+U21+U22</f>
        <v>15.120000000000001</v>
      </c>
      <c r="V23" s="136">
        <f>V20+V21+V22</f>
        <v>15.267080745341614</v>
      </c>
      <c r="W23" s="136">
        <f t="shared" si="8"/>
        <v>16.366666666666667</v>
      </c>
      <c r="X23" s="136">
        <f t="shared" si="8"/>
        <v>16.102564102564102</v>
      </c>
      <c r="Y23" s="136">
        <f>Y20+Y21+Y22</f>
        <v>14.063829787234042</v>
      </c>
      <c r="Z23" s="136">
        <f>Z20+Z21+Z22</f>
        <v>17.178770949720668</v>
      </c>
      <c r="AA23" s="136">
        <f>AA20+AA21+AA22</f>
        <v>14.239583333333334</v>
      </c>
      <c r="AB23" s="136">
        <f>AB20+AB21+AB22</f>
        <v>16.73046875</v>
      </c>
      <c r="AC23" s="136">
        <f t="shared" si="8"/>
        <v>14.441176470588236</v>
      </c>
      <c r="AD23" s="136">
        <f t="shared" si="8"/>
        <v>16.793296089385475</v>
      </c>
      <c r="AE23" s="136">
        <f t="shared" si="8"/>
        <v>13.751479289940828</v>
      </c>
      <c r="AF23" s="138">
        <f t="shared" si="8"/>
        <v>16.063973063973066</v>
      </c>
      <c r="AG23" s="55"/>
      <c r="AH23" s="55"/>
      <c r="AI23" s="55"/>
      <c r="AJ23" s="55"/>
    </row>
    <row r="24" spans="2:36" x14ac:dyDescent="0.2">
      <c r="B24" s="332" t="s">
        <v>31</v>
      </c>
      <c r="C24" s="56" t="s">
        <v>32</v>
      </c>
      <c r="D24" s="127">
        <v>120</v>
      </c>
      <c r="E24" s="127">
        <v>115</v>
      </c>
      <c r="F24" s="127">
        <f t="shared" ref="F24:F31" si="9">SUM(G24:AF24)</f>
        <v>138</v>
      </c>
      <c r="G24" s="128">
        <v>9</v>
      </c>
      <c r="H24" s="128">
        <v>4</v>
      </c>
      <c r="I24" s="128">
        <v>2</v>
      </c>
      <c r="J24" s="128">
        <v>4</v>
      </c>
      <c r="K24" s="129">
        <v>2</v>
      </c>
      <c r="L24" s="128">
        <v>2</v>
      </c>
      <c r="M24" s="129">
        <v>3</v>
      </c>
      <c r="N24" s="128">
        <v>9</v>
      </c>
      <c r="O24" s="128">
        <v>0</v>
      </c>
      <c r="P24" s="128">
        <v>9</v>
      </c>
      <c r="Q24" s="128">
        <v>0</v>
      </c>
      <c r="R24" s="128">
        <v>3</v>
      </c>
      <c r="S24" s="128">
        <v>2</v>
      </c>
      <c r="T24" s="128">
        <v>6</v>
      </c>
      <c r="U24" s="128">
        <v>1</v>
      </c>
      <c r="V24" s="128">
        <v>5</v>
      </c>
      <c r="W24" s="128">
        <v>2</v>
      </c>
      <c r="X24" s="128">
        <v>3</v>
      </c>
      <c r="Y24" s="128">
        <v>2</v>
      </c>
      <c r="Z24" s="128">
        <v>6</v>
      </c>
      <c r="AA24" s="128">
        <v>2</v>
      </c>
      <c r="AB24" s="128">
        <v>16</v>
      </c>
      <c r="AC24" s="128">
        <v>9</v>
      </c>
      <c r="AD24" s="128">
        <v>7</v>
      </c>
      <c r="AE24" s="128">
        <v>11</v>
      </c>
      <c r="AF24" s="130">
        <v>19</v>
      </c>
      <c r="AG24" s="49"/>
      <c r="AH24" s="49"/>
      <c r="AI24" s="49"/>
      <c r="AJ24" s="49"/>
    </row>
    <row r="25" spans="2:36" x14ac:dyDescent="0.2">
      <c r="B25" s="333"/>
      <c r="C25" s="54" t="s">
        <v>33</v>
      </c>
      <c r="D25" s="131">
        <v>383</v>
      </c>
      <c r="E25" s="131">
        <v>364</v>
      </c>
      <c r="F25" s="131">
        <f t="shared" si="9"/>
        <v>481</v>
      </c>
      <c r="G25" s="132">
        <v>25</v>
      </c>
      <c r="H25" s="132">
        <v>29</v>
      </c>
      <c r="I25" s="132">
        <v>9</v>
      </c>
      <c r="J25" s="132">
        <v>12</v>
      </c>
      <c r="K25" s="133">
        <v>9</v>
      </c>
      <c r="L25" s="132">
        <v>23</v>
      </c>
      <c r="M25" s="133">
        <v>5</v>
      </c>
      <c r="N25" s="132">
        <v>23</v>
      </c>
      <c r="O25" s="132">
        <v>5</v>
      </c>
      <c r="P25" s="132">
        <v>31</v>
      </c>
      <c r="Q25" s="132">
        <v>3</v>
      </c>
      <c r="R25" s="132">
        <v>32</v>
      </c>
      <c r="S25" s="132">
        <v>5</v>
      </c>
      <c r="T25" s="132">
        <v>34</v>
      </c>
      <c r="U25" s="132">
        <v>5</v>
      </c>
      <c r="V25" s="132">
        <v>55</v>
      </c>
      <c r="W25" s="132">
        <v>4</v>
      </c>
      <c r="X25" s="132">
        <v>37</v>
      </c>
      <c r="Y25" s="132">
        <v>6</v>
      </c>
      <c r="Z25" s="132">
        <v>31</v>
      </c>
      <c r="AA25" s="132">
        <v>8</v>
      </c>
      <c r="AB25" s="132">
        <v>31</v>
      </c>
      <c r="AC25" s="132">
        <v>8</v>
      </c>
      <c r="AD25" s="132">
        <v>23</v>
      </c>
      <c r="AE25" s="132">
        <v>8</v>
      </c>
      <c r="AF25" s="134">
        <v>20</v>
      </c>
      <c r="AG25" s="49"/>
      <c r="AH25" s="49"/>
      <c r="AI25" s="49"/>
      <c r="AJ25" s="49"/>
    </row>
    <row r="26" spans="2:36" x14ac:dyDescent="0.2">
      <c r="B26" s="334"/>
      <c r="C26" s="57" t="s">
        <v>34</v>
      </c>
      <c r="D26" s="151">
        <v>1638</v>
      </c>
      <c r="E26" s="151">
        <v>1562</v>
      </c>
      <c r="F26" s="151">
        <f t="shared" si="9"/>
        <v>1893</v>
      </c>
      <c r="G26" s="152">
        <v>28</v>
      </c>
      <c r="H26" s="152">
        <v>30</v>
      </c>
      <c r="I26" s="152">
        <v>18</v>
      </c>
      <c r="J26" s="152">
        <v>33</v>
      </c>
      <c r="K26" s="153">
        <v>11</v>
      </c>
      <c r="L26" s="152">
        <v>36</v>
      </c>
      <c r="M26" s="153">
        <v>10</v>
      </c>
      <c r="N26" s="152">
        <v>61</v>
      </c>
      <c r="O26" s="152">
        <v>17</v>
      </c>
      <c r="P26" s="152">
        <v>71</v>
      </c>
      <c r="Q26" s="152">
        <v>15</v>
      </c>
      <c r="R26" s="152">
        <v>69</v>
      </c>
      <c r="S26" s="152">
        <v>21</v>
      </c>
      <c r="T26" s="152">
        <v>95</v>
      </c>
      <c r="U26" s="152">
        <v>19</v>
      </c>
      <c r="V26" s="152">
        <v>101</v>
      </c>
      <c r="W26" s="152">
        <v>24</v>
      </c>
      <c r="X26" s="152">
        <v>116</v>
      </c>
      <c r="Y26" s="152">
        <v>39</v>
      </c>
      <c r="Z26" s="152">
        <v>142</v>
      </c>
      <c r="AA26" s="152">
        <v>86</v>
      </c>
      <c r="AB26" s="152">
        <v>209</v>
      </c>
      <c r="AC26" s="152">
        <v>85</v>
      </c>
      <c r="AD26" s="152">
        <v>149</v>
      </c>
      <c r="AE26" s="152">
        <v>150</v>
      </c>
      <c r="AF26" s="154">
        <v>258</v>
      </c>
      <c r="AG26" s="49"/>
      <c r="AH26" s="49"/>
      <c r="AI26" s="49"/>
      <c r="AJ26" s="49"/>
    </row>
    <row r="27" spans="2:36" x14ac:dyDescent="0.2">
      <c r="B27" s="332" t="s">
        <v>140</v>
      </c>
      <c r="C27" s="56" t="s">
        <v>35</v>
      </c>
      <c r="D27" s="127">
        <v>462</v>
      </c>
      <c r="E27" s="127">
        <v>454</v>
      </c>
      <c r="F27" s="127">
        <f t="shared" si="9"/>
        <v>548</v>
      </c>
      <c r="G27" s="128">
        <v>18</v>
      </c>
      <c r="H27" s="128">
        <v>17</v>
      </c>
      <c r="I27" s="128">
        <v>9</v>
      </c>
      <c r="J27" s="128">
        <v>9</v>
      </c>
      <c r="K27" s="129">
        <v>6</v>
      </c>
      <c r="L27" s="128">
        <v>14</v>
      </c>
      <c r="M27" s="129">
        <v>5</v>
      </c>
      <c r="N27" s="128">
        <v>21</v>
      </c>
      <c r="O27" s="128">
        <v>1</v>
      </c>
      <c r="P27" s="128">
        <v>34</v>
      </c>
      <c r="Q27" s="128">
        <v>4</v>
      </c>
      <c r="R27" s="128">
        <v>22</v>
      </c>
      <c r="S27" s="128">
        <v>7</v>
      </c>
      <c r="T27" s="128">
        <v>30</v>
      </c>
      <c r="U27" s="128">
        <v>4</v>
      </c>
      <c r="V27" s="128">
        <v>39</v>
      </c>
      <c r="W27" s="128">
        <v>7</v>
      </c>
      <c r="X27" s="128">
        <v>32</v>
      </c>
      <c r="Y27" s="128">
        <v>7</v>
      </c>
      <c r="Z27" s="128">
        <v>32</v>
      </c>
      <c r="AA27" s="128">
        <v>12</v>
      </c>
      <c r="AB27" s="128">
        <v>55</v>
      </c>
      <c r="AC27" s="128">
        <v>19</v>
      </c>
      <c r="AD27" s="128">
        <v>38</v>
      </c>
      <c r="AE27" s="128">
        <v>35</v>
      </c>
      <c r="AF27" s="130">
        <v>71</v>
      </c>
      <c r="AG27" s="49"/>
      <c r="AH27" s="49"/>
      <c r="AI27" s="49"/>
      <c r="AJ27" s="49"/>
    </row>
    <row r="28" spans="2:36" x14ac:dyDescent="0.2">
      <c r="B28" s="333"/>
      <c r="C28" s="54" t="s">
        <v>36</v>
      </c>
      <c r="D28" s="131">
        <v>1394</v>
      </c>
      <c r="E28" s="131">
        <v>1318</v>
      </c>
      <c r="F28" s="131">
        <f t="shared" si="9"/>
        <v>1633</v>
      </c>
      <c r="G28" s="132">
        <v>40</v>
      </c>
      <c r="H28" s="132">
        <v>45</v>
      </c>
      <c r="I28" s="132">
        <v>17</v>
      </c>
      <c r="J28" s="132">
        <v>36</v>
      </c>
      <c r="K28" s="133">
        <v>15</v>
      </c>
      <c r="L28" s="132">
        <v>45</v>
      </c>
      <c r="M28" s="133">
        <v>10</v>
      </c>
      <c r="N28" s="132">
        <v>67</v>
      </c>
      <c r="O28" s="132">
        <v>18</v>
      </c>
      <c r="P28" s="132">
        <v>67</v>
      </c>
      <c r="Q28" s="132">
        <v>11</v>
      </c>
      <c r="R28" s="132">
        <v>67</v>
      </c>
      <c r="S28" s="132">
        <v>19</v>
      </c>
      <c r="T28" s="132">
        <v>97</v>
      </c>
      <c r="U28" s="132">
        <v>18</v>
      </c>
      <c r="V28" s="132">
        <v>109</v>
      </c>
      <c r="W28" s="132">
        <v>21</v>
      </c>
      <c r="X28" s="132">
        <v>95</v>
      </c>
      <c r="Y28" s="132">
        <v>31</v>
      </c>
      <c r="Z28" s="132">
        <v>123</v>
      </c>
      <c r="AA28" s="132">
        <v>68</v>
      </c>
      <c r="AB28" s="132">
        <v>160</v>
      </c>
      <c r="AC28" s="132">
        <v>62</v>
      </c>
      <c r="AD28" s="132">
        <v>115</v>
      </c>
      <c r="AE28" s="132">
        <v>100</v>
      </c>
      <c r="AF28" s="134">
        <v>177</v>
      </c>
      <c r="AG28" s="49"/>
      <c r="AH28" s="49"/>
      <c r="AI28" s="49"/>
      <c r="AJ28" s="49"/>
    </row>
    <row r="29" spans="2:36" x14ac:dyDescent="0.2">
      <c r="B29" s="333"/>
      <c r="C29" s="54" t="s">
        <v>37</v>
      </c>
      <c r="D29" s="131">
        <v>343</v>
      </c>
      <c r="E29" s="131">
        <v>320</v>
      </c>
      <c r="F29" s="131">
        <f t="shared" si="9"/>
        <v>419</v>
      </c>
      <c r="G29" s="132">
        <v>23</v>
      </c>
      <c r="H29" s="132">
        <v>24</v>
      </c>
      <c r="I29" s="132">
        <v>9</v>
      </c>
      <c r="J29" s="132">
        <v>7</v>
      </c>
      <c r="K29" s="133">
        <v>7</v>
      </c>
      <c r="L29" s="132">
        <v>20</v>
      </c>
      <c r="M29" s="133">
        <v>5</v>
      </c>
      <c r="N29" s="132">
        <v>18</v>
      </c>
      <c r="O29" s="132">
        <v>5</v>
      </c>
      <c r="P29" s="132">
        <v>26</v>
      </c>
      <c r="Q29" s="132">
        <v>2</v>
      </c>
      <c r="R29" s="132">
        <v>28</v>
      </c>
      <c r="S29" s="132">
        <v>4</v>
      </c>
      <c r="T29" s="132">
        <v>32</v>
      </c>
      <c r="U29" s="132">
        <v>5</v>
      </c>
      <c r="V29" s="132">
        <v>54</v>
      </c>
      <c r="W29" s="132">
        <v>3</v>
      </c>
      <c r="X29" s="132">
        <v>32</v>
      </c>
      <c r="Y29" s="132">
        <v>5</v>
      </c>
      <c r="Z29" s="132">
        <v>27</v>
      </c>
      <c r="AA29" s="132">
        <v>6</v>
      </c>
      <c r="AB29" s="132">
        <v>25</v>
      </c>
      <c r="AC29" s="132">
        <v>8</v>
      </c>
      <c r="AD29" s="132">
        <v>21</v>
      </c>
      <c r="AE29" s="132">
        <v>7</v>
      </c>
      <c r="AF29" s="134">
        <v>16</v>
      </c>
      <c r="AG29" s="49"/>
      <c r="AH29" s="49"/>
      <c r="AI29" s="49"/>
      <c r="AJ29" s="49"/>
    </row>
    <row r="30" spans="2:36" x14ac:dyDescent="0.2">
      <c r="B30" s="333"/>
      <c r="C30" s="54" t="s">
        <v>38</v>
      </c>
      <c r="D30" s="131">
        <v>925</v>
      </c>
      <c r="E30" s="131">
        <v>880</v>
      </c>
      <c r="F30" s="131">
        <f t="shared" si="9"/>
        <v>1062</v>
      </c>
      <c r="G30" s="132">
        <v>14</v>
      </c>
      <c r="H30" s="132">
        <v>15</v>
      </c>
      <c r="I30" s="132">
        <v>11</v>
      </c>
      <c r="J30" s="132">
        <v>23</v>
      </c>
      <c r="K30" s="133">
        <v>8</v>
      </c>
      <c r="L30" s="132">
        <v>23</v>
      </c>
      <c r="M30" s="133">
        <v>7</v>
      </c>
      <c r="N30" s="132">
        <v>37</v>
      </c>
      <c r="O30" s="132">
        <v>11</v>
      </c>
      <c r="P30" s="132">
        <v>41</v>
      </c>
      <c r="Q30" s="132">
        <v>13</v>
      </c>
      <c r="R30" s="132">
        <v>44</v>
      </c>
      <c r="S30" s="132">
        <v>8</v>
      </c>
      <c r="T30" s="132">
        <v>65</v>
      </c>
      <c r="U30" s="132">
        <v>9</v>
      </c>
      <c r="V30" s="132">
        <v>64</v>
      </c>
      <c r="W30" s="132">
        <v>8</v>
      </c>
      <c r="X30" s="132">
        <v>79</v>
      </c>
      <c r="Y30" s="132">
        <v>23</v>
      </c>
      <c r="Z30" s="132">
        <v>85</v>
      </c>
      <c r="AA30" s="132">
        <v>48</v>
      </c>
      <c r="AB30" s="132">
        <v>110</v>
      </c>
      <c r="AC30" s="132">
        <v>46</v>
      </c>
      <c r="AD30" s="132">
        <v>85</v>
      </c>
      <c r="AE30" s="132">
        <v>57</v>
      </c>
      <c r="AF30" s="134">
        <v>128</v>
      </c>
      <c r="AG30" s="49"/>
      <c r="AH30" s="49"/>
      <c r="AI30" s="49"/>
      <c r="AJ30" s="49"/>
    </row>
    <row r="31" spans="2:36" x14ac:dyDescent="0.2">
      <c r="B31" s="334"/>
      <c r="C31" s="57" t="s">
        <v>39</v>
      </c>
      <c r="D31" s="151">
        <v>365</v>
      </c>
      <c r="E31" s="151">
        <v>345</v>
      </c>
      <c r="F31" s="151">
        <f t="shared" si="9"/>
        <v>420</v>
      </c>
      <c r="G31" s="152">
        <v>0</v>
      </c>
      <c r="H31" s="152">
        <v>1</v>
      </c>
      <c r="I31" s="152">
        <v>1</v>
      </c>
      <c r="J31" s="152">
        <v>4</v>
      </c>
      <c r="K31" s="153">
        <v>0</v>
      </c>
      <c r="L31" s="152">
        <v>0</v>
      </c>
      <c r="M31" s="153">
        <v>1</v>
      </c>
      <c r="N31" s="152">
        <v>9</v>
      </c>
      <c r="O31" s="152">
        <v>2</v>
      </c>
      <c r="P31" s="152">
        <v>8</v>
      </c>
      <c r="Q31" s="152">
        <v>1</v>
      </c>
      <c r="R31" s="152">
        <v>13</v>
      </c>
      <c r="S31" s="152">
        <v>8</v>
      </c>
      <c r="T31" s="152">
        <v>14</v>
      </c>
      <c r="U31" s="152">
        <v>6</v>
      </c>
      <c r="V31" s="152">
        <v>23</v>
      </c>
      <c r="W31" s="152">
        <v>11</v>
      </c>
      <c r="X31" s="152">
        <v>25</v>
      </c>
      <c r="Y31" s="152">
        <v>12</v>
      </c>
      <c r="Z31" s="152">
        <v>35</v>
      </c>
      <c r="AA31" s="152">
        <v>24</v>
      </c>
      <c r="AB31" s="152">
        <v>49</v>
      </c>
      <c r="AC31" s="152">
        <v>22</v>
      </c>
      <c r="AD31" s="152">
        <v>38</v>
      </c>
      <c r="AE31" s="152">
        <v>51</v>
      </c>
      <c r="AF31" s="154">
        <v>62</v>
      </c>
      <c r="AG31" s="49"/>
      <c r="AH31" s="49"/>
      <c r="AI31" s="49"/>
      <c r="AJ31" s="49"/>
    </row>
    <row r="32" spans="2:36" x14ac:dyDescent="0.2">
      <c r="B32" s="332" t="s">
        <v>141</v>
      </c>
      <c r="C32" s="56" t="s">
        <v>35</v>
      </c>
      <c r="D32" s="155">
        <f>D27*100/D9</f>
        <v>21.578701541335825</v>
      </c>
      <c r="E32" s="155">
        <f>E27*100/E9</f>
        <v>22.243998040176383</v>
      </c>
      <c r="F32" s="155">
        <f t="shared" ref="F32:AF32" si="10">F27*100/F9</f>
        <v>21.815286624203821</v>
      </c>
      <c r="G32" s="156">
        <f>G27*100/G9</f>
        <v>29.032258064516128</v>
      </c>
      <c r="H32" s="156">
        <f>H27*100/H9</f>
        <v>26.984126984126984</v>
      </c>
      <c r="I32" s="156">
        <f t="shared" si="10"/>
        <v>31.03448275862069</v>
      </c>
      <c r="J32" s="156">
        <f t="shared" si="10"/>
        <v>18.367346938775512</v>
      </c>
      <c r="K32" s="157">
        <f t="shared" si="10"/>
        <v>27.272727272727273</v>
      </c>
      <c r="L32" s="156">
        <f t="shared" si="10"/>
        <v>22.950819672131146</v>
      </c>
      <c r="M32" s="157">
        <f t="shared" si="10"/>
        <v>27.777777777777779</v>
      </c>
      <c r="N32" s="156">
        <f t="shared" si="10"/>
        <v>22.580645161290324</v>
      </c>
      <c r="O32" s="156">
        <f t="shared" si="10"/>
        <v>4.5454545454545459</v>
      </c>
      <c r="P32" s="156">
        <f t="shared" si="10"/>
        <v>30.63063063063063</v>
      </c>
      <c r="Q32" s="156">
        <f t="shared" si="10"/>
        <v>22.222222222222221</v>
      </c>
      <c r="R32" s="156">
        <f t="shared" si="10"/>
        <v>21.153846153846153</v>
      </c>
      <c r="S32" s="156">
        <f t="shared" si="10"/>
        <v>25</v>
      </c>
      <c r="T32" s="156">
        <f t="shared" si="10"/>
        <v>22.222222222222221</v>
      </c>
      <c r="U32" s="156">
        <f>U27*100/U9</f>
        <v>16</v>
      </c>
      <c r="V32" s="156">
        <f>V27*100/V9</f>
        <v>24.22360248447205</v>
      </c>
      <c r="W32" s="156">
        <f t="shared" si="10"/>
        <v>23.333333333333332</v>
      </c>
      <c r="X32" s="156">
        <f t="shared" si="10"/>
        <v>20.512820512820515</v>
      </c>
      <c r="Y32" s="156">
        <f>Y27*100/Y9</f>
        <v>14.893617021276595</v>
      </c>
      <c r="Z32" s="156">
        <f>Z27*100/Z9</f>
        <v>17.877094972067038</v>
      </c>
      <c r="AA32" s="156">
        <f>AA27*100/AA9</f>
        <v>12.5</v>
      </c>
      <c r="AB32" s="156">
        <f>AB27*100/AB9</f>
        <v>21.484375</v>
      </c>
      <c r="AC32" s="156">
        <f t="shared" si="10"/>
        <v>18.627450980392158</v>
      </c>
      <c r="AD32" s="156">
        <f t="shared" si="10"/>
        <v>21.229050279329609</v>
      </c>
      <c r="AE32" s="156">
        <f t="shared" si="10"/>
        <v>20.710059171597631</v>
      </c>
      <c r="AF32" s="158">
        <f t="shared" si="10"/>
        <v>23.905723905723907</v>
      </c>
      <c r="AG32" s="55"/>
      <c r="AH32" s="55"/>
      <c r="AI32" s="55"/>
      <c r="AJ32" s="55"/>
    </row>
    <row r="33" spans="2:36" x14ac:dyDescent="0.2">
      <c r="B33" s="333"/>
      <c r="C33" s="54" t="s">
        <v>36</v>
      </c>
      <c r="D33" s="143">
        <f>D28*100/D9</f>
        <v>65.109761793554412</v>
      </c>
      <c r="E33" s="143">
        <f>E28*100/E9</f>
        <v>64.576188143067128</v>
      </c>
      <c r="F33" s="143">
        <f t="shared" ref="F33:AF33" si="11">F28*100/F9</f>
        <v>65.007961783439484</v>
      </c>
      <c r="G33" s="144">
        <f>G28*100/G9</f>
        <v>64.516129032258064</v>
      </c>
      <c r="H33" s="144">
        <f>H28*100/H9</f>
        <v>71.428571428571431</v>
      </c>
      <c r="I33" s="144">
        <f t="shared" si="11"/>
        <v>58.620689655172413</v>
      </c>
      <c r="J33" s="144">
        <f t="shared" si="11"/>
        <v>73.469387755102048</v>
      </c>
      <c r="K33" s="145">
        <f t="shared" si="11"/>
        <v>68.181818181818187</v>
      </c>
      <c r="L33" s="144">
        <f t="shared" si="11"/>
        <v>73.770491803278688</v>
      </c>
      <c r="M33" s="145">
        <f t="shared" si="11"/>
        <v>55.555555555555557</v>
      </c>
      <c r="N33" s="144">
        <f t="shared" si="11"/>
        <v>72.043010752688176</v>
      </c>
      <c r="O33" s="144">
        <f t="shared" si="11"/>
        <v>81.818181818181813</v>
      </c>
      <c r="P33" s="144">
        <f t="shared" si="11"/>
        <v>60.36036036036036</v>
      </c>
      <c r="Q33" s="144">
        <f t="shared" si="11"/>
        <v>61.111111111111114</v>
      </c>
      <c r="R33" s="144">
        <f t="shared" si="11"/>
        <v>64.42307692307692</v>
      </c>
      <c r="S33" s="144">
        <f t="shared" si="11"/>
        <v>67.857142857142861</v>
      </c>
      <c r="T33" s="144">
        <f t="shared" si="11"/>
        <v>71.851851851851848</v>
      </c>
      <c r="U33" s="144">
        <f>U28*100/U9</f>
        <v>72</v>
      </c>
      <c r="V33" s="144">
        <f>V28*100/V9</f>
        <v>67.701863354037272</v>
      </c>
      <c r="W33" s="144">
        <f t="shared" si="11"/>
        <v>70</v>
      </c>
      <c r="X33" s="144">
        <f t="shared" si="11"/>
        <v>60.897435897435898</v>
      </c>
      <c r="Y33" s="144">
        <f>Y28*100/Y9</f>
        <v>65.957446808510639</v>
      </c>
      <c r="Z33" s="144">
        <f>Z28*100/Z9</f>
        <v>68.715083798882688</v>
      </c>
      <c r="AA33" s="144">
        <f>AA28*100/AA9</f>
        <v>70.833333333333329</v>
      </c>
      <c r="AB33" s="144">
        <f>AB28*100/AB9</f>
        <v>62.5</v>
      </c>
      <c r="AC33" s="144">
        <f t="shared" si="11"/>
        <v>60.784313725490193</v>
      </c>
      <c r="AD33" s="144">
        <f t="shared" si="11"/>
        <v>64.245810055865917</v>
      </c>
      <c r="AE33" s="144">
        <f t="shared" si="11"/>
        <v>59.171597633136095</v>
      </c>
      <c r="AF33" s="146">
        <f t="shared" si="11"/>
        <v>59.595959595959599</v>
      </c>
      <c r="AG33" s="55"/>
      <c r="AH33" s="55"/>
      <c r="AI33" s="55"/>
      <c r="AJ33" s="55"/>
    </row>
    <row r="34" spans="2:36" x14ac:dyDescent="0.2">
      <c r="B34" s="333"/>
      <c r="C34" s="54" t="s">
        <v>37</v>
      </c>
      <c r="D34" s="143">
        <f>D29*100/D9</f>
        <v>16.020551144325083</v>
      </c>
      <c r="E34" s="143">
        <f>E29*100/E9</f>
        <v>15.67858892699657</v>
      </c>
      <c r="F34" s="143">
        <f t="shared" ref="F34:AF34" si="12">F29*100/F9</f>
        <v>16.679936305732483</v>
      </c>
      <c r="G34" s="144">
        <f>G29*100/G9</f>
        <v>37.096774193548384</v>
      </c>
      <c r="H34" s="144">
        <f>H29*100/H9</f>
        <v>38.095238095238095</v>
      </c>
      <c r="I34" s="144">
        <f t="shared" si="12"/>
        <v>31.03448275862069</v>
      </c>
      <c r="J34" s="144">
        <f t="shared" si="12"/>
        <v>14.285714285714286</v>
      </c>
      <c r="K34" s="145">
        <f t="shared" si="12"/>
        <v>31.818181818181817</v>
      </c>
      <c r="L34" s="144">
        <f t="shared" si="12"/>
        <v>32.786885245901637</v>
      </c>
      <c r="M34" s="145">
        <f t="shared" si="12"/>
        <v>27.777777777777779</v>
      </c>
      <c r="N34" s="144">
        <f t="shared" si="12"/>
        <v>19.35483870967742</v>
      </c>
      <c r="O34" s="144">
        <f t="shared" si="12"/>
        <v>22.727272727272727</v>
      </c>
      <c r="P34" s="144">
        <f t="shared" si="12"/>
        <v>23.423423423423422</v>
      </c>
      <c r="Q34" s="144">
        <f t="shared" si="12"/>
        <v>11.111111111111111</v>
      </c>
      <c r="R34" s="144">
        <f t="shared" si="12"/>
        <v>26.923076923076923</v>
      </c>
      <c r="S34" s="144">
        <f t="shared" si="12"/>
        <v>14.285714285714286</v>
      </c>
      <c r="T34" s="144">
        <f t="shared" si="12"/>
        <v>23.703703703703702</v>
      </c>
      <c r="U34" s="144">
        <f>U29*100/U9</f>
        <v>20</v>
      </c>
      <c r="V34" s="144">
        <f>V29*100/V9</f>
        <v>33.54037267080745</v>
      </c>
      <c r="W34" s="144">
        <f t="shared" si="12"/>
        <v>10</v>
      </c>
      <c r="X34" s="144">
        <f t="shared" si="12"/>
        <v>20.512820512820515</v>
      </c>
      <c r="Y34" s="144">
        <f>Y29*100/Y9</f>
        <v>10.638297872340425</v>
      </c>
      <c r="Z34" s="144">
        <f>Z29*100/Z9</f>
        <v>15.083798882681565</v>
      </c>
      <c r="AA34" s="144">
        <f>AA29*100/AA9</f>
        <v>6.25</v>
      </c>
      <c r="AB34" s="144">
        <f>AB29*100/AB9</f>
        <v>9.765625</v>
      </c>
      <c r="AC34" s="144">
        <f t="shared" si="12"/>
        <v>7.8431372549019605</v>
      </c>
      <c r="AD34" s="144">
        <f t="shared" si="12"/>
        <v>11.731843575418994</v>
      </c>
      <c r="AE34" s="144">
        <f t="shared" si="12"/>
        <v>4.1420118343195265</v>
      </c>
      <c r="AF34" s="146">
        <f t="shared" si="12"/>
        <v>5.3872053872053876</v>
      </c>
      <c r="AG34" s="55"/>
      <c r="AH34" s="55"/>
      <c r="AI34" s="55"/>
      <c r="AJ34" s="55"/>
    </row>
    <row r="35" spans="2:36" x14ac:dyDescent="0.2">
      <c r="B35" s="333"/>
      <c r="C35" s="54" t="s">
        <v>38</v>
      </c>
      <c r="D35" s="143">
        <f>D30*100/D9</f>
        <v>43.204110228865019</v>
      </c>
      <c r="E35" s="143">
        <f>E30*100/E9</f>
        <v>43.116119549240565</v>
      </c>
      <c r="F35" s="143">
        <f t="shared" ref="F35:AF35" si="13">F30*100/F9</f>
        <v>42.277070063694268</v>
      </c>
      <c r="G35" s="144">
        <f>G30*100/G9</f>
        <v>22.580645161290324</v>
      </c>
      <c r="H35" s="144">
        <f>H30*100/H9</f>
        <v>23.80952380952381</v>
      </c>
      <c r="I35" s="144">
        <f t="shared" si="13"/>
        <v>37.931034482758619</v>
      </c>
      <c r="J35" s="144">
        <f t="shared" si="13"/>
        <v>46.938775510204081</v>
      </c>
      <c r="K35" s="145">
        <f t="shared" si="13"/>
        <v>36.363636363636367</v>
      </c>
      <c r="L35" s="144">
        <f t="shared" si="13"/>
        <v>37.704918032786885</v>
      </c>
      <c r="M35" s="145">
        <f t="shared" si="13"/>
        <v>38.888888888888886</v>
      </c>
      <c r="N35" s="144">
        <f t="shared" si="13"/>
        <v>39.784946236559136</v>
      </c>
      <c r="O35" s="144">
        <f t="shared" si="13"/>
        <v>50</v>
      </c>
      <c r="P35" s="144">
        <f t="shared" si="13"/>
        <v>36.936936936936938</v>
      </c>
      <c r="Q35" s="144">
        <f t="shared" si="13"/>
        <v>72.222222222222229</v>
      </c>
      <c r="R35" s="144">
        <f t="shared" si="13"/>
        <v>42.307692307692307</v>
      </c>
      <c r="S35" s="144">
        <f t="shared" si="13"/>
        <v>28.571428571428573</v>
      </c>
      <c r="T35" s="144">
        <f t="shared" si="13"/>
        <v>48.148148148148145</v>
      </c>
      <c r="U35" s="144">
        <f>U30*100/U9</f>
        <v>36</v>
      </c>
      <c r="V35" s="144">
        <f>V30*100/V9</f>
        <v>39.751552795031053</v>
      </c>
      <c r="W35" s="144">
        <f t="shared" si="13"/>
        <v>26.666666666666668</v>
      </c>
      <c r="X35" s="144">
        <f t="shared" si="13"/>
        <v>50.641025641025642</v>
      </c>
      <c r="Y35" s="144">
        <f>Y30*100/Y9</f>
        <v>48.936170212765958</v>
      </c>
      <c r="Z35" s="144">
        <f>Z30*100/Z9</f>
        <v>47.486033519553075</v>
      </c>
      <c r="AA35" s="144">
        <f>AA30*100/AA9</f>
        <v>50</v>
      </c>
      <c r="AB35" s="144">
        <f>AB30*100/AB9</f>
        <v>42.96875</v>
      </c>
      <c r="AC35" s="144">
        <f t="shared" si="13"/>
        <v>45.098039215686278</v>
      </c>
      <c r="AD35" s="144">
        <f t="shared" si="13"/>
        <v>47.486033519553075</v>
      </c>
      <c r="AE35" s="144">
        <f t="shared" si="13"/>
        <v>33.727810650887577</v>
      </c>
      <c r="AF35" s="146">
        <f t="shared" si="13"/>
        <v>43.0976430976431</v>
      </c>
      <c r="AG35" s="55"/>
      <c r="AH35" s="55"/>
      <c r="AI35" s="55"/>
      <c r="AJ35" s="55"/>
    </row>
    <row r="36" spans="2:36" x14ac:dyDescent="0.2">
      <c r="B36" s="334"/>
      <c r="C36" s="57" t="s">
        <v>39</v>
      </c>
      <c r="D36" s="135">
        <f>D31*100/D9</f>
        <v>17.048108360579167</v>
      </c>
      <c r="E36" s="135">
        <f>E31*100/E9</f>
        <v>16.903478686918177</v>
      </c>
      <c r="F36" s="135">
        <f t="shared" ref="F36:AF36" si="14">F31*100/F9</f>
        <v>16.719745222929937</v>
      </c>
      <c r="G36" s="136">
        <f>G31*100/G9</f>
        <v>0</v>
      </c>
      <c r="H36" s="136">
        <f>H31*100/H9</f>
        <v>1.5873015873015872</v>
      </c>
      <c r="I36" s="136">
        <f t="shared" si="14"/>
        <v>3.4482758620689653</v>
      </c>
      <c r="J36" s="136">
        <f t="shared" si="14"/>
        <v>8.1632653061224492</v>
      </c>
      <c r="K36" s="137">
        <f t="shared" si="14"/>
        <v>0</v>
      </c>
      <c r="L36" s="136">
        <f t="shared" si="14"/>
        <v>0</v>
      </c>
      <c r="M36" s="137">
        <f t="shared" si="14"/>
        <v>5.5555555555555554</v>
      </c>
      <c r="N36" s="136">
        <f t="shared" si="14"/>
        <v>9.67741935483871</v>
      </c>
      <c r="O36" s="136">
        <f t="shared" si="14"/>
        <v>9.0909090909090917</v>
      </c>
      <c r="P36" s="136">
        <f t="shared" si="14"/>
        <v>7.2072072072072073</v>
      </c>
      <c r="Q36" s="136">
        <f t="shared" si="14"/>
        <v>5.5555555555555554</v>
      </c>
      <c r="R36" s="136">
        <f t="shared" si="14"/>
        <v>12.5</v>
      </c>
      <c r="S36" s="136">
        <f t="shared" si="14"/>
        <v>28.571428571428573</v>
      </c>
      <c r="T36" s="136">
        <f t="shared" si="14"/>
        <v>10.37037037037037</v>
      </c>
      <c r="U36" s="136">
        <f>U31*100/U9</f>
        <v>24</v>
      </c>
      <c r="V36" s="136">
        <f>V31*100/V9</f>
        <v>14.285714285714286</v>
      </c>
      <c r="W36" s="136">
        <f t="shared" si="14"/>
        <v>36.666666666666664</v>
      </c>
      <c r="X36" s="136">
        <f t="shared" si="14"/>
        <v>16.025641025641026</v>
      </c>
      <c r="Y36" s="136">
        <f>Y31*100/Y9</f>
        <v>25.531914893617021</v>
      </c>
      <c r="Z36" s="136">
        <f>Z31*100/Z9</f>
        <v>19.553072625698324</v>
      </c>
      <c r="AA36" s="136">
        <f>AA31*100/AA9</f>
        <v>25</v>
      </c>
      <c r="AB36" s="136">
        <f>AB31*100/AB9</f>
        <v>19.140625</v>
      </c>
      <c r="AC36" s="136">
        <f t="shared" si="14"/>
        <v>21.568627450980394</v>
      </c>
      <c r="AD36" s="136">
        <f t="shared" si="14"/>
        <v>21.229050279329609</v>
      </c>
      <c r="AE36" s="136">
        <f t="shared" si="14"/>
        <v>30.177514792899409</v>
      </c>
      <c r="AF36" s="138">
        <f t="shared" si="14"/>
        <v>20.875420875420875</v>
      </c>
      <c r="AG36" s="55"/>
      <c r="AH36" s="55"/>
      <c r="AI36" s="55"/>
      <c r="AJ36" s="55"/>
    </row>
    <row r="37" spans="2:36" x14ac:dyDescent="0.2">
      <c r="B37" s="332" t="s">
        <v>40</v>
      </c>
      <c r="C37" s="56" t="s">
        <v>41</v>
      </c>
      <c r="D37" s="127">
        <v>54686</v>
      </c>
      <c r="E37" s="127">
        <v>51958</v>
      </c>
      <c r="F37" s="127">
        <f>SUM(G37:AF37)</f>
        <v>64978</v>
      </c>
      <c r="G37" s="128">
        <v>1787</v>
      </c>
      <c r="H37" s="128">
        <v>1783</v>
      </c>
      <c r="I37" s="128">
        <v>845</v>
      </c>
      <c r="J37" s="128">
        <v>1375</v>
      </c>
      <c r="K37" s="129">
        <v>644</v>
      </c>
      <c r="L37" s="128">
        <v>1719</v>
      </c>
      <c r="M37" s="129">
        <v>512</v>
      </c>
      <c r="N37" s="128">
        <v>2645</v>
      </c>
      <c r="O37" s="128">
        <v>630</v>
      </c>
      <c r="P37" s="128">
        <v>3172</v>
      </c>
      <c r="Q37" s="128">
        <v>514</v>
      </c>
      <c r="R37" s="128">
        <v>2958</v>
      </c>
      <c r="S37" s="128">
        <v>766</v>
      </c>
      <c r="T37" s="128">
        <v>3785</v>
      </c>
      <c r="U37" s="128">
        <v>679</v>
      </c>
      <c r="V37" s="128">
        <v>4427</v>
      </c>
      <c r="W37" s="128">
        <v>778</v>
      </c>
      <c r="X37" s="128">
        <v>4236</v>
      </c>
      <c r="Y37" s="128">
        <v>1157</v>
      </c>
      <c r="Z37" s="128">
        <v>4672</v>
      </c>
      <c r="AA37" s="128">
        <v>2341</v>
      </c>
      <c r="AB37" s="128">
        <v>6289</v>
      </c>
      <c r="AC37" s="128">
        <v>2467</v>
      </c>
      <c r="AD37" s="128">
        <v>4272</v>
      </c>
      <c r="AE37" s="128">
        <v>3798</v>
      </c>
      <c r="AF37" s="130">
        <v>6727</v>
      </c>
      <c r="AG37" s="49"/>
      <c r="AH37" s="49"/>
      <c r="AI37" s="49"/>
      <c r="AJ37" s="49"/>
    </row>
    <row r="38" spans="2:36" x14ac:dyDescent="0.2">
      <c r="B38" s="333"/>
      <c r="C38" s="54" t="s">
        <v>100</v>
      </c>
      <c r="D38" s="131">
        <v>65</v>
      </c>
      <c r="E38" s="131">
        <v>48</v>
      </c>
      <c r="F38" s="131">
        <f>SUM(G38:AF38)</f>
        <v>47</v>
      </c>
      <c r="G38" s="132">
        <v>0</v>
      </c>
      <c r="H38" s="132">
        <v>0</v>
      </c>
      <c r="I38" s="132">
        <v>0</v>
      </c>
      <c r="J38" s="132">
        <v>0</v>
      </c>
      <c r="K38" s="133">
        <v>0</v>
      </c>
      <c r="L38" s="132">
        <v>0</v>
      </c>
      <c r="M38" s="133">
        <v>0</v>
      </c>
      <c r="N38" s="132">
        <v>0</v>
      </c>
      <c r="O38" s="132">
        <v>0</v>
      </c>
      <c r="P38" s="132">
        <v>0</v>
      </c>
      <c r="Q38" s="132">
        <v>0</v>
      </c>
      <c r="R38" s="132">
        <v>0</v>
      </c>
      <c r="S38" s="132">
        <v>0</v>
      </c>
      <c r="T38" s="132">
        <v>0</v>
      </c>
      <c r="U38" s="132">
        <v>0</v>
      </c>
      <c r="V38" s="132">
        <v>0</v>
      </c>
      <c r="W38" s="132">
        <v>0</v>
      </c>
      <c r="X38" s="132">
        <v>0</v>
      </c>
      <c r="Y38" s="132">
        <v>2</v>
      </c>
      <c r="Z38" s="132">
        <v>2</v>
      </c>
      <c r="AA38" s="132">
        <v>4</v>
      </c>
      <c r="AB38" s="132">
        <v>3</v>
      </c>
      <c r="AC38" s="132">
        <v>6</v>
      </c>
      <c r="AD38" s="132">
        <v>4</v>
      </c>
      <c r="AE38" s="132">
        <v>10</v>
      </c>
      <c r="AF38" s="134">
        <v>16</v>
      </c>
      <c r="AG38" s="49"/>
      <c r="AH38" s="49"/>
      <c r="AI38" s="49"/>
      <c r="AJ38" s="49"/>
    </row>
    <row r="39" spans="2:36" x14ac:dyDescent="0.2">
      <c r="B39" s="333"/>
      <c r="C39" s="54" t="s">
        <v>101</v>
      </c>
      <c r="D39" s="131">
        <v>154</v>
      </c>
      <c r="E39" s="131">
        <v>165</v>
      </c>
      <c r="F39" s="131">
        <f>SUM(G39:AF39)</f>
        <v>152</v>
      </c>
      <c r="G39" s="132">
        <v>0</v>
      </c>
      <c r="H39" s="132">
        <v>0</v>
      </c>
      <c r="I39" s="132">
        <v>0</v>
      </c>
      <c r="J39" s="132">
        <v>0</v>
      </c>
      <c r="K39" s="133">
        <v>0</v>
      </c>
      <c r="L39" s="132">
        <v>0</v>
      </c>
      <c r="M39" s="133">
        <v>0</v>
      </c>
      <c r="N39" s="132">
        <v>0</v>
      </c>
      <c r="O39" s="132">
        <v>0</v>
      </c>
      <c r="P39" s="132">
        <v>0</v>
      </c>
      <c r="Q39" s="132">
        <v>0</v>
      </c>
      <c r="R39" s="132">
        <v>0</v>
      </c>
      <c r="S39" s="132">
        <v>1</v>
      </c>
      <c r="T39" s="132">
        <v>0</v>
      </c>
      <c r="U39" s="132">
        <v>0</v>
      </c>
      <c r="V39" s="132">
        <v>2</v>
      </c>
      <c r="W39" s="132">
        <v>2</v>
      </c>
      <c r="X39" s="132">
        <v>1</v>
      </c>
      <c r="Y39" s="132">
        <v>6</v>
      </c>
      <c r="Z39" s="132">
        <v>7</v>
      </c>
      <c r="AA39" s="132">
        <v>9</v>
      </c>
      <c r="AB39" s="132">
        <v>23</v>
      </c>
      <c r="AC39" s="132">
        <v>8</v>
      </c>
      <c r="AD39" s="132">
        <v>20</v>
      </c>
      <c r="AE39" s="132">
        <v>24</v>
      </c>
      <c r="AF39" s="134">
        <v>49</v>
      </c>
      <c r="AG39" s="49"/>
      <c r="AH39" s="49"/>
      <c r="AI39" s="49"/>
      <c r="AJ39" s="49"/>
    </row>
    <row r="40" spans="2:36" x14ac:dyDescent="0.2">
      <c r="B40" s="333"/>
      <c r="C40" s="54" t="s">
        <v>102</v>
      </c>
      <c r="D40" s="131">
        <v>209</v>
      </c>
      <c r="E40" s="131">
        <v>209</v>
      </c>
      <c r="F40" s="131">
        <f>SUM(G40:AF40)</f>
        <v>252</v>
      </c>
      <c r="G40" s="132">
        <v>0</v>
      </c>
      <c r="H40" s="132">
        <v>0</v>
      </c>
      <c r="I40" s="132">
        <v>0</v>
      </c>
      <c r="J40" s="132">
        <v>0</v>
      </c>
      <c r="K40" s="133">
        <v>0</v>
      </c>
      <c r="L40" s="132">
        <v>0</v>
      </c>
      <c r="M40" s="133">
        <v>0</v>
      </c>
      <c r="N40" s="132">
        <v>0</v>
      </c>
      <c r="O40" s="132">
        <v>0</v>
      </c>
      <c r="P40" s="132">
        <v>2</v>
      </c>
      <c r="Q40" s="132">
        <v>0</v>
      </c>
      <c r="R40" s="132">
        <v>0</v>
      </c>
      <c r="S40" s="132">
        <v>1</v>
      </c>
      <c r="T40" s="132">
        <v>3</v>
      </c>
      <c r="U40" s="132">
        <v>2</v>
      </c>
      <c r="V40" s="132">
        <v>6</v>
      </c>
      <c r="W40" s="132">
        <v>2</v>
      </c>
      <c r="X40" s="132">
        <v>13</v>
      </c>
      <c r="Y40" s="132">
        <v>4</v>
      </c>
      <c r="Z40" s="132">
        <v>18</v>
      </c>
      <c r="AA40" s="132">
        <v>13</v>
      </c>
      <c r="AB40" s="132">
        <v>41</v>
      </c>
      <c r="AC40" s="132">
        <v>11</v>
      </c>
      <c r="AD40" s="132">
        <v>39</v>
      </c>
      <c r="AE40" s="132">
        <v>40</v>
      </c>
      <c r="AF40" s="134">
        <v>57</v>
      </c>
      <c r="AG40" s="49"/>
      <c r="AH40" s="49"/>
      <c r="AI40" s="49"/>
      <c r="AJ40" s="49"/>
    </row>
    <row r="41" spans="2:36" x14ac:dyDescent="0.2">
      <c r="B41" s="333"/>
      <c r="C41" s="54" t="s">
        <v>103</v>
      </c>
      <c r="D41" s="131">
        <v>1713</v>
      </c>
      <c r="E41" s="131">
        <v>1619</v>
      </c>
      <c r="F41" s="131">
        <f>SUM(G41:AF41)</f>
        <v>2061</v>
      </c>
      <c r="G41" s="132">
        <v>62</v>
      </c>
      <c r="H41" s="132">
        <v>63</v>
      </c>
      <c r="I41" s="132">
        <v>29</v>
      </c>
      <c r="J41" s="132">
        <v>49</v>
      </c>
      <c r="K41" s="133">
        <v>22</v>
      </c>
      <c r="L41" s="132">
        <v>61</v>
      </c>
      <c r="M41" s="133">
        <v>18</v>
      </c>
      <c r="N41" s="132">
        <v>93</v>
      </c>
      <c r="O41" s="132">
        <v>22</v>
      </c>
      <c r="P41" s="132">
        <v>109</v>
      </c>
      <c r="Q41" s="132">
        <v>18</v>
      </c>
      <c r="R41" s="132">
        <v>104</v>
      </c>
      <c r="S41" s="132">
        <v>26</v>
      </c>
      <c r="T41" s="132">
        <v>132</v>
      </c>
      <c r="U41" s="132">
        <v>23</v>
      </c>
      <c r="V41" s="132">
        <v>153</v>
      </c>
      <c r="W41" s="132">
        <v>26</v>
      </c>
      <c r="X41" s="132">
        <v>142</v>
      </c>
      <c r="Y41" s="132">
        <v>35</v>
      </c>
      <c r="Z41" s="132">
        <v>152</v>
      </c>
      <c r="AA41" s="132">
        <v>70</v>
      </c>
      <c r="AB41" s="132">
        <v>189</v>
      </c>
      <c r="AC41" s="132">
        <v>77</v>
      </c>
      <c r="AD41" s="132">
        <v>116</v>
      </c>
      <c r="AE41" s="132">
        <v>95</v>
      </c>
      <c r="AF41" s="134">
        <v>175</v>
      </c>
      <c r="AG41" s="49"/>
      <c r="AH41" s="49"/>
      <c r="AI41" s="49"/>
      <c r="AJ41" s="49"/>
    </row>
    <row r="42" spans="2:36" x14ac:dyDescent="0.2">
      <c r="B42" s="334"/>
      <c r="C42" s="58" t="s">
        <v>42</v>
      </c>
      <c r="D42" s="135">
        <f>D37/D9</f>
        <v>25.542269967304996</v>
      </c>
      <c r="E42" s="135">
        <f>E37/E9</f>
        <v>25.457128858402744</v>
      </c>
      <c r="F42" s="135">
        <f>F37/F9</f>
        <v>25.867038216560509</v>
      </c>
      <c r="G42" s="137">
        <f>G37/G9</f>
        <v>28.822580645161292</v>
      </c>
      <c r="H42" s="137">
        <f>H37/H9</f>
        <v>28.301587301587301</v>
      </c>
      <c r="I42" s="137">
        <f t="shared" ref="I42:AF42" si="15">I37/I9</f>
        <v>29.137931034482758</v>
      </c>
      <c r="J42" s="137">
        <f t="shared" si="15"/>
        <v>28.061224489795919</v>
      </c>
      <c r="K42" s="137">
        <f t="shared" si="15"/>
        <v>29.272727272727273</v>
      </c>
      <c r="L42" s="137">
        <f t="shared" si="15"/>
        <v>28.180327868852459</v>
      </c>
      <c r="M42" s="137">
        <f t="shared" si="15"/>
        <v>28.444444444444443</v>
      </c>
      <c r="N42" s="137">
        <f t="shared" si="15"/>
        <v>28.440860215053764</v>
      </c>
      <c r="O42" s="137">
        <f t="shared" si="15"/>
        <v>28.636363636363637</v>
      </c>
      <c r="P42" s="137">
        <f t="shared" si="15"/>
        <v>28.576576576576578</v>
      </c>
      <c r="Q42" s="137">
        <f t="shared" si="15"/>
        <v>28.555555555555557</v>
      </c>
      <c r="R42" s="137">
        <f t="shared" si="15"/>
        <v>28.442307692307693</v>
      </c>
      <c r="S42" s="137">
        <f t="shared" si="15"/>
        <v>27.357142857142858</v>
      </c>
      <c r="T42" s="137">
        <f t="shared" si="15"/>
        <v>28.037037037037038</v>
      </c>
      <c r="U42" s="137">
        <f>U37/U9</f>
        <v>27.16</v>
      </c>
      <c r="V42" s="137">
        <f>V37/V9</f>
        <v>27.496894409937887</v>
      </c>
      <c r="W42" s="137">
        <f t="shared" si="15"/>
        <v>25.933333333333334</v>
      </c>
      <c r="X42" s="137">
        <f t="shared" si="15"/>
        <v>27.153846153846153</v>
      </c>
      <c r="Y42" s="137">
        <f>Y37/Y9</f>
        <v>24.617021276595743</v>
      </c>
      <c r="Z42" s="137">
        <f>Z37/Z9</f>
        <v>26.100558659217878</v>
      </c>
      <c r="AA42" s="137">
        <f>AA37/AA9</f>
        <v>24.385416666666668</v>
      </c>
      <c r="AB42" s="137">
        <f>AB37/AB9</f>
        <v>24.56640625</v>
      </c>
      <c r="AC42" s="137">
        <f t="shared" si="15"/>
        <v>24.186274509803923</v>
      </c>
      <c r="AD42" s="137">
        <f t="shared" si="15"/>
        <v>23.865921787709496</v>
      </c>
      <c r="AE42" s="137">
        <f t="shared" si="15"/>
        <v>22.473372781065088</v>
      </c>
      <c r="AF42" s="159">
        <f t="shared" si="15"/>
        <v>22.649831649831651</v>
      </c>
      <c r="AG42" s="55"/>
      <c r="AH42" s="55"/>
      <c r="AI42" s="55"/>
      <c r="AJ42" s="55"/>
    </row>
    <row r="43" spans="2:36" x14ac:dyDescent="0.2">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row>
  </sheetData>
  <mergeCells count="32">
    <mergeCell ref="AA6:AB6"/>
    <mergeCell ref="AC6:AD6"/>
    <mergeCell ref="AE6:AF6"/>
    <mergeCell ref="B8:C8"/>
    <mergeCell ref="K6:L6"/>
    <mergeCell ref="M6:N6"/>
    <mergeCell ref="O6:P6"/>
    <mergeCell ref="Q6:R6"/>
    <mergeCell ref="S6:T6"/>
    <mergeCell ref="U6:V6"/>
    <mergeCell ref="B5:C7"/>
    <mergeCell ref="D5:D7"/>
    <mergeCell ref="E5:E7"/>
    <mergeCell ref="F5:F7"/>
    <mergeCell ref="G5:AF5"/>
    <mergeCell ref="G6:H6"/>
    <mergeCell ref="B14:C14"/>
    <mergeCell ref="B15:C15"/>
    <mergeCell ref="B16:B19"/>
    <mergeCell ref="W6:X6"/>
    <mergeCell ref="Y6:Z6"/>
    <mergeCell ref="I6:J6"/>
    <mergeCell ref="A1:H1"/>
    <mergeCell ref="B2:R2"/>
    <mergeCell ref="B9:C9"/>
    <mergeCell ref="B10:C10"/>
    <mergeCell ref="B11:B13"/>
    <mergeCell ref="B20:B23"/>
    <mergeCell ref="B24:B26"/>
    <mergeCell ref="B27:B31"/>
    <mergeCell ref="B32:B36"/>
    <mergeCell ref="B37:B42"/>
  </mergeCells>
  <phoneticPr fontId="2"/>
  <pageMargins left="0.70866141732283472" right="0.70866141732283472" top="0.74803149606299213" bottom="0.74803149606299213" header="0.31496062992125984" footer="0.31496062992125984"/>
  <pageSetup paperSize="9" scale="74" firstPageNumber="135" orientation="portrait" useFirstPageNumber="1" r:id="rId1"/>
  <headerFooter>
    <oddFooter>&amp;C&amp;P</oddFooter>
  </headerFooter>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showGridLines="0" view="pageBreakPreview" zoomScaleNormal="100" zoomScaleSheetLayoutView="100" workbookViewId="0">
      <selection sqref="A1:I1"/>
    </sheetView>
  </sheetViews>
  <sheetFormatPr defaultColWidth="9" defaultRowHeight="20.149999999999999" customHeight="1" x14ac:dyDescent="0.2"/>
  <cols>
    <col min="1" max="1" width="1.6328125" style="60" customWidth="1"/>
    <col min="2" max="2" width="11.6328125" style="60" bestFit="1" customWidth="1"/>
    <col min="3" max="3" width="8.6328125" style="60" customWidth="1"/>
    <col min="4" max="4" width="9.1796875" style="60" customWidth="1"/>
    <col min="5" max="5" width="10.6328125" style="60" customWidth="1"/>
    <col min="6" max="9" width="8.6328125" style="60" customWidth="1"/>
    <col min="10" max="10" width="10.6328125" style="60" customWidth="1"/>
    <col min="11" max="16384" width="9" style="60"/>
  </cols>
  <sheetData>
    <row r="1" spans="1:10" ht="20.149999999999999" customHeight="1" x14ac:dyDescent="0.2">
      <c r="A1" s="362" t="s">
        <v>48</v>
      </c>
      <c r="B1" s="362"/>
      <c r="C1" s="362"/>
      <c r="D1" s="362"/>
      <c r="E1" s="362"/>
      <c r="F1" s="362"/>
      <c r="G1" s="362"/>
      <c r="H1" s="362"/>
      <c r="I1" s="362"/>
    </row>
    <row r="2" spans="1:10" ht="75" customHeight="1" x14ac:dyDescent="0.2">
      <c r="B2" s="363" t="s">
        <v>108</v>
      </c>
      <c r="C2" s="363"/>
      <c r="D2" s="363"/>
      <c r="E2" s="363"/>
      <c r="F2" s="363"/>
      <c r="G2" s="363"/>
      <c r="H2" s="363"/>
      <c r="I2" s="363"/>
      <c r="J2" s="363"/>
    </row>
    <row r="3" spans="1:10" ht="15" customHeight="1" x14ac:dyDescent="0.2">
      <c r="B3" s="160"/>
      <c r="C3" s="160"/>
      <c r="D3" s="160"/>
      <c r="E3" s="160"/>
      <c r="F3" s="160"/>
      <c r="G3" s="160"/>
      <c r="H3" s="160"/>
      <c r="I3" s="160"/>
    </row>
    <row r="4" spans="1:10" ht="22.5" customHeight="1" x14ac:dyDescent="0.2">
      <c r="A4" s="362" t="s">
        <v>109</v>
      </c>
      <c r="B4" s="362"/>
      <c r="C4" s="362"/>
      <c r="D4" s="362"/>
      <c r="E4" s="362"/>
      <c r="F4" s="362"/>
      <c r="G4" s="362"/>
      <c r="H4" s="362"/>
      <c r="I4" s="362"/>
    </row>
    <row r="5" spans="1:10" s="1" customFormat="1" ht="30" customHeight="1" x14ac:dyDescent="0.2">
      <c r="B5" s="161" t="s">
        <v>88</v>
      </c>
      <c r="C5" s="368">
        <v>45452</v>
      </c>
      <c r="D5" s="369"/>
      <c r="E5" s="369"/>
      <c r="F5" s="369"/>
      <c r="G5" s="369"/>
      <c r="H5" s="369"/>
      <c r="I5" s="369"/>
      <c r="J5" s="370"/>
    </row>
    <row r="6" spans="1:10" s="1" customFormat="1" ht="22.5" customHeight="1" x14ac:dyDescent="0.2">
      <c r="B6" s="162" t="s">
        <v>85</v>
      </c>
      <c r="C6" s="364" t="s">
        <v>118</v>
      </c>
      <c r="D6" s="365"/>
      <c r="E6" s="365"/>
      <c r="F6" s="365"/>
      <c r="G6" s="365"/>
      <c r="H6" s="365"/>
      <c r="I6" s="365"/>
      <c r="J6" s="163"/>
    </row>
    <row r="7" spans="1:10" s="1" customFormat="1" ht="22.5" customHeight="1" x14ac:dyDescent="0.2">
      <c r="A7" s="1" t="s">
        <v>63</v>
      </c>
      <c r="B7" s="162" t="s">
        <v>86</v>
      </c>
      <c r="C7" s="366" t="s">
        <v>119</v>
      </c>
      <c r="D7" s="367"/>
      <c r="E7" s="367"/>
      <c r="F7" s="367"/>
      <c r="G7" s="367"/>
      <c r="H7" s="367"/>
      <c r="I7" s="367"/>
      <c r="J7" s="163"/>
    </row>
    <row r="8" spans="1:10" s="1" customFormat="1" ht="22.5" customHeight="1" x14ac:dyDescent="0.2">
      <c r="B8" s="162" t="s">
        <v>49</v>
      </c>
      <c r="C8" s="373" t="s">
        <v>57</v>
      </c>
      <c r="D8" s="365"/>
      <c r="E8" s="365"/>
      <c r="F8" s="365"/>
      <c r="G8" s="365"/>
      <c r="H8" s="365"/>
      <c r="I8" s="365"/>
      <c r="J8" s="163"/>
    </row>
    <row r="9" spans="1:10" s="1" customFormat="1" ht="22.5" customHeight="1" x14ac:dyDescent="0.2">
      <c r="B9" s="164" t="s">
        <v>87</v>
      </c>
      <c r="C9" s="371" t="s">
        <v>120</v>
      </c>
      <c r="D9" s="372"/>
      <c r="E9" s="372"/>
      <c r="F9" s="372"/>
      <c r="G9" s="372"/>
      <c r="H9" s="372"/>
      <c r="I9" s="372"/>
      <c r="J9" s="165"/>
    </row>
    <row r="10" spans="1:10" s="1" customFormat="1" ht="15" customHeight="1" x14ac:dyDescent="0.2">
      <c r="B10" s="166"/>
      <c r="C10" s="167"/>
      <c r="D10" s="168"/>
      <c r="E10" s="168"/>
      <c r="F10" s="168"/>
      <c r="G10" s="168"/>
      <c r="H10" s="168"/>
      <c r="I10" s="168"/>
    </row>
    <row r="11" spans="1:10" ht="22.5" customHeight="1" x14ac:dyDescent="0.2">
      <c r="A11" s="362" t="s">
        <v>84</v>
      </c>
      <c r="B11" s="362"/>
      <c r="C11" s="362"/>
      <c r="D11" s="362"/>
      <c r="E11" s="362"/>
      <c r="F11" s="362"/>
      <c r="G11" s="362"/>
      <c r="H11" s="362"/>
      <c r="I11" s="362"/>
    </row>
    <row r="12" spans="1:10" s="1" customFormat="1" ht="22.5" customHeight="1" x14ac:dyDescent="0.2">
      <c r="A12" s="42"/>
      <c r="B12" s="161" t="s">
        <v>88</v>
      </c>
      <c r="C12" s="169" t="s">
        <v>152</v>
      </c>
      <c r="D12" s="170"/>
      <c r="E12" s="170"/>
      <c r="F12" s="170"/>
      <c r="G12" s="170"/>
      <c r="H12" s="170"/>
      <c r="I12" s="170"/>
      <c r="J12" s="171"/>
    </row>
    <row r="13" spans="1:10" s="1" customFormat="1" ht="43.5" customHeight="1" x14ac:dyDescent="0.2">
      <c r="A13" s="42"/>
      <c r="B13" s="172" t="s">
        <v>52</v>
      </c>
      <c r="C13" s="373" t="s">
        <v>58</v>
      </c>
      <c r="D13" s="374"/>
      <c r="E13" s="374"/>
      <c r="F13" s="374"/>
      <c r="G13" s="374"/>
      <c r="H13" s="374"/>
      <c r="I13" s="374"/>
      <c r="J13" s="375"/>
    </row>
    <row r="14" spans="1:10" s="1" customFormat="1" ht="30" customHeight="1" x14ac:dyDescent="0.2">
      <c r="A14" s="42"/>
      <c r="B14" s="173" t="s">
        <v>61</v>
      </c>
      <c r="C14" s="174" t="s">
        <v>64</v>
      </c>
      <c r="D14" s="175"/>
      <c r="E14" s="175"/>
      <c r="F14" s="175"/>
      <c r="G14" s="175"/>
      <c r="H14" s="175"/>
      <c r="I14" s="175"/>
      <c r="J14" s="176"/>
    </row>
    <row r="15" spans="1:10" s="1" customFormat="1" ht="22.5" customHeight="1" x14ac:dyDescent="0.2">
      <c r="A15" s="42"/>
      <c r="B15" s="164" t="s">
        <v>62</v>
      </c>
      <c r="C15" s="371" t="s">
        <v>153</v>
      </c>
      <c r="D15" s="372"/>
      <c r="E15" s="372"/>
      <c r="F15" s="372"/>
      <c r="G15" s="372"/>
      <c r="H15" s="372"/>
      <c r="I15" s="372"/>
      <c r="J15" s="177"/>
    </row>
    <row r="16" spans="1:10" s="1" customFormat="1" ht="22.5" customHeight="1" x14ac:dyDescent="0.2">
      <c r="A16" s="60"/>
      <c r="B16" s="60"/>
      <c r="C16" s="60"/>
      <c r="D16" s="60"/>
      <c r="E16" s="60"/>
      <c r="F16" s="60"/>
      <c r="G16" s="60"/>
      <c r="H16" s="60"/>
      <c r="I16" s="60"/>
      <c r="J16" s="60"/>
    </row>
    <row r="17" spans="1:10" ht="15" customHeight="1" x14ac:dyDescent="0.2"/>
    <row r="19" spans="1:10" s="42" customFormat="1" ht="20.149999999999999" customHeight="1" x14ac:dyDescent="0.2">
      <c r="A19" s="60"/>
      <c r="B19" s="60"/>
      <c r="C19" s="60"/>
      <c r="D19" s="60"/>
      <c r="E19" s="60"/>
      <c r="F19" s="60"/>
      <c r="G19" s="60"/>
      <c r="H19" s="60"/>
      <c r="I19" s="60"/>
      <c r="J19" s="60"/>
    </row>
    <row r="20" spans="1:10" s="42" customFormat="1" ht="52.5" customHeight="1" x14ac:dyDescent="0.2">
      <c r="A20" s="60"/>
      <c r="B20" s="60"/>
      <c r="C20" s="60"/>
      <c r="D20" s="60"/>
      <c r="E20" s="60"/>
      <c r="F20" s="60"/>
      <c r="G20" s="60"/>
      <c r="H20" s="60"/>
      <c r="I20" s="60"/>
      <c r="J20" s="60"/>
    </row>
    <row r="21" spans="1:10" s="42" customFormat="1" ht="20.149999999999999" customHeight="1" x14ac:dyDescent="0.2">
      <c r="A21" s="60"/>
      <c r="B21" s="60"/>
      <c r="C21" s="60"/>
      <c r="D21" s="60"/>
      <c r="E21" s="60"/>
      <c r="F21" s="60"/>
      <c r="G21" s="60"/>
      <c r="H21" s="60"/>
      <c r="I21" s="60"/>
      <c r="J21" s="60"/>
    </row>
    <row r="22" spans="1:10" s="42" customFormat="1" ht="20.149999999999999" customHeight="1" x14ac:dyDescent="0.2">
      <c r="A22" s="60"/>
      <c r="B22" s="60"/>
      <c r="C22" s="60"/>
      <c r="D22" s="60"/>
      <c r="E22" s="60"/>
      <c r="F22" s="60"/>
      <c r="G22" s="60"/>
      <c r="H22" s="60"/>
      <c r="I22" s="60"/>
      <c r="J22" s="60"/>
    </row>
  </sheetData>
  <mergeCells count="11">
    <mergeCell ref="C15:I15"/>
    <mergeCell ref="C8:I8"/>
    <mergeCell ref="C9:I9"/>
    <mergeCell ref="A11:I11"/>
    <mergeCell ref="C13:J13"/>
    <mergeCell ref="A1:I1"/>
    <mergeCell ref="B2:J2"/>
    <mergeCell ref="A4:I4"/>
    <mergeCell ref="C6:I6"/>
    <mergeCell ref="C7:I7"/>
    <mergeCell ref="C5:J5"/>
  </mergeCells>
  <phoneticPr fontId="2"/>
  <pageMargins left="0.70866141732283472" right="0.43307086614173229" top="0.55118110236220474" bottom="0.51181102362204722" header="0.51181102362204722" footer="0.51181102362204722"/>
  <pageSetup paperSize="9" firstPageNumber="137"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vt:lpstr>
      <vt:lpstr>2a</vt:lpstr>
      <vt:lpstr>2bcd</vt:lpstr>
      <vt:lpstr>3a</vt:lpstr>
      <vt:lpstr>4 </vt:lpstr>
      <vt:lpstr>'1'!Print_Area</vt:lpstr>
      <vt:lpstr>'2a'!Print_Area</vt:lpstr>
      <vt:lpstr>'2bcd'!Print_Area</vt:lpstr>
      <vt:lpstr>'4 '!Print_Area</vt:lpstr>
    </vt:vector>
  </TitlesOfParts>
  <Company>金沢市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2025-12-17T10:24:42Z</cp:lastPrinted>
  <dcterms:created xsi:type="dcterms:W3CDTF">2005-09-09T13:34:17Z</dcterms:created>
  <dcterms:modified xsi:type="dcterms:W3CDTF">2026-01-08T06:33:09Z</dcterms:modified>
</cp:coreProperties>
</file>