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10860" windowHeight="7785" activeTab="0"/>
  </bookViews>
  <sheets>
    <sheet name="1" sheetId="1" r:id="rId1"/>
    <sheet name="2a " sheetId="2" r:id="rId2"/>
    <sheet name="2bcd " sheetId="3" r:id="rId3"/>
    <sheet name="3a" sheetId="4" r:id="rId4"/>
    <sheet name="3b4 " sheetId="5" r:id="rId5"/>
  </sheets>
  <definedNames>
    <definedName name="_xlnm.Print_Area" localSheetId="0">'1'!$A$1:$P$56</definedName>
    <definedName name="_xlnm.Print_Area" localSheetId="1">'2a '!$A$1:$I$23</definedName>
    <definedName name="_xlnm.Print_Area" localSheetId="2">'2bcd '!$A$1:$S$34</definedName>
    <definedName name="_xlnm.Print_Area" localSheetId="3">'3a'!$A$1:$AD$42</definedName>
    <definedName name="_xlnm.Print_Area" localSheetId="4">'3b4 '!$A$1:$J$17</definedName>
  </definedNames>
  <calcPr fullCalcOnLoad="1"/>
</workbook>
</file>

<file path=xl/sharedStrings.xml><?xml version="1.0" encoding="utf-8"?>
<sst xmlns="http://schemas.openxmlformats.org/spreadsheetml/2006/main" count="246" uniqueCount="162">
  <si>
    <t>普及啓発</t>
  </si>
  <si>
    <t>ライフステージごとの歯の健康づくり　予防・健診</t>
  </si>
  <si>
    <t>妊婦</t>
  </si>
  <si>
    <t>妊婦歯科健康診査</t>
  </si>
  <si>
    <t>乳幼児期</t>
  </si>
  <si>
    <t>学童期</t>
  </si>
  <si>
    <t>成人期</t>
  </si>
  <si>
    <t>高齢期</t>
  </si>
  <si>
    <t>推進体制の整備</t>
  </si>
  <si>
    <t>関係機関との連携</t>
  </si>
  <si>
    <t>介護予防事業　　　</t>
  </si>
  <si>
    <t>受診者</t>
  </si>
  <si>
    <t>むし歯り患型別</t>
  </si>
  <si>
    <t>むし歯有病者率</t>
  </si>
  <si>
    <t>軟組織異常</t>
  </si>
  <si>
    <t>咬合異常</t>
  </si>
  <si>
    <t>その他の異常</t>
  </si>
  <si>
    <t>むし歯のない者</t>
  </si>
  <si>
    <t>計</t>
  </si>
  <si>
    <t>対象者</t>
  </si>
  <si>
    <t>むし歯総本数</t>
  </si>
  <si>
    <t>Ｏ型</t>
  </si>
  <si>
    <t>Ｂ型</t>
  </si>
  <si>
    <t>不詳</t>
  </si>
  <si>
    <t>駅西</t>
  </si>
  <si>
    <t>男</t>
  </si>
  <si>
    <t>女</t>
  </si>
  <si>
    <t>受診率（％）</t>
  </si>
  <si>
    <t>未処置歯のない者</t>
  </si>
  <si>
    <t>未処置歯のある者</t>
  </si>
  <si>
    <t>未処置歯のある者（％）</t>
  </si>
  <si>
    <t>喪失歯数</t>
  </si>
  <si>
    <t>未処置歯数</t>
  </si>
  <si>
    <t>処置歯数</t>
  </si>
  <si>
    <t>判定区分</t>
  </si>
  <si>
    <t>異常なし</t>
  </si>
  <si>
    <t>要指導</t>
  </si>
  <si>
    <t>要精検</t>
  </si>
  <si>
    <t>歯周組織の状況（人）</t>
  </si>
  <si>
    <t>健全</t>
  </si>
  <si>
    <t>歯肉出血</t>
  </si>
  <si>
    <t>歯石</t>
  </si>
  <si>
    <t>浅いポケット</t>
  </si>
  <si>
    <t>深いポケット</t>
  </si>
  <si>
    <t>歯周組織の状況（率）</t>
  </si>
  <si>
    <t>現在歯</t>
  </si>
  <si>
    <t>現在歯総数</t>
  </si>
  <si>
    <t>一人平均現在歯数</t>
  </si>
  <si>
    <t>　妊産婦(胎児期)はむし歯や歯周病が悪化しやすく、また乳幼児期は生涯を通じた歯の健康づくりの基礎となる時期です。歯科健診、歯科健康教育、歯科保健指導、食生活指導を実施し、発症リスクの高い集団への継続的な管理や指導などを行い、母子の口腔の健康保持増進をめざしています。</t>
  </si>
  <si>
    <t>むし歯予防出前講座</t>
  </si>
  <si>
    <t>2-8　歯科保健</t>
  </si>
  <si>
    <t>2-8-1　歯科保健対策の体系</t>
  </si>
  <si>
    <t>2-8-2　母子歯科保健</t>
  </si>
  <si>
    <t>2-8-4　普及啓発</t>
  </si>
  <si>
    <t>対象</t>
  </si>
  <si>
    <t>区　　分</t>
  </si>
  <si>
    <t>区分</t>
  </si>
  <si>
    <t>目的・趣旨</t>
  </si>
  <si>
    <t>不詳</t>
  </si>
  <si>
    <t>しっかり食べよう教室</t>
  </si>
  <si>
    <t>親子むし歯予防出前講座</t>
  </si>
  <si>
    <t>2-8-3　歯科保健</t>
  </si>
  <si>
    <t>市民(乳児～大人まで)</t>
  </si>
  <si>
    <t>泉野</t>
  </si>
  <si>
    <t>元町</t>
  </si>
  <si>
    <t>歯と口の健康週間(6/4～6/10)　歯ッピーWell　come!!　金沢</t>
  </si>
  <si>
    <t>80歳になっても20本以上の歯を維持する8020運動を推奨し、市民が生涯にわたり健康な歯を維持し、健やかな生活を送ることを推進するため、その実践により健康な歯及び口腔状態を保っている市民の模範となる個人を表彰するもの</t>
  </si>
  <si>
    <t>むし歯有病者率（％）</t>
  </si>
  <si>
    <t>むし歯数</t>
  </si>
  <si>
    <t>対象者</t>
  </si>
  <si>
    <t>被表彰者</t>
  </si>
  <si>
    <t>　</t>
  </si>
  <si>
    <t>80歳以上で、20本以上の歯を保持している金沢市在住の方</t>
  </si>
  <si>
    <t>2-8-2-b　１歳６か月児歯科健康診査</t>
  </si>
  <si>
    <t>対象者</t>
  </si>
  <si>
    <t>むし歯総数</t>
  </si>
  <si>
    <t>一人平均むし歯数</t>
  </si>
  <si>
    <t>むし歯のある者</t>
  </si>
  <si>
    <r>
      <t>Ｏ</t>
    </r>
    <r>
      <rPr>
        <vertAlign val="subscript"/>
        <sz val="11"/>
        <rFont val="HGPｺﾞｼｯｸM"/>
        <family val="3"/>
      </rPr>
      <t>1</t>
    </r>
    <r>
      <rPr>
        <sz val="11"/>
        <rFont val="HGPｺﾞｼｯｸM"/>
        <family val="3"/>
      </rPr>
      <t xml:space="preserve">
型</t>
    </r>
  </si>
  <si>
    <t>Ａ
型</t>
  </si>
  <si>
    <t>Ｂ
型</t>
  </si>
  <si>
    <t>Ｃ
型</t>
  </si>
  <si>
    <t>（％）</t>
  </si>
  <si>
    <t>(本)</t>
  </si>
  <si>
    <t>2-8-2-c　３歳児歯科健康診査</t>
  </si>
  <si>
    <t>A型</t>
  </si>
  <si>
    <r>
      <t>Ｃ</t>
    </r>
    <r>
      <rPr>
        <vertAlign val="subscript"/>
        <sz val="11"/>
        <rFont val="HGPｺﾞｼｯｸM"/>
        <family val="3"/>
      </rPr>
      <t xml:space="preserve">1
</t>
    </r>
    <r>
      <rPr>
        <sz val="11"/>
        <rFont val="HGPｺﾞｼｯｸM"/>
        <family val="3"/>
      </rPr>
      <t>型</t>
    </r>
  </si>
  <si>
    <t>Ｃ2
型</t>
  </si>
  <si>
    <t>2-8-2-d　歯科健康教育、歯科相談等</t>
  </si>
  <si>
    <t>しっかり食べよう教室</t>
  </si>
  <si>
    <t>2-8-2-a　妊婦歯科健康診査</t>
  </si>
  <si>
    <t>対象者</t>
  </si>
  <si>
    <t>むし歯のある者</t>
  </si>
  <si>
    <t>一人平均むし歯数</t>
  </si>
  <si>
    <t>う蝕のある者</t>
  </si>
  <si>
    <t>う蝕有病者率（％）</t>
  </si>
  <si>
    <t>う蝕数</t>
  </si>
  <si>
    <t>..</t>
  </si>
  <si>
    <t>一人平均う蝕数</t>
  </si>
  <si>
    <t>2-8-4-b　かなざわ歯ッピー長寿8020賞　表彰式</t>
  </si>
  <si>
    <t>テーマ</t>
  </si>
  <si>
    <t>主催</t>
  </si>
  <si>
    <t>金沢市歯科医師会、金沢市</t>
  </si>
  <si>
    <t>参加人数</t>
  </si>
  <si>
    <t>実施年月日</t>
  </si>
  <si>
    <t>歯科健診</t>
  </si>
  <si>
    <t>一般介護予防事業</t>
  </si>
  <si>
    <t>・そくさい地域出前講座</t>
  </si>
  <si>
    <t>短期集中通所型口腔機能向上事業</t>
  </si>
  <si>
    <t>・歯つらつ健康プログラム</t>
  </si>
  <si>
    <t>歯ッピー長寿8020表彰</t>
  </si>
  <si>
    <t>65歳</t>
  </si>
  <si>
    <t>泉野</t>
  </si>
  <si>
    <t>元町</t>
  </si>
  <si>
    <t>2-8-3-a  すこやか歯科健診（医療機関委託）</t>
  </si>
  <si>
    <r>
      <t>Ｏ</t>
    </r>
    <r>
      <rPr>
        <vertAlign val="subscript"/>
        <sz val="11"/>
        <rFont val="HGPｺﾞｼｯｸM"/>
        <family val="3"/>
      </rPr>
      <t>2</t>
    </r>
    <r>
      <rPr>
        <sz val="11"/>
        <rFont val="HGPｺﾞｼｯｸM"/>
        <family val="3"/>
      </rPr>
      <t xml:space="preserve">
型</t>
    </r>
  </si>
  <si>
    <t>25歳</t>
  </si>
  <si>
    <t>30歳</t>
  </si>
  <si>
    <t>35歳</t>
  </si>
  <si>
    <t>40歳</t>
  </si>
  <si>
    <t>45歳</t>
  </si>
  <si>
    <t>50歳</t>
  </si>
  <si>
    <t>55歳</t>
  </si>
  <si>
    <t>60歳</t>
  </si>
  <si>
    <t>70歳</t>
  </si>
  <si>
    <t>73歳</t>
  </si>
  <si>
    <t>76歳</t>
  </si>
  <si>
    <t>　健康な歯や口を保ち、美味しく食事をすることは、心や身体の健康を保ち、豊な生活を営む上で重要です。
　乳幼児期は生涯を通じた歯科保健の基盤となります。また、高齢期の口腔機能の向上は、全身の健康に大きく影響します。それぞれのライフステージに応じた歯科保健に関する情報提供、普及啓発活動、予防・健診事業を展開することにより、8020(ハチマルニイマル)運動の推進および口腔機能の向上、歯の寿命の伸延によって、市民の健康保持増進に寄与することをめざします。</t>
  </si>
  <si>
    <t>8020（ハチマルニイマル）運動の推進・口腔機能の向上</t>
  </si>
  <si>
    <t>1歳6か月児歯科健康診査</t>
  </si>
  <si>
    <t>3歳児歯科健康診査</t>
  </si>
  <si>
    <t>30年度</t>
  </si>
  <si>
    <t>駅西</t>
  </si>
  <si>
    <t>平成30年度</t>
  </si>
  <si>
    <t>209組/12回</t>
  </si>
  <si>
    <t>　歯周疾患は40歳代、歯の喪失は60歳代を境に急増します。歯周疾患検診、歯の健康教育、歯の健康相談を実施し、高齢期になっても十分な自分の歯を保ち噛むことの重要性を啓発し、歯周疾患、歯の喪失の予防を目指すことによって、全身の健康維持と日常生活の向上に寄与します。</t>
  </si>
  <si>
    <t>9本以下の者</t>
  </si>
  <si>
    <t>10～19本の者</t>
  </si>
  <si>
    <t>20～23本の者</t>
  </si>
  <si>
    <t>24歯以上の者</t>
  </si>
  <si>
    <t>平成30年度から対象年齢を変更（35歳～55歳を5年ごとにするとともに、25歳、30歳、73歳、76歳を追加）</t>
  </si>
  <si>
    <t>歯科衛生の正しい知識を普及啓発し、市民の健康増進に寄与します</t>
  </si>
  <si>
    <t>　毎年、歯と口の健康週間(6/4～6/10)にあわせ、金沢市歯科医師会と共催し「歯ッピーWellcome!!金沢」を実施し、歯科相談、フッ化物塗布、歯科健診などを実施している。
　また、8020運動を推進し「かなざわ歯ッピー長寿8020表彰式」を開催している。</t>
  </si>
  <si>
    <t>2-8-4-a　歯と口の健康週間行事「歯ッピー　Well　come!!　金沢」</t>
  </si>
  <si>
    <t>平成30年度</t>
  </si>
  <si>
    <t>令和元年度</t>
  </si>
  <si>
    <t>元年度</t>
  </si>
  <si>
    <t>-</t>
  </si>
  <si>
    <t>令和元年度</t>
  </si>
  <si>
    <t>130組/12回</t>
  </si>
  <si>
    <t>43組/4回</t>
  </si>
  <si>
    <t>46組/4回</t>
  </si>
  <si>
    <t>41組/4回</t>
  </si>
  <si>
    <t>329人/17回</t>
  </si>
  <si>
    <t>325人/20回</t>
  </si>
  <si>
    <t>H29
年度</t>
  </si>
  <si>
    <t>H30
年度</t>
  </si>
  <si>
    <t>R1
年度</t>
  </si>
  <si>
    <t>令和元年6月9日　　　泉野、元町、駅西福祉健康センター</t>
  </si>
  <si>
    <t>2,861名</t>
  </si>
  <si>
    <t>令和元年11月12日　　金沢市役所</t>
  </si>
  <si>
    <t>3０名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</si>
</sst>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00_ "/>
    <numFmt numFmtId="178" formatCode="_ * #,##0.0_ ;_ * \-#,##0.0_ ;_ * &quot;-&quot;?_ ;_ @_ "/>
    <numFmt numFmtId="179" formatCode="#,##0.0_ "/>
    <numFmt numFmtId="180" formatCode="#,##0.0;\(#,##0\);&quot;-&quot;;@"/>
    <numFmt numFmtId="181" formatCode="0_);[Red]\(0\)"/>
    <numFmt numFmtId="182" formatCode="#,##0_ "/>
    <numFmt numFmtId="183" formatCode="#,##0_);[Red]\(#,##0\)"/>
    <numFmt numFmtId="184" formatCode="#,##0.000_ "/>
    <numFmt numFmtId="185" formatCode="#,##0.00_);\(#,##0.00\)"/>
    <numFmt numFmtId="186" formatCode="#,##0.0_);\(#,##0.0\)"/>
    <numFmt numFmtId="187" formatCode="#,##0.00;\(#,##0.0\);&quot;-&quot;;@"/>
  </numFmts>
  <fonts count="45">
    <font>
      <sz val="11"/>
      <name val="ＭＳ Ｐゴシック"/>
      <family val="3"/>
    </font>
    <font>
      <b/>
      <sz val="12"/>
      <name val="ＭＳ Ｐゴシック"/>
      <family val="3"/>
    </font>
    <font>
      <sz val="6"/>
      <name val="ＭＳ Ｐゴシック"/>
      <family val="3"/>
    </font>
    <font>
      <sz val="12"/>
      <name val="HGPｺﾞｼｯｸM"/>
      <family val="3"/>
    </font>
    <font>
      <sz val="11"/>
      <name val="HGPｺﾞｼｯｸM"/>
      <family val="3"/>
    </font>
    <font>
      <b/>
      <sz val="16"/>
      <name val="HGPｺﾞｼｯｸM"/>
      <family val="3"/>
    </font>
    <font>
      <b/>
      <sz val="12"/>
      <name val="HGPｺﾞｼｯｸM"/>
      <family val="3"/>
    </font>
    <font>
      <sz val="10"/>
      <name val="HGPｺﾞｼｯｸM"/>
      <family val="3"/>
    </font>
    <font>
      <vertAlign val="subscript"/>
      <sz val="11"/>
      <name val="HGPｺﾞｼｯｸM"/>
      <family val="3"/>
    </font>
    <font>
      <b/>
      <sz val="11"/>
      <name val="HGPｺﾞｼｯｸM"/>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ck"/>
      <top>
        <color indexed="63"/>
      </top>
      <bottom>
        <color indexed="63"/>
      </bottom>
    </border>
    <border>
      <left style="thin"/>
      <right>
        <color indexed="63"/>
      </right>
      <top style="thin"/>
      <bottom>
        <color indexed="63"/>
      </bottom>
    </border>
    <border>
      <left style="thick"/>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hair"/>
    </border>
    <border>
      <left style="thin"/>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color indexed="63"/>
      </top>
      <bottom style="thin"/>
    </border>
    <border>
      <left style="thin"/>
      <right style="thin"/>
      <top style="hair"/>
      <bottom style="thin"/>
    </border>
    <border>
      <left style="thin"/>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hair"/>
      <right style="thin"/>
      <top>
        <color indexed="63"/>
      </top>
      <bottom style="hair"/>
    </border>
    <border>
      <left style="hair"/>
      <right style="thin"/>
      <top style="thin"/>
      <bottom style="hair"/>
    </border>
    <border>
      <left style="hair"/>
      <right style="thin"/>
      <top style="hair"/>
      <bottom style="thin"/>
    </border>
    <border>
      <left style="thin"/>
      <right style="hair"/>
      <top style="hair"/>
      <bottom style="thin"/>
    </border>
    <border>
      <left style="hair"/>
      <right style="hair"/>
      <top style="hair"/>
      <bottom style="thin"/>
    </border>
    <border>
      <left style="thin"/>
      <right style="hair"/>
      <top style="thin"/>
      <bottom style="hair"/>
    </border>
    <border>
      <left>
        <color indexed="63"/>
      </left>
      <right style="hair"/>
      <top style="thin"/>
      <bottom style="hair"/>
    </border>
    <border>
      <left style="hair"/>
      <right style="hair"/>
      <top style="thin"/>
      <bottom style="hair"/>
    </border>
    <border>
      <left>
        <color indexed="63"/>
      </left>
      <right style="hair"/>
      <top style="hair"/>
      <bottom style="hair"/>
    </border>
    <border>
      <left>
        <color indexed="63"/>
      </left>
      <right style="hair"/>
      <top style="hair"/>
      <bottom style="thin"/>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color indexed="63"/>
      </left>
      <right style="thin"/>
      <top>
        <color indexed="63"/>
      </top>
      <bottom style="hair"/>
    </border>
    <border>
      <left style="thin"/>
      <right style="hair"/>
      <top style="hair"/>
      <bottom>
        <color indexed="63"/>
      </bottom>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style="thin"/>
      <bottom style="thin"/>
    </border>
    <border>
      <left style="thin"/>
      <right style="hair"/>
      <top style="thin"/>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color indexed="63"/>
      </right>
      <top style="thin"/>
      <bottom style="thin"/>
    </border>
    <border>
      <left>
        <color indexed="63"/>
      </left>
      <right style="hair"/>
      <top style="thin"/>
      <bottom style="thin"/>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color indexed="63"/>
      </left>
      <right>
        <color indexed="63"/>
      </right>
      <top style="hair"/>
      <bottom style="hair"/>
    </border>
    <border>
      <left>
        <color indexed="63"/>
      </left>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76">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7" xfId="0" applyFont="1" applyFill="1" applyBorder="1" applyAlignment="1">
      <alignmen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0" xfId="0" applyFont="1" applyFill="1" applyBorder="1" applyAlignment="1">
      <alignment horizontal="center" vertical="center" textRotation="255"/>
    </xf>
    <xf numFmtId="0" fontId="4" fillId="0" borderId="0" xfId="0" applyNumberFormat="1" applyFont="1" applyFill="1" applyAlignment="1">
      <alignment vertical="center"/>
    </xf>
    <xf numFmtId="0" fontId="4" fillId="0" borderId="19" xfId="0" applyNumberFormat="1" applyFont="1" applyFill="1" applyBorder="1" applyAlignment="1">
      <alignment vertical="center"/>
    </xf>
    <xf numFmtId="0" fontId="4" fillId="0" borderId="0"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0" xfId="0" applyNumberFormat="1" applyFont="1" applyFill="1" applyBorder="1" applyAlignment="1">
      <alignment vertical="center"/>
    </xf>
    <xf numFmtId="0" fontId="4" fillId="0" borderId="20" xfId="0" applyFont="1" applyFill="1" applyBorder="1" applyAlignment="1">
      <alignment vertical="center"/>
    </xf>
    <xf numFmtId="0"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8" xfId="0" applyFont="1" applyFill="1" applyBorder="1" applyAlignment="1">
      <alignment horizontal="center" vertical="center"/>
    </xf>
    <xf numFmtId="0" fontId="4" fillId="0" borderId="19" xfId="0" applyFont="1" applyFill="1" applyBorder="1" applyAlignment="1">
      <alignment vertical="center"/>
    </xf>
    <xf numFmtId="0" fontId="4" fillId="0" borderId="10" xfId="0" applyNumberFormat="1" applyFont="1" applyFill="1" applyBorder="1" applyAlignment="1">
      <alignment vertical="center"/>
    </xf>
    <xf numFmtId="0" fontId="4" fillId="0" borderId="11"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9" fillId="0" borderId="13" xfId="0"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4" fillId="0" borderId="23" xfId="0" applyFont="1" applyFill="1" applyBorder="1" applyAlignment="1">
      <alignment horizontal="distributed" vertical="center" wrapText="1"/>
    </xf>
    <xf numFmtId="176" fontId="4" fillId="0" borderId="0" xfId="0" applyNumberFormat="1" applyFont="1" applyFill="1" applyAlignment="1">
      <alignment vertical="center"/>
    </xf>
    <xf numFmtId="0" fontId="4" fillId="0" borderId="24" xfId="0" applyFont="1" applyFill="1" applyBorder="1" applyAlignment="1">
      <alignment horizontal="distributed" vertical="center" wrapText="1"/>
    </xf>
    <xf numFmtId="176" fontId="4" fillId="0" borderId="25" xfId="0" applyNumberFormat="1" applyFont="1" applyFill="1" applyBorder="1" applyAlignment="1">
      <alignment vertical="center" shrinkToFit="1"/>
    </xf>
    <xf numFmtId="176" fontId="4" fillId="0" borderId="26" xfId="0" applyNumberFormat="1" applyFont="1" applyFill="1" applyBorder="1" applyAlignment="1">
      <alignment vertical="center" shrinkToFit="1"/>
    </xf>
    <xf numFmtId="176" fontId="4" fillId="0" borderId="27" xfId="0" applyNumberFormat="1" applyFont="1" applyFill="1" applyBorder="1" applyAlignment="1">
      <alignment vertical="center" shrinkToFit="1"/>
    </xf>
    <xf numFmtId="0" fontId="4" fillId="0" borderId="28" xfId="0" applyFont="1" applyFill="1" applyBorder="1" applyAlignment="1">
      <alignment horizontal="center" vertical="center" shrinkToFit="1"/>
    </xf>
    <xf numFmtId="178" fontId="4" fillId="0" borderId="26" xfId="0" applyNumberFormat="1" applyFont="1" applyFill="1" applyBorder="1" applyAlignment="1">
      <alignment vertical="center" shrinkToFit="1"/>
    </xf>
    <xf numFmtId="177" fontId="4" fillId="0" borderId="26" xfId="0" applyNumberFormat="1" applyFont="1" applyFill="1" applyBorder="1" applyAlignment="1">
      <alignment vertical="center" shrinkToFit="1"/>
    </xf>
    <xf numFmtId="176" fontId="4" fillId="0" borderId="26" xfId="0" applyNumberFormat="1" applyFont="1" applyFill="1" applyBorder="1" applyAlignment="1">
      <alignment horizontal="right" vertical="center" shrinkToFit="1"/>
    </xf>
    <xf numFmtId="0" fontId="4" fillId="0" borderId="29" xfId="0" applyFont="1" applyFill="1" applyBorder="1" applyAlignment="1">
      <alignment horizontal="distributed" vertical="center" wrapText="1"/>
    </xf>
    <xf numFmtId="179" fontId="4" fillId="0" borderId="26" xfId="0" applyNumberFormat="1" applyFont="1" applyFill="1" applyBorder="1" applyAlignment="1">
      <alignment vertical="center" shrinkToFit="1"/>
    </xf>
    <xf numFmtId="176" fontId="3" fillId="0" borderId="0" xfId="0" applyNumberFormat="1"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Alignment="1">
      <alignment vertical="center"/>
    </xf>
    <xf numFmtId="0" fontId="3" fillId="33" borderId="0" xfId="0" applyFont="1" applyFill="1" applyAlignment="1">
      <alignment vertical="center"/>
    </xf>
    <xf numFmtId="0" fontId="3" fillId="33" borderId="0" xfId="0" applyFont="1" applyFill="1" applyAlignment="1">
      <alignment vertical="center"/>
    </xf>
    <xf numFmtId="0" fontId="3" fillId="33" borderId="0" xfId="0" applyFont="1" applyFill="1" applyAlignment="1">
      <alignment horizontal="justify" vertical="center" wrapText="1"/>
    </xf>
    <xf numFmtId="0" fontId="4" fillId="33" borderId="30" xfId="0" applyFont="1" applyFill="1" applyBorder="1" applyAlignment="1">
      <alignment horizontal="distributed" vertical="center"/>
    </xf>
    <xf numFmtId="0" fontId="3" fillId="33" borderId="31" xfId="0" applyFont="1" applyFill="1" applyBorder="1" applyAlignment="1">
      <alignment vertical="center"/>
    </xf>
    <xf numFmtId="0" fontId="3" fillId="33" borderId="32" xfId="0" applyFont="1" applyFill="1" applyBorder="1" applyAlignment="1">
      <alignment vertical="center"/>
    </xf>
    <xf numFmtId="0" fontId="4" fillId="33" borderId="33" xfId="0" applyFont="1" applyFill="1" applyBorder="1" applyAlignment="1">
      <alignment horizontal="distributed" vertical="center"/>
    </xf>
    <xf numFmtId="0" fontId="3" fillId="33" borderId="34" xfId="0" applyFont="1" applyFill="1" applyBorder="1" applyAlignment="1">
      <alignmen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0" xfId="0" applyFont="1" applyFill="1" applyBorder="1" applyAlignment="1">
      <alignment vertical="center" wrapText="1"/>
    </xf>
    <xf numFmtId="0" fontId="4" fillId="33" borderId="35" xfId="0" applyFont="1" applyFill="1" applyBorder="1" applyAlignment="1">
      <alignment horizontal="distributed" vertical="center"/>
    </xf>
    <xf numFmtId="0" fontId="4" fillId="33" borderId="0" xfId="0" applyFont="1" applyFill="1" applyAlignment="1">
      <alignment vertical="center"/>
    </xf>
    <xf numFmtId="0" fontId="4" fillId="33" borderId="30" xfId="0" applyFont="1" applyFill="1" applyBorder="1" applyAlignment="1">
      <alignment vertical="center"/>
    </xf>
    <xf numFmtId="0" fontId="4" fillId="33" borderId="36" xfId="0" applyFont="1" applyFill="1" applyBorder="1" applyAlignment="1">
      <alignment vertical="center"/>
    </xf>
    <xf numFmtId="0" fontId="4" fillId="33" borderId="31" xfId="0" applyFont="1" applyFill="1" applyBorder="1" applyAlignment="1">
      <alignment vertical="center"/>
    </xf>
    <xf numFmtId="0" fontId="4" fillId="33" borderId="12" xfId="0" applyFont="1" applyFill="1" applyBorder="1" applyAlignment="1">
      <alignment horizontal="distributed" vertical="center"/>
    </xf>
    <xf numFmtId="0" fontId="4" fillId="33" borderId="37" xfId="0" applyFont="1" applyFill="1" applyBorder="1" applyAlignment="1">
      <alignment vertical="center"/>
    </xf>
    <xf numFmtId="0" fontId="4" fillId="33" borderId="38" xfId="0" applyFont="1" applyFill="1" applyBorder="1" applyAlignment="1">
      <alignment vertical="center"/>
    </xf>
    <xf numFmtId="0" fontId="4" fillId="33" borderId="39" xfId="0" applyFont="1" applyFill="1" applyBorder="1" applyAlignment="1">
      <alignment vertical="center"/>
    </xf>
    <xf numFmtId="0" fontId="4" fillId="33" borderId="33" xfId="0" applyFont="1" applyFill="1" applyBorder="1" applyAlignment="1">
      <alignment vertical="center"/>
    </xf>
    <xf numFmtId="0" fontId="4" fillId="33" borderId="40" xfId="0" applyFont="1" applyFill="1" applyBorder="1" applyAlignment="1">
      <alignment vertical="center"/>
    </xf>
    <xf numFmtId="0" fontId="4" fillId="33" borderId="34" xfId="0" applyFont="1" applyFill="1" applyBorder="1" applyAlignment="1">
      <alignment vertical="center"/>
    </xf>
    <xf numFmtId="0" fontId="10" fillId="0" borderId="0" xfId="0" applyFont="1" applyFill="1" applyAlignment="1">
      <alignment vertical="center"/>
    </xf>
    <xf numFmtId="0" fontId="10" fillId="0" borderId="0" xfId="0" applyNumberFormat="1" applyFont="1" applyFill="1" applyAlignment="1">
      <alignment vertical="center"/>
    </xf>
    <xf numFmtId="0" fontId="10" fillId="0" borderId="0" xfId="0" applyNumberFormat="1" applyFont="1" applyFill="1" applyAlignment="1">
      <alignment vertical="top" wrapText="1"/>
    </xf>
    <xf numFmtId="0" fontId="1" fillId="0" borderId="0" xfId="0" applyNumberFormat="1" applyFont="1" applyFill="1" applyAlignment="1">
      <alignment horizontal="left" vertical="center"/>
    </xf>
    <xf numFmtId="0" fontId="10" fillId="0" borderId="0" xfId="0" applyNumberFormat="1" applyFont="1" applyFill="1" applyBorder="1" applyAlignment="1">
      <alignment horizontal="left" vertical="center"/>
    </xf>
    <xf numFmtId="0" fontId="1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0" fillId="0" borderId="0" xfId="0" applyFont="1" applyFill="1" applyBorder="1" applyAlignment="1">
      <alignment horizontal="distributed" vertical="center" wrapText="1"/>
    </xf>
    <xf numFmtId="41" fontId="10" fillId="0" borderId="0" xfId="0" applyNumberFormat="1" applyFont="1" applyFill="1" applyBorder="1" applyAlignment="1">
      <alignment vertical="center" shrinkToFit="1"/>
    </xf>
    <xf numFmtId="41" fontId="10" fillId="0" borderId="0" xfId="0" applyNumberFormat="1" applyFont="1" applyFill="1" applyBorder="1" applyAlignment="1">
      <alignment vertical="center"/>
    </xf>
    <xf numFmtId="179" fontId="10" fillId="0" borderId="0" xfId="0" applyNumberFormat="1" applyFont="1" applyFill="1" applyBorder="1" applyAlignment="1">
      <alignment vertical="center" shrinkToFit="1"/>
    </xf>
    <xf numFmtId="0" fontId="10" fillId="0" borderId="41" xfId="0" applyFont="1" applyFill="1" applyBorder="1" applyAlignment="1">
      <alignment horizontal="distributed" vertical="center"/>
    </xf>
    <xf numFmtId="0" fontId="10" fillId="0" borderId="0" xfId="0" applyNumberFormat="1" applyFont="1" applyFill="1" applyBorder="1" applyAlignment="1">
      <alignment vertical="center"/>
    </xf>
    <xf numFmtId="0" fontId="10" fillId="0" borderId="27" xfId="0" applyFont="1" applyFill="1" applyBorder="1" applyAlignment="1">
      <alignment horizontal="distributed" vertical="center"/>
    </xf>
    <xf numFmtId="178" fontId="10" fillId="0" borderId="0" xfId="0" applyNumberFormat="1" applyFont="1" applyFill="1" applyBorder="1" applyAlignment="1">
      <alignment vertical="center" shrinkToFit="1"/>
    </xf>
    <xf numFmtId="0" fontId="10" fillId="0" borderId="42"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43" xfId="0" applyFont="1" applyFill="1" applyBorder="1" applyAlignment="1">
      <alignment horizontal="center" vertical="center" shrinkToFit="1"/>
    </xf>
    <xf numFmtId="176" fontId="10" fillId="0" borderId="0" xfId="0" applyNumberFormat="1" applyFont="1" applyFill="1" applyAlignment="1">
      <alignment vertical="center"/>
    </xf>
    <xf numFmtId="0" fontId="4" fillId="0" borderId="0" xfId="0" applyFont="1" applyFill="1" applyBorder="1" applyAlignment="1">
      <alignment vertical="center" wrapText="1"/>
    </xf>
    <xf numFmtId="49" fontId="4" fillId="0" borderId="0" xfId="0" applyNumberFormat="1" applyFont="1" applyFill="1" applyBorder="1" applyAlignment="1">
      <alignment vertical="center" shrinkToFit="1"/>
    </xf>
    <xf numFmtId="0" fontId="4" fillId="0" borderId="0" xfId="0" applyNumberFormat="1" applyFont="1" applyFill="1" applyBorder="1" applyAlignment="1">
      <alignment horizontal="left" vertical="center" shrinkToFit="1"/>
    </xf>
    <xf numFmtId="0" fontId="4" fillId="0" borderId="16" xfId="0" applyNumberFormat="1" applyFont="1" applyFill="1" applyBorder="1" applyAlignment="1">
      <alignment vertical="center" shrinkToFit="1"/>
    </xf>
    <xf numFmtId="0" fontId="4" fillId="0" borderId="13" xfId="0" applyNumberFormat="1" applyFont="1" applyFill="1" applyBorder="1" applyAlignment="1">
      <alignment vertical="center"/>
    </xf>
    <xf numFmtId="186" fontId="4" fillId="0" borderId="26" xfId="0" applyNumberFormat="1" applyFont="1" applyFill="1" applyBorder="1" applyAlignment="1">
      <alignment vertical="center" shrinkToFit="1"/>
    </xf>
    <xf numFmtId="185" fontId="4" fillId="0" borderId="26" xfId="0" applyNumberFormat="1" applyFont="1" applyFill="1" applyBorder="1" applyAlignment="1">
      <alignment vertical="center" shrinkToFit="1"/>
    </xf>
    <xf numFmtId="176" fontId="4" fillId="0" borderId="44" xfId="0" applyNumberFormat="1" applyFont="1" applyFill="1" applyBorder="1" applyAlignment="1">
      <alignment vertical="center" shrinkToFit="1"/>
    </xf>
    <xf numFmtId="176" fontId="4" fillId="0" borderId="45" xfId="0" applyNumberFormat="1" applyFont="1" applyFill="1" applyBorder="1" applyAlignment="1">
      <alignment vertical="center" shrinkToFit="1"/>
    </xf>
    <xf numFmtId="178" fontId="4" fillId="0" borderId="45" xfId="0" applyNumberFormat="1" applyFont="1" applyFill="1" applyBorder="1" applyAlignment="1">
      <alignment vertical="center" shrinkToFit="1"/>
    </xf>
    <xf numFmtId="177" fontId="4" fillId="0" borderId="45" xfId="0" applyNumberFormat="1" applyFont="1" applyFill="1" applyBorder="1" applyAlignment="1">
      <alignment vertical="center" shrinkToFit="1"/>
    </xf>
    <xf numFmtId="176" fontId="4" fillId="0" borderId="43" xfId="0" applyNumberFormat="1" applyFont="1" applyFill="1" applyBorder="1" applyAlignment="1">
      <alignment vertical="center" shrinkToFit="1"/>
    </xf>
    <xf numFmtId="179" fontId="4" fillId="0" borderId="45" xfId="0" applyNumberFormat="1" applyFont="1" applyFill="1" applyBorder="1" applyAlignment="1">
      <alignment vertical="center" shrinkToFit="1"/>
    </xf>
    <xf numFmtId="0" fontId="0" fillId="0" borderId="0" xfId="0" applyFont="1" applyBorder="1" applyAlignment="1">
      <alignment vertical="center"/>
    </xf>
    <xf numFmtId="0" fontId="10" fillId="0" borderId="45" xfId="0" applyFont="1" applyFill="1" applyBorder="1" applyAlignment="1">
      <alignment horizontal="center" vertical="center" shrinkToFit="1"/>
    </xf>
    <xf numFmtId="0" fontId="10" fillId="0" borderId="45" xfId="0" applyFont="1" applyFill="1" applyBorder="1" applyAlignment="1">
      <alignment horizontal="center" vertical="center"/>
    </xf>
    <xf numFmtId="0" fontId="10" fillId="0" borderId="43" xfId="0" applyFont="1" applyFill="1" applyBorder="1" applyAlignment="1">
      <alignment horizontal="center" vertical="center"/>
    </xf>
    <xf numFmtId="176" fontId="10" fillId="0" borderId="46" xfId="0" applyNumberFormat="1" applyFont="1" applyFill="1" applyBorder="1" applyAlignment="1">
      <alignment vertical="center" shrinkToFit="1"/>
    </xf>
    <xf numFmtId="176" fontId="10" fillId="0" borderId="47" xfId="0" applyNumberFormat="1" applyFont="1" applyFill="1" applyBorder="1" applyAlignment="1">
      <alignment vertical="center" shrinkToFit="1"/>
    </xf>
    <xf numFmtId="176" fontId="10" fillId="0" borderId="48" xfId="0" applyNumberFormat="1" applyFont="1" applyFill="1" applyBorder="1" applyAlignment="1">
      <alignment vertical="center" shrinkToFit="1"/>
    </xf>
    <xf numFmtId="176" fontId="10" fillId="0" borderId="31" xfId="0" applyNumberFormat="1" applyFont="1" applyFill="1" applyBorder="1" applyAlignment="1">
      <alignment vertical="center" shrinkToFit="1"/>
    </xf>
    <xf numFmtId="176" fontId="10" fillId="0" borderId="25" xfId="0" applyNumberFormat="1" applyFont="1" applyFill="1" applyBorder="1" applyAlignment="1">
      <alignment vertical="center" shrinkToFit="1"/>
    </xf>
    <xf numFmtId="176" fontId="10" fillId="0" borderId="49" xfId="0" applyNumberFormat="1" applyFont="1" applyFill="1" applyBorder="1" applyAlignment="1">
      <alignment vertical="center" shrinkToFit="1"/>
    </xf>
    <xf numFmtId="176" fontId="10" fillId="0" borderId="26" xfId="0" applyNumberFormat="1" applyFont="1" applyFill="1" applyBorder="1" applyAlignment="1">
      <alignment vertical="center" shrinkToFit="1"/>
    </xf>
    <xf numFmtId="176" fontId="10" fillId="0" borderId="32" xfId="0" applyNumberFormat="1" applyFont="1" applyFill="1" applyBorder="1" applyAlignment="1">
      <alignment vertical="center" shrinkToFit="1"/>
    </xf>
    <xf numFmtId="180" fontId="10" fillId="0" borderId="44" xfId="0" applyNumberFormat="1" applyFont="1" applyFill="1" applyBorder="1" applyAlignment="1">
      <alignment vertical="center" shrinkToFit="1"/>
    </xf>
    <xf numFmtId="180" fontId="10" fillId="0" borderId="50" xfId="0" applyNumberFormat="1" applyFont="1" applyFill="1" applyBorder="1" applyAlignment="1">
      <alignment vertical="center" shrinkToFit="1"/>
    </xf>
    <xf numFmtId="180" fontId="10" fillId="0" borderId="45" xfId="0" applyNumberFormat="1" applyFont="1" applyFill="1" applyBorder="1" applyAlignment="1">
      <alignment vertical="center" shrinkToFit="1"/>
    </xf>
    <xf numFmtId="180" fontId="10" fillId="0" borderId="34" xfId="0" applyNumberFormat="1" applyFont="1" applyFill="1" applyBorder="1" applyAlignment="1">
      <alignment vertical="center" shrinkToFit="1"/>
    </xf>
    <xf numFmtId="176" fontId="10" fillId="0" borderId="51" xfId="0" applyNumberFormat="1" applyFont="1" applyFill="1" applyBorder="1" applyAlignment="1">
      <alignment vertical="center" shrinkToFit="1"/>
    </xf>
    <xf numFmtId="176" fontId="10" fillId="0" borderId="52" xfId="0" applyNumberFormat="1" applyFont="1" applyFill="1" applyBorder="1" applyAlignment="1">
      <alignment vertical="center" shrinkToFit="1"/>
    </xf>
    <xf numFmtId="176" fontId="10" fillId="0" borderId="53" xfId="0" applyNumberFormat="1" applyFont="1" applyFill="1" applyBorder="1" applyAlignment="1">
      <alignment vertical="center" shrinkToFit="1"/>
    </xf>
    <xf numFmtId="176" fontId="10" fillId="0" borderId="54" xfId="0" applyNumberFormat="1" applyFont="1" applyFill="1" applyBorder="1" applyAlignment="1">
      <alignment vertical="center" shrinkToFit="1"/>
    </xf>
    <xf numFmtId="180" fontId="10" fillId="0" borderId="25" xfId="0" applyNumberFormat="1" applyFont="1" applyFill="1" applyBorder="1" applyAlignment="1">
      <alignment vertical="center" shrinkToFit="1"/>
    </xf>
    <xf numFmtId="180" fontId="10" fillId="0" borderId="49" xfId="0" applyNumberFormat="1" applyFont="1" applyFill="1" applyBorder="1" applyAlignment="1">
      <alignment vertical="center" shrinkToFit="1"/>
    </xf>
    <xf numFmtId="180" fontId="10" fillId="0" borderId="26" xfId="0" applyNumberFormat="1" applyFont="1" applyFill="1" applyBorder="1" applyAlignment="1">
      <alignment vertical="center" shrinkToFit="1"/>
    </xf>
    <xf numFmtId="180" fontId="10" fillId="0" borderId="32" xfId="0" applyNumberFormat="1" applyFont="1" applyFill="1" applyBorder="1" applyAlignment="1">
      <alignment vertical="center" shrinkToFit="1"/>
    </xf>
    <xf numFmtId="180" fontId="10" fillId="0" borderId="55" xfId="0" applyNumberFormat="1" applyFont="1" applyFill="1" applyBorder="1" applyAlignment="1">
      <alignment vertical="center" shrinkToFit="1"/>
    </xf>
    <xf numFmtId="180" fontId="10" fillId="0" borderId="56" xfId="0" applyNumberFormat="1" applyFont="1" applyFill="1" applyBorder="1" applyAlignment="1">
      <alignment vertical="center" shrinkToFit="1"/>
    </xf>
    <xf numFmtId="180" fontId="10" fillId="0" borderId="57" xfId="0" applyNumberFormat="1" applyFont="1" applyFill="1" applyBorder="1" applyAlignment="1">
      <alignment vertical="center" shrinkToFit="1"/>
    </xf>
    <xf numFmtId="180" fontId="10" fillId="0" borderId="39" xfId="0" applyNumberFormat="1" applyFont="1" applyFill="1" applyBorder="1" applyAlignment="1">
      <alignment vertical="center" shrinkToFit="1"/>
    </xf>
    <xf numFmtId="176" fontId="10" fillId="0" borderId="44" xfId="0" applyNumberFormat="1" applyFont="1" applyFill="1" applyBorder="1" applyAlignment="1">
      <alignment vertical="center" shrinkToFit="1"/>
    </xf>
    <xf numFmtId="176" fontId="10" fillId="0" borderId="50" xfId="0" applyNumberFormat="1" applyFont="1" applyFill="1" applyBorder="1" applyAlignment="1">
      <alignment vertical="center" shrinkToFit="1"/>
    </xf>
    <xf numFmtId="176" fontId="10" fillId="0" borderId="45" xfId="0" applyNumberFormat="1" applyFont="1" applyFill="1" applyBorder="1" applyAlignment="1">
      <alignment vertical="center" shrinkToFit="1"/>
    </xf>
    <xf numFmtId="176" fontId="10" fillId="0" borderId="34" xfId="0" applyNumberFormat="1" applyFont="1" applyFill="1" applyBorder="1" applyAlignment="1">
      <alignment vertical="center" shrinkToFit="1"/>
    </xf>
    <xf numFmtId="180" fontId="10" fillId="0" borderId="46" xfId="0" applyNumberFormat="1" applyFont="1" applyFill="1" applyBorder="1" applyAlignment="1">
      <alignment vertical="center" shrinkToFit="1"/>
    </xf>
    <xf numFmtId="180" fontId="10" fillId="0" borderId="47" xfId="0" applyNumberFormat="1" applyFont="1" applyFill="1" applyBorder="1" applyAlignment="1">
      <alignment vertical="center" shrinkToFit="1"/>
    </xf>
    <xf numFmtId="180" fontId="10" fillId="0" borderId="48" xfId="0" applyNumberFormat="1" applyFont="1" applyFill="1" applyBorder="1" applyAlignment="1">
      <alignment vertical="center" shrinkToFit="1"/>
    </xf>
    <xf numFmtId="180" fontId="10" fillId="0" borderId="31" xfId="0" applyNumberFormat="1" applyFont="1" applyFill="1" applyBorder="1" applyAlignment="1">
      <alignment vertical="center" shrinkToFit="1"/>
    </xf>
    <xf numFmtId="180" fontId="10" fillId="0" borderId="43" xfId="0" applyNumberFormat="1" applyFont="1" applyFill="1" applyBorder="1" applyAlignment="1">
      <alignment vertical="center" shrinkToFit="1"/>
    </xf>
    <xf numFmtId="0" fontId="4" fillId="33" borderId="24" xfId="0" applyFont="1" applyFill="1" applyBorder="1" applyAlignment="1">
      <alignment horizontal="distributed" vertical="center"/>
    </xf>
    <xf numFmtId="0" fontId="4" fillId="0" borderId="37" xfId="0" applyFont="1" applyFill="1" applyBorder="1" applyAlignment="1">
      <alignment horizontal="distributed" vertical="center" wrapText="1"/>
    </xf>
    <xf numFmtId="176" fontId="4" fillId="0" borderId="55" xfId="0" applyNumberFormat="1" applyFont="1" applyFill="1" applyBorder="1" applyAlignment="1">
      <alignment vertical="center" shrinkToFit="1"/>
    </xf>
    <xf numFmtId="176" fontId="4" fillId="0" borderId="57" xfId="0" applyNumberFormat="1" applyFont="1" applyFill="1" applyBorder="1" applyAlignment="1">
      <alignment vertical="center" shrinkToFit="1"/>
    </xf>
    <xf numFmtId="186" fontId="4" fillId="0" borderId="57" xfId="0" applyNumberFormat="1" applyFont="1" applyFill="1" applyBorder="1" applyAlignment="1">
      <alignment vertical="center" shrinkToFit="1"/>
    </xf>
    <xf numFmtId="185" fontId="4" fillId="0" borderId="57" xfId="0" applyNumberFormat="1" applyFont="1" applyFill="1" applyBorder="1" applyAlignment="1">
      <alignment vertical="center" shrinkToFit="1"/>
    </xf>
    <xf numFmtId="176" fontId="4" fillId="0" borderId="58" xfId="0" applyNumberFormat="1" applyFont="1" applyFill="1" applyBorder="1" applyAlignment="1">
      <alignment vertical="center" shrinkToFit="1"/>
    </xf>
    <xf numFmtId="176" fontId="4" fillId="0" borderId="45" xfId="0" applyNumberFormat="1" applyFont="1" applyFill="1" applyBorder="1" applyAlignment="1">
      <alignment horizontal="right" vertical="center" shrinkToFit="1"/>
    </xf>
    <xf numFmtId="0" fontId="7" fillId="0" borderId="0" xfId="0" applyFont="1" applyFill="1" applyAlignment="1">
      <alignment vertical="top" wrapText="1"/>
    </xf>
    <xf numFmtId="0" fontId="3" fillId="0" borderId="0" xfId="0" applyFont="1" applyFill="1" applyAlignment="1">
      <alignment vertical="top" wrapText="1"/>
    </xf>
    <xf numFmtId="0" fontId="4" fillId="0" borderId="59" xfId="0" applyNumberFormat="1" applyFont="1" applyFill="1" applyBorder="1" applyAlignment="1">
      <alignment horizontal="center" vertical="center" wrapText="1"/>
    </xf>
    <xf numFmtId="41" fontId="4" fillId="0" borderId="41" xfId="0" applyNumberFormat="1" applyFont="1" applyFill="1" applyBorder="1" applyAlignment="1">
      <alignment vertical="center" shrinkToFit="1"/>
    </xf>
    <xf numFmtId="0" fontId="4" fillId="0" borderId="27" xfId="0" applyNumberFormat="1" applyFont="1" applyFill="1" applyBorder="1" applyAlignment="1">
      <alignment horizontal="distributed" vertical="center"/>
    </xf>
    <xf numFmtId="41" fontId="4" fillId="0" borderId="27" xfId="0" applyNumberFormat="1" applyFont="1" applyFill="1" applyBorder="1" applyAlignment="1">
      <alignment vertical="center" shrinkToFit="1"/>
    </xf>
    <xf numFmtId="178" fontId="4" fillId="0" borderId="27" xfId="0" applyNumberFormat="1" applyFont="1" applyFill="1" applyBorder="1" applyAlignment="1">
      <alignment vertical="center" shrinkToFit="1"/>
    </xf>
    <xf numFmtId="0" fontId="6" fillId="0" borderId="0" xfId="0" applyFont="1" applyFill="1" applyAlignment="1">
      <alignment vertical="center"/>
    </xf>
    <xf numFmtId="0" fontId="4" fillId="0" borderId="27" xfId="0" applyFont="1" applyFill="1" applyBorder="1" applyAlignment="1">
      <alignment horizontal="distributed" vertical="center"/>
    </xf>
    <xf numFmtId="0" fontId="3" fillId="0" borderId="13" xfId="0" applyFont="1" applyFill="1" applyBorder="1" applyAlignment="1">
      <alignment vertical="center"/>
    </xf>
    <xf numFmtId="0" fontId="4" fillId="0" borderId="43" xfId="0" applyFont="1" applyFill="1" applyBorder="1" applyAlignment="1">
      <alignment horizontal="distributed" vertical="center"/>
    </xf>
    <xf numFmtId="178" fontId="4" fillId="0" borderId="43" xfId="0" applyNumberFormat="1" applyFont="1" applyFill="1" applyBorder="1" applyAlignment="1">
      <alignment vertical="center" shrinkToFit="1"/>
    </xf>
    <xf numFmtId="0" fontId="4" fillId="0" borderId="0" xfId="0" applyNumberFormat="1" applyFont="1" applyFill="1" applyBorder="1" applyAlignment="1">
      <alignment horizontal="distributed" vertical="center"/>
    </xf>
    <xf numFmtId="0" fontId="4" fillId="0" borderId="10" xfId="0" applyNumberFormat="1" applyFont="1" applyFill="1" applyBorder="1" applyAlignment="1">
      <alignment horizontal="distributed" vertical="center"/>
    </xf>
    <xf numFmtId="41" fontId="4" fillId="0" borderId="10" xfId="0" applyNumberFormat="1" applyFont="1" applyFill="1" applyBorder="1" applyAlignment="1">
      <alignment horizontal="center" vertical="center" shrinkToFit="1"/>
    </xf>
    <xf numFmtId="0" fontId="1" fillId="0" borderId="0" xfId="0" applyNumberFormat="1" applyFont="1" applyFill="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left" vertical="center"/>
    </xf>
    <xf numFmtId="0" fontId="4" fillId="0" borderId="19"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4" fillId="0" borderId="11" xfId="0" applyNumberFormat="1" applyFont="1" applyFill="1" applyBorder="1" applyAlignment="1">
      <alignment horizontal="left" vertical="center"/>
    </xf>
    <xf numFmtId="0" fontId="4" fillId="0" borderId="12"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17" xfId="0" applyFont="1" applyFill="1" applyBorder="1" applyAlignment="1">
      <alignment horizontal="center" vertical="center" textRotation="255"/>
    </xf>
    <xf numFmtId="0" fontId="4" fillId="0" borderId="21" xfId="0" applyFont="1" applyFill="1" applyBorder="1" applyAlignment="1">
      <alignment/>
    </xf>
    <xf numFmtId="0" fontId="4" fillId="0" borderId="22" xfId="0" applyFont="1" applyFill="1" applyBorder="1" applyAlignment="1">
      <alignment/>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4" fillId="0" borderId="12"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0" xfId="0" applyFont="1" applyFill="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12" xfId="0" applyFont="1" applyFill="1" applyBorder="1" applyAlignment="1">
      <alignment horizontal="left" vertical="center"/>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19"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4" fillId="0" borderId="15" xfId="0" applyNumberFormat="1" applyFont="1" applyFill="1" applyBorder="1" applyAlignment="1">
      <alignment horizontal="center" vertical="center" shrinkToFit="1"/>
    </xf>
    <xf numFmtId="0" fontId="4" fillId="0" borderId="16" xfId="0" applyNumberFormat="1" applyFont="1" applyFill="1" applyBorder="1" applyAlignment="1">
      <alignment horizontal="center" vertical="center" shrinkToFit="1"/>
    </xf>
    <xf numFmtId="0" fontId="4" fillId="0" borderId="14" xfId="0" applyNumberFormat="1" applyFont="1" applyFill="1" applyBorder="1" applyAlignment="1">
      <alignment horizontal="center" vertical="center" shrinkToFit="1"/>
    </xf>
    <xf numFmtId="0" fontId="5" fillId="0" borderId="0" xfId="0" applyNumberFormat="1" applyFont="1" applyFill="1" applyAlignment="1">
      <alignment vertical="center"/>
    </xf>
    <xf numFmtId="0" fontId="4" fillId="0" borderId="0" xfId="0" applyNumberFormat="1" applyFont="1" applyFill="1" applyAlignment="1">
      <alignment vertical="center" wrapText="1"/>
    </xf>
    <xf numFmtId="0" fontId="4" fillId="0" borderId="0" xfId="0" applyFont="1" applyFill="1" applyAlignment="1">
      <alignment vertical="center"/>
    </xf>
    <xf numFmtId="0" fontId="6" fillId="0" borderId="0" xfId="0" applyNumberFormat="1" applyFont="1" applyFill="1" applyAlignment="1">
      <alignment vertical="center"/>
    </xf>
    <xf numFmtId="0" fontId="4" fillId="0" borderId="19" xfId="0" applyFont="1" applyFill="1" applyBorder="1" applyAlignment="1">
      <alignment horizontal="distributed" vertical="center"/>
    </xf>
    <xf numFmtId="0" fontId="4" fillId="0" borderId="10" xfId="0" applyFont="1" applyFill="1" applyBorder="1" applyAlignment="1">
      <alignment horizontal="distributed"/>
    </xf>
    <xf numFmtId="0" fontId="4" fillId="0" borderId="11" xfId="0" applyFont="1" applyFill="1" applyBorder="1" applyAlignment="1">
      <alignment horizontal="distributed"/>
    </xf>
    <xf numFmtId="0" fontId="4" fillId="0" borderId="12" xfId="0" applyFont="1" applyFill="1" applyBorder="1" applyAlignment="1">
      <alignment horizontal="distributed"/>
    </xf>
    <xf numFmtId="0" fontId="4" fillId="0" borderId="0" xfId="0" applyFont="1" applyFill="1" applyBorder="1" applyAlignment="1">
      <alignment horizontal="distributed"/>
    </xf>
    <xf numFmtId="0" fontId="4" fillId="0" borderId="13" xfId="0" applyFont="1" applyFill="1" applyBorder="1" applyAlignment="1">
      <alignment horizontal="distributed"/>
    </xf>
    <xf numFmtId="0" fontId="4" fillId="0" borderId="15" xfId="0" applyFont="1" applyFill="1" applyBorder="1" applyAlignment="1">
      <alignment horizontal="distributed"/>
    </xf>
    <xf numFmtId="0" fontId="4" fillId="0" borderId="16" xfId="0" applyFont="1" applyFill="1" applyBorder="1" applyAlignment="1">
      <alignment horizontal="distributed"/>
    </xf>
    <xf numFmtId="0" fontId="4" fillId="0" borderId="14" xfId="0" applyFont="1" applyFill="1" applyBorder="1" applyAlignment="1">
      <alignment horizontal="distributed"/>
    </xf>
    <xf numFmtId="0" fontId="4" fillId="0" borderId="0" xfId="0" applyFont="1" applyFill="1" applyBorder="1" applyAlignment="1">
      <alignment horizontal="distributed"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Alignment="1">
      <alignment horizontal="left" vertical="center"/>
    </xf>
    <xf numFmtId="0" fontId="4" fillId="0" borderId="15" xfId="0" applyFont="1" applyFill="1" applyBorder="1" applyAlignment="1">
      <alignment vertical="center"/>
    </xf>
    <xf numFmtId="0" fontId="4" fillId="0" borderId="24"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25" xfId="0" applyNumberFormat="1" applyFont="1" applyFill="1" applyBorder="1" applyAlignment="1">
      <alignment horizontal="distributed" vertical="center"/>
    </xf>
    <xf numFmtId="0" fontId="4" fillId="0" borderId="27" xfId="0" applyNumberFormat="1" applyFont="1" applyFill="1" applyBorder="1" applyAlignment="1">
      <alignment horizontal="distributed" vertical="center"/>
    </xf>
    <xf numFmtId="0" fontId="4" fillId="0" borderId="24" xfId="0" applyNumberFormat="1" applyFont="1" applyFill="1" applyBorder="1" applyAlignment="1">
      <alignment horizontal="distributed" vertical="center"/>
    </xf>
    <xf numFmtId="0" fontId="4" fillId="0" borderId="32" xfId="0" applyNumberFormat="1"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44" xfId="0" applyFont="1" applyFill="1" applyBorder="1" applyAlignment="1">
      <alignment horizontal="distributed" vertical="center"/>
    </xf>
    <xf numFmtId="0" fontId="6" fillId="0" borderId="0" xfId="0" applyFont="1" applyFill="1" applyAlignment="1">
      <alignment vertical="center"/>
    </xf>
    <xf numFmtId="0" fontId="4" fillId="0" borderId="0" xfId="0" applyFont="1" applyFill="1" applyAlignment="1">
      <alignment vertical="top" wrapText="1"/>
    </xf>
    <xf numFmtId="0" fontId="4" fillId="0" borderId="60" xfId="0" applyNumberFormat="1" applyFont="1" applyFill="1" applyBorder="1" applyAlignment="1">
      <alignment horizontal="center" vertical="distributed" textRotation="255" wrapText="1"/>
    </xf>
    <xf numFmtId="0" fontId="4" fillId="0" borderId="59" xfId="0" applyNumberFormat="1" applyFont="1" applyFill="1" applyBorder="1" applyAlignment="1">
      <alignment horizontal="center" vertical="distributed" textRotation="255" wrapText="1"/>
    </xf>
    <xf numFmtId="0" fontId="4" fillId="0" borderId="35" xfId="0" applyNumberFormat="1" applyFont="1" applyFill="1" applyBorder="1" applyAlignment="1">
      <alignment horizontal="distributed" vertical="center"/>
    </xf>
    <xf numFmtId="0" fontId="4" fillId="0" borderId="54" xfId="0" applyNumberFormat="1" applyFont="1" applyFill="1" applyBorder="1" applyAlignment="1">
      <alignment horizontal="distributed" vertical="center"/>
    </xf>
    <xf numFmtId="0" fontId="4" fillId="0" borderId="33" xfId="0" applyFont="1" applyFill="1" applyBorder="1" applyAlignment="1">
      <alignment horizontal="distributed" vertical="center" wrapText="1"/>
    </xf>
    <xf numFmtId="0" fontId="4" fillId="0" borderId="40" xfId="0" applyFont="1" applyFill="1" applyBorder="1" applyAlignment="1">
      <alignment horizontal="distributed" vertical="center" wrapText="1"/>
    </xf>
    <xf numFmtId="0" fontId="4" fillId="0" borderId="34" xfId="0" applyFont="1" applyFill="1" applyBorder="1" applyAlignment="1">
      <alignment horizontal="distributed" vertical="center" wrapText="1"/>
    </xf>
    <xf numFmtId="49" fontId="4" fillId="0" borderId="33" xfId="0" applyNumberFormat="1" applyFont="1" applyFill="1" applyBorder="1" applyAlignment="1">
      <alignment horizontal="center" vertical="center" shrinkToFit="1"/>
    </xf>
    <xf numFmtId="49" fontId="4" fillId="0" borderId="40" xfId="0" applyNumberFormat="1" applyFont="1" applyFill="1" applyBorder="1" applyAlignment="1">
      <alignment horizontal="center" vertical="center" shrinkToFit="1"/>
    </xf>
    <xf numFmtId="49" fontId="4" fillId="0" borderId="50" xfId="0" applyNumberFormat="1" applyFont="1" applyFill="1" applyBorder="1" applyAlignment="1">
      <alignment horizontal="center" vertical="center" shrinkToFit="1"/>
    </xf>
    <xf numFmtId="49" fontId="4" fillId="0" borderId="61" xfId="0" applyNumberFormat="1" applyFont="1" applyFill="1" applyBorder="1" applyAlignment="1">
      <alignment horizontal="center" vertical="center" shrinkToFit="1"/>
    </xf>
    <xf numFmtId="49" fontId="4" fillId="0" borderId="62" xfId="0" applyNumberFormat="1" applyFont="1" applyFill="1" applyBorder="1" applyAlignment="1">
      <alignment horizontal="center" vertical="center" shrinkToFit="1"/>
    </xf>
    <xf numFmtId="49" fontId="4" fillId="0" borderId="63" xfId="0" applyNumberFormat="1" applyFont="1" applyFill="1" applyBorder="1" applyAlignment="1">
      <alignment horizontal="center" vertical="center" shrinkToFit="1"/>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30"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49" fontId="4" fillId="0" borderId="19"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67" xfId="0" applyNumberFormat="1" applyFont="1" applyFill="1" applyBorder="1" applyAlignment="1">
      <alignment horizontal="center" vertical="center" shrinkToFit="1"/>
    </xf>
    <xf numFmtId="49" fontId="4" fillId="0" borderId="68" xfId="0" applyNumberFormat="1" applyFont="1" applyFill="1" applyBorder="1" applyAlignment="1">
      <alignment horizontal="center" vertical="center" shrinkToFit="1"/>
    </xf>
    <xf numFmtId="49" fontId="4" fillId="0" borderId="36" xfId="0" applyNumberFormat="1" applyFont="1" applyFill="1" applyBorder="1" applyAlignment="1">
      <alignment horizontal="center" vertical="center" shrinkToFit="1"/>
    </xf>
    <xf numFmtId="49" fontId="4" fillId="0" borderId="47" xfId="0" applyNumberFormat="1" applyFont="1" applyFill="1" applyBorder="1" applyAlignment="1">
      <alignment horizontal="center" vertical="center" shrinkToFit="1"/>
    </xf>
    <xf numFmtId="49" fontId="4" fillId="0" borderId="31" xfId="0" applyNumberFormat="1" applyFont="1" applyFill="1" applyBorder="1" applyAlignment="1">
      <alignment horizontal="center" vertical="center" shrinkToFit="1"/>
    </xf>
    <xf numFmtId="176" fontId="4" fillId="0" borderId="69" xfId="0" applyNumberFormat="1" applyFont="1" applyFill="1" applyBorder="1" applyAlignment="1">
      <alignment horizontal="right" vertical="center" shrinkToFit="1"/>
    </xf>
    <xf numFmtId="176" fontId="4" fillId="0" borderId="49" xfId="0" applyNumberFormat="1" applyFont="1" applyFill="1" applyBorder="1" applyAlignment="1">
      <alignment horizontal="right" vertical="center" shrinkToFit="1"/>
    </xf>
    <xf numFmtId="176" fontId="4" fillId="0" borderId="70" xfId="0" applyNumberFormat="1" applyFont="1" applyFill="1" applyBorder="1" applyAlignment="1">
      <alignment horizontal="right" vertical="center" shrinkToFit="1"/>
    </xf>
    <xf numFmtId="176" fontId="4" fillId="0" borderId="50" xfId="0" applyNumberFormat="1" applyFont="1" applyFill="1" applyBorder="1" applyAlignment="1">
      <alignment horizontal="right" vertical="center" shrinkToFit="1"/>
    </xf>
    <xf numFmtId="0" fontId="4" fillId="0" borderId="71" xfId="0" applyFont="1" applyFill="1" applyBorder="1" applyAlignment="1">
      <alignment horizontal="distributed" vertical="center" wrapText="1"/>
    </xf>
    <xf numFmtId="0" fontId="4" fillId="0" borderId="65" xfId="0" applyFont="1" applyFill="1" applyBorder="1" applyAlignment="1">
      <alignment horizontal="distributed" vertical="center" wrapText="1"/>
    </xf>
    <xf numFmtId="0" fontId="4" fillId="0" borderId="66" xfId="0" applyFont="1" applyFill="1" applyBorder="1" applyAlignment="1">
      <alignment horizontal="distributed" vertical="center" wrapText="1"/>
    </xf>
    <xf numFmtId="0" fontId="4" fillId="0" borderId="71" xfId="0"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72" xfId="0" applyFont="1" applyFill="1" applyBorder="1" applyAlignment="1">
      <alignment horizontal="center" vertical="center" shrinkToFit="1"/>
    </xf>
    <xf numFmtId="0" fontId="4" fillId="0" borderId="64" xfId="0" applyFont="1" applyFill="1" applyBorder="1" applyAlignment="1">
      <alignment horizontal="distributed" vertical="center" wrapText="1"/>
    </xf>
    <xf numFmtId="0" fontId="4" fillId="0" borderId="72" xfId="0" applyFont="1" applyFill="1" applyBorder="1" applyAlignment="1">
      <alignment horizontal="distributed" vertical="center" wrapText="1"/>
    </xf>
    <xf numFmtId="0" fontId="4" fillId="0" borderId="73" xfId="0" applyFont="1" applyFill="1" applyBorder="1" applyAlignment="1">
      <alignment horizontal="center" vertical="center" textRotation="255" wrapText="1"/>
    </xf>
    <xf numFmtId="0" fontId="4" fillId="0" borderId="56" xfId="0" applyFont="1" applyFill="1" applyBorder="1" applyAlignment="1">
      <alignment horizontal="center" vertical="center" textRotation="255" wrapText="1"/>
    </xf>
    <xf numFmtId="0" fontId="4" fillId="0" borderId="74" xfId="0" applyFont="1" applyFill="1" applyBorder="1" applyAlignment="1">
      <alignment horizontal="center" vertical="center" textRotation="255" wrapText="1"/>
    </xf>
    <xf numFmtId="0" fontId="4" fillId="0" borderId="75" xfId="0" applyFont="1" applyFill="1" applyBorder="1" applyAlignment="1">
      <alignment horizontal="center" vertical="center" textRotation="255" wrapText="1"/>
    </xf>
    <xf numFmtId="0" fontId="4" fillId="0" borderId="76" xfId="0" applyFont="1" applyFill="1" applyBorder="1" applyAlignment="1">
      <alignment horizontal="center" vertical="center" textRotation="255" wrapText="1"/>
    </xf>
    <xf numFmtId="0" fontId="4" fillId="0" borderId="77" xfId="0" applyFont="1" applyFill="1" applyBorder="1" applyAlignment="1">
      <alignment horizontal="center" vertical="center" textRotation="255" wrapText="1"/>
    </xf>
    <xf numFmtId="0" fontId="4" fillId="0" borderId="78" xfId="0" applyFont="1" applyFill="1" applyBorder="1" applyAlignment="1">
      <alignment horizontal="center" vertical="distributed" textRotation="255" wrapText="1"/>
    </xf>
    <xf numFmtId="0" fontId="4" fillId="0" borderId="79" xfId="0" applyFont="1" applyFill="1" applyBorder="1" applyAlignment="1">
      <alignment horizontal="center" vertical="distributed" textRotation="255" wrapText="1"/>
    </xf>
    <xf numFmtId="0" fontId="4" fillId="0" borderId="28" xfId="0" applyFont="1" applyFill="1" applyBorder="1" applyAlignment="1">
      <alignment horizontal="center" vertical="distributed" textRotation="255" wrapText="1"/>
    </xf>
    <xf numFmtId="0" fontId="4" fillId="0" borderId="48" xfId="0" applyFont="1" applyFill="1" applyBorder="1" applyAlignment="1">
      <alignment horizontal="center" vertical="distributed" textRotation="255" wrapText="1"/>
    </xf>
    <xf numFmtId="0" fontId="4" fillId="0" borderId="26" xfId="0" applyFont="1" applyFill="1" applyBorder="1" applyAlignment="1">
      <alignment horizontal="center" vertical="distributed" textRotation="255" wrapText="1"/>
    </xf>
    <xf numFmtId="0" fontId="4" fillId="0" borderId="45" xfId="0" applyFont="1" applyFill="1" applyBorder="1" applyAlignment="1">
      <alignment horizontal="center" vertical="distributed" textRotation="255" wrapText="1"/>
    </xf>
    <xf numFmtId="0" fontId="4" fillId="0" borderId="42" xfId="0" applyFont="1" applyFill="1" applyBorder="1" applyAlignment="1">
      <alignment horizontal="center" vertical="distributed" textRotation="255" wrapText="1"/>
    </xf>
    <xf numFmtId="0" fontId="4" fillId="0" borderId="27" xfId="0" applyFont="1" applyFill="1" applyBorder="1" applyAlignment="1">
      <alignment horizontal="center" vertical="distributed" textRotation="255" wrapText="1"/>
    </xf>
    <xf numFmtId="0" fontId="4" fillId="0" borderId="43" xfId="0" applyFont="1" applyFill="1" applyBorder="1" applyAlignment="1">
      <alignment horizontal="center" vertical="distributed" textRotation="255" wrapText="1"/>
    </xf>
    <xf numFmtId="0" fontId="4" fillId="0" borderId="26" xfId="0" applyFont="1" applyFill="1" applyBorder="1" applyAlignment="1">
      <alignment horizontal="distributed" vertical="center" wrapText="1"/>
    </xf>
    <xf numFmtId="0" fontId="4" fillId="0" borderId="26" xfId="0" applyFont="1" applyFill="1" applyBorder="1" applyAlignment="1">
      <alignment horizontal="center" vertical="center" textRotation="255" wrapText="1"/>
    </xf>
    <xf numFmtId="0" fontId="4" fillId="0" borderId="45" xfId="0" applyFont="1" applyFill="1" applyBorder="1" applyAlignment="1">
      <alignment horizontal="center" vertical="center" textRotation="255" wrapText="1"/>
    </xf>
    <xf numFmtId="0" fontId="4" fillId="0" borderId="2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6" fillId="0" borderId="0" xfId="0" applyFont="1" applyFill="1" applyBorder="1" applyAlignment="1">
      <alignment vertical="center"/>
    </xf>
    <xf numFmtId="0" fontId="4" fillId="0" borderId="17"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22" xfId="0" applyFont="1" applyFill="1" applyBorder="1" applyAlignment="1">
      <alignment horizontal="center" vertical="center" textRotation="255" wrapText="1"/>
    </xf>
    <xf numFmtId="0" fontId="4" fillId="0" borderId="46" xfId="0" applyFont="1" applyFill="1" applyBorder="1" applyAlignment="1">
      <alignment horizontal="center" vertical="distributed" textRotation="255" wrapText="1"/>
    </xf>
    <xf numFmtId="0" fontId="4" fillId="0" borderId="25" xfId="0" applyFont="1" applyFill="1" applyBorder="1" applyAlignment="1">
      <alignment horizontal="center" vertical="distributed" textRotation="255" wrapText="1"/>
    </xf>
    <xf numFmtId="0" fontId="4" fillId="0" borderId="44" xfId="0" applyFont="1" applyFill="1" applyBorder="1" applyAlignment="1">
      <alignment horizontal="center" vertical="distributed" textRotation="255" wrapText="1"/>
    </xf>
    <xf numFmtId="0" fontId="4" fillId="0" borderId="48" xfId="0" applyFont="1" applyFill="1" applyBorder="1" applyAlignment="1">
      <alignment horizontal="distributed" vertical="center" wrapText="1"/>
    </xf>
    <xf numFmtId="0" fontId="4" fillId="0" borderId="57" xfId="0" applyFont="1" applyFill="1" applyBorder="1" applyAlignment="1">
      <alignment horizontal="center" vertical="distributed" textRotation="255" wrapText="1"/>
    </xf>
    <xf numFmtId="0" fontId="4" fillId="0" borderId="26" xfId="0" applyFont="1" applyFill="1" applyBorder="1" applyAlignment="1">
      <alignment vertical="center"/>
    </xf>
    <xf numFmtId="0" fontId="4" fillId="0" borderId="45" xfId="0" applyFont="1" applyFill="1" applyBorder="1" applyAlignment="1">
      <alignment vertical="center"/>
    </xf>
    <xf numFmtId="0" fontId="4" fillId="0" borderId="57" xfId="0" applyFont="1" applyFill="1" applyBorder="1" applyAlignment="1">
      <alignment horizontal="center" vertical="center" textRotation="255" wrapText="1"/>
    </xf>
    <xf numFmtId="0" fontId="4" fillId="0" borderId="79" xfId="0" applyFont="1" applyFill="1" applyBorder="1" applyAlignment="1">
      <alignment horizontal="center" vertical="center" textRotation="255" wrapText="1"/>
    </xf>
    <xf numFmtId="0" fontId="4" fillId="0" borderId="28" xfId="0" applyFont="1" applyFill="1" applyBorder="1" applyAlignment="1">
      <alignment horizontal="center" vertical="center" textRotation="255" wrapText="1"/>
    </xf>
    <xf numFmtId="0" fontId="4" fillId="0" borderId="48" xfId="0" applyFont="1" applyFill="1" applyBorder="1" applyAlignment="1">
      <alignment horizontal="center" vertical="distributed" textRotation="255"/>
    </xf>
    <xf numFmtId="0" fontId="4" fillId="0" borderId="26" xfId="0" applyFont="1" applyFill="1" applyBorder="1" applyAlignment="1">
      <alignment horizontal="center" vertical="distributed" textRotation="255"/>
    </xf>
    <xf numFmtId="0" fontId="4" fillId="0" borderId="57" xfId="0" applyFont="1" applyFill="1" applyBorder="1" applyAlignment="1">
      <alignment horizontal="center" vertical="distributed" textRotation="255"/>
    </xf>
    <xf numFmtId="0" fontId="10" fillId="0" borderId="26" xfId="0" applyFont="1" applyFill="1" applyBorder="1" applyAlignment="1">
      <alignment horizontal="center" vertical="center"/>
    </xf>
    <xf numFmtId="0" fontId="1" fillId="0" borderId="0" xfId="0" applyFont="1" applyFill="1" applyAlignment="1">
      <alignment vertical="center"/>
    </xf>
    <xf numFmtId="0" fontId="10" fillId="0" borderId="0" xfId="0" applyNumberFormat="1" applyFont="1" applyFill="1" applyAlignment="1">
      <alignment horizontal="left" vertical="top" wrapText="1"/>
    </xf>
    <xf numFmtId="0" fontId="10" fillId="0" borderId="19"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19" xfId="0" applyFont="1" applyFill="1" applyBorder="1" applyAlignment="1">
      <alignment horizontal="distributed" vertical="center" wrapText="1"/>
    </xf>
    <xf numFmtId="0" fontId="10" fillId="0" borderId="80" xfId="0" applyFont="1" applyFill="1" applyBorder="1" applyAlignment="1">
      <alignment horizontal="distributed" vertical="center" wrapText="1"/>
    </xf>
    <xf numFmtId="0" fontId="10" fillId="0" borderId="81" xfId="0" applyFont="1" applyFill="1" applyBorder="1" applyAlignment="1">
      <alignment horizontal="distributed" vertical="center" wrapText="1"/>
    </xf>
    <xf numFmtId="0" fontId="10" fillId="0" borderId="47"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0" fontId="10" fillId="0" borderId="69" xfId="0" applyFont="1" applyFill="1" applyBorder="1" applyAlignment="1">
      <alignment horizontal="center" vertical="center" shrinkToFit="1"/>
    </xf>
    <xf numFmtId="0" fontId="10" fillId="0" borderId="49"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0" xfId="0" applyFont="1" applyFill="1" applyBorder="1" applyAlignment="1">
      <alignment horizontal="distributed" vertical="center"/>
    </xf>
    <xf numFmtId="0" fontId="10" fillId="0" borderId="31"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33" xfId="0" applyFont="1" applyFill="1" applyBorder="1" applyAlignment="1">
      <alignment horizontal="distributed" vertical="center"/>
    </xf>
    <xf numFmtId="0" fontId="10" fillId="0" borderId="34" xfId="0" applyFont="1" applyFill="1" applyBorder="1" applyAlignment="1">
      <alignment horizontal="distributed" vertical="center"/>
    </xf>
    <xf numFmtId="0" fontId="10" fillId="0" borderId="80" xfId="0" applyFont="1" applyFill="1" applyBorder="1" applyAlignment="1">
      <alignment horizontal="distributed" vertical="center"/>
    </xf>
    <xf numFmtId="0" fontId="10" fillId="0" borderId="51"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81" xfId="0" applyFont="1" applyFill="1" applyBorder="1" applyAlignment="1">
      <alignment horizontal="distributed" vertical="center"/>
    </xf>
    <xf numFmtId="0" fontId="10" fillId="0" borderId="37" xfId="0" applyFont="1" applyFill="1" applyBorder="1" applyAlignment="1">
      <alignment horizontal="distributed" vertical="center"/>
    </xf>
    <xf numFmtId="0" fontId="10" fillId="0" borderId="39" xfId="0" applyFont="1" applyFill="1" applyBorder="1" applyAlignment="1">
      <alignment horizontal="distributed" vertical="center"/>
    </xf>
    <xf numFmtId="0" fontId="4" fillId="33" borderId="24" xfId="0" applyFont="1" applyFill="1" applyBorder="1" applyAlignment="1">
      <alignment horizontal="left" vertical="center" wrapText="1"/>
    </xf>
    <xf numFmtId="0" fontId="4" fillId="33" borderId="83" xfId="0" applyFont="1" applyFill="1" applyBorder="1" applyAlignment="1">
      <alignment vertical="center" wrapText="1"/>
    </xf>
    <xf numFmtId="0" fontId="4" fillId="33" borderId="33" xfId="0" applyFont="1" applyFill="1" applyBorder="1" applyAlignment="1">
      <alignment horizontal="left" vertical="center" wrapText="1"/>
    </xf>
    <xf numFmtId="0" fontId="4" fillId="33" borderId="40" xfId="0" applyFont="1" applyFill="1" applyBorder="1" applyAlignment="1">
      <alignment vertical="center" wrapText="1"/>
    </xf>
    <xf numFmtId="0" fontId="6" fillId="33" borderId="0" xfId="0" applyFont="1" applyFill="1" applyAlignment="1">
      <alignment vertical="center" wrapText="1"/>
    </xf>
    <xf numFmtId="0" fontId="4" fillId="33" borderId="83"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0" xfId="0" applyFont="1" applyFill="1" applyAlignment="1">
      <alignment horizontal="left" vertical="center" wrapText="1"/>
    </xf>
    <xf numFmtId="0" fontId="4" fillId="33" borderId="19" xfId="0" applyNumberFormat="1" applyFont="1" applyFill="1" applyBorder="1" applyAlignment="1">
      <alignment horizontal="left" vertical="center" wrapText="1"/>
    </xf>
    <xf numFmtId="0" fontId="4" fillId="33" borderId="10" xfId="0" applyNumberFormat="1" applyFont="1" applyFill="1" applyBorder="1" applyAlignment="1">
      <alignment vertical="center" wrapText="1"/>
    </xf>
    <xf numFmtId="58" fontId="4" fillId="33" borderId="24" xfId="0" applyNumberFormat="1" applyFont="1" applyFill="1" applyBorder="1" applyAlignment="1">
      <alignment horizontal="left" vertical="center" wrapText="1"/>
    </xf>
    <xf numFmtId="58" fontId="4" fillId="33" borderId="35" xfId="0" applyNumberFormat="1" applyFont="1" applyFill="1" applyBorder="1" applyAlignment="1">
      <alignment horizontal="left" vertical="center" wrapText="1"/>
    </xf>
    <xf numFmtId="0" fontId="4" fillId="33" borderId="84"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61"/>
  <sheetViews>
    <sheetView showGridLines="0" tabSelected="1" view="pageBreakPreview" zoomScale="80" zoomScaleSheetLayoutView="80" zoomScalePageLayoutView="0" workbookViewId="0" topLeftCell="A1">
      <selection activeCell="B2" sqref="B2:P2"/>
    </sheetView>
  </sheetViews>
  <sheetFormatPr defaultColWidth="9.00390625" defaultRowHeight="19.5" customHeight="1"/>
  <cols>
    <col min="1" max="1" width="1.625" style="2" customWidth="1"/>
    <col min="2" max="2" width="4.125" style="2" customWidth="1"/>
    <col min="3" max="3" width="2.50390625" style="2" customWidth="1"/>
    <col min="4" max="5" width="5.875" style="2" customWidth="1"/>
    <col min="6" max="6" width="2.50390625" style="2" customWidth="1"/>
    <col min="7" max="7" width="4.25390625" style="2" customWidth="1"/>
    <col min="8" max="8" width="11.125" style="2" hidden="1" customWidth="1"/>
    <col min="9" max="9" width="4.50390625" style="2" customWidth="1"/>
    <col min="10" max="10" width="1.25" style="2" customWidth="1"/>
    <col min="11" max="11" width="2.25390625" style="2" customWidth="1"/>
    <col min="12" max="12" width="14.125" style="2" customWidth="1"/>
    <col min="13" max="13" width="2.50390625" style="2" customWidth="1"/>
    <col min="14" max="14" width="11.125" style="2" customWidth="1"/>
    <col min="15" max="15" width="9.00390625" style="2" customWidth="1"/>
    <col min="16" max="16" width="14.875" style="2" customWidth="1"/>
    <col min="17" max="16384" width="9.00390625" style="2" customWidth="1"/>
  </cols>
  <sheetData>
    <row r="1" spans="1:21" ht="18.75">
      <c r="A1" s="227" t="s">
        <v>50</v>
      </c>
      <c r="B1" s="227"/>
      <c r="C1" s="227"/>
      <c r="D1" s="227"/>
      <c r="E1" s="227"/>
      <c r="F1" s="227"/>
      <c r="G1" s="227"/>
      <c r="H1" s="227"/>
      <c r="I1" s="227"/>
      <c r="J1" s="227"/>
      <c r="K1" s="227"/>
      <c r="L1" s="227"/>
      <c r="M1" s="227"/>
      <c r="N1" s="227"/>
      <c r="O1" s="227"/>
      <c r="P1" s="227"/>
      <c r="R1" s="3"/>
      <c r="S1" s="3"/>
      <c r="T1" s="3"/>
      <c r="U1" s="3"/>
    </row>
    <row r="2" spans="2:28" ht="90" customHeight="1">
      <c r="B2" s="228" t="s">
        <v>127</v>
      </c>
      <c r="C2" s="229"/>
      <c r="D2" s="229"/>
      <c r="E2" s="229"/>
      <c r="F2" s="229"/>
      <c r="G2" s="229"/>
      <c r="H2" s="229"/>
      <c r="I2" s="229"/>
      <c r="J2" s="229"/>
      <c r="K2" s="229"/>
      <c r="L2" s="229"/>
      <c r="M2" s="229"/>
      <c r="N2" s="229"/>
      <c r="O2" s="229"/>
      <c r="P2" s="229"/>
      <c r="R2" s="3"/>
      <c r="S2" s="3"/>
      <c r="T2" s="3"/>
      <c r="U2" s="3"/>
      <c r="V2" s="3"/>
      <c r="W2" s="3"/>
      <c r="X2" s="3"/>
      <c r="Y2" s="3"/>
      <c r="Z2" s="3"/>
      <c r="AA2" s="3"/>
      <c r="AB2" s="3"/>
    </row>
    <row r="3" ht="9" customHeight="1"/>
    <row r="4" spans="1:16" ht="15" customHeight="1">
      <c r="A4" s="230" t="s">
        <v>51</v>
      </c>
      <c r="B4" s="230"/>
      <c r="C4" s="230"/>
      <c r="D4" s="230"/>
      <c r="E4" s="230"/>
      <c r="F4" s="230"/>
      <c r="G4" s="230"/>
      <c r="H4" s="230"/>
      <c r="I4" s="230"/>
      <c r="J4" s="230"/>
      <c r="K4" s="230"/>
      <c r="L4" s="230"/>
      <c r="M4" s="230"/>
      <c r="N4" s="230"/>
      <c r="O4" s="230"/>
      <c r="P4" s="230"/>
    </row>
    <row r="5" spans="2:16" ht="15" customHeight="1">
      <c r="B5" s="19"/>
      <c r="C5" s="19"/>
      <c r="D5" s="19"/>
      <c r="E5" s="19"/>
      <c r="F5" s="19"/>
      <c r="G5" s="19"/>
      <c r="H5" s="19"/>
      <c r="I5" s="19"/>
      <c r="J5" s="19"/>
      <c r="K5" s="19"/>
      <c r="L5" s="19"/>
      <c r="M5" s="19"/>
      <c r="N5" s="19"/>
      <c r="O5" s="19"/>
      <c r="P5" s="19"/>
    </row>
    <row r="6" spans="2:16" ht="9.75" customHeight="1">
      <c r="B6" s="19"/>
      <c r="C6" s="19"/>
      <c r="D6" s="19"/>
      <c r="E6" s="19"/>
      <c r="F6" s="19"/>
      <c r="G6" s="19"/>
      <c r="H6" s="19"/>
      <c r="I6" s="19"/>
      <c r="J6" s="19"/>
      <c r="K6" s="19"/>
      <c r="L6" s="104"/>
      <c r="M6" s="104"/>
      <c r="N6" s="13"/>
      <c r="O6" s="13"/>
      <c r="P6" s="13"/>
    </row>
    <row r="7" spans="2:16" ht="9.75" customHeight="1">
      <c r="B7" s="186" t="s">
        <v>128</v>
      </c>
      <c r="C7" s="21"/>
      <c r="D7" s="21"/>
      <c r="E7" s="231" t="s">
        <v>0</v>
      </c>
      <c r="F7" s="232"/>
      <c r="G7" s="233"/>
      <c r="H7" s="19"/>
      <c r="I7" s="19"/>
      <c r="J7" s="22"/>
      <c r="K7" s="22"/>
      <c r="L7" s="218" t="s">
        <v>65</v>
      </c>
      <c r="M7" s="219"/>
      <c r="N7" s="219"/>
      <c r="O7" s="219"/>
      <c r="P7" s="220"/>
    </row>
    <row r="8" spans="2:16" ht="9.75" customHeight="1">
      <c r="B8" s="187"/>
      <c r="C8" s="9"/>
      <c r="D8" s="10"/>
      <c r="E8" s="234"/>
      <c r="F8" s="235"/>
      <c r="G8" s="236"/>
      <c r="H8" s="22"/>
      <c r="I8" s="22"/>
      <c r="J8" s="22"/>
      <c r="K8" s="105"/>
      <c r="L8" s="221"/>
      <c r="M8" s="222"/>
      <c r="N8" s="222"/>
      <c r="O8" s="222"/>
      <c r="P8" s="223"/>
    </row>
    <row r="9" spans="2:16" ht="9.75" customHeight="1">
      <c r="B9" s="187"/>
      <c r="C9" s="9"/>
      <c r="D9" s="11"/>
      <c r="E9" s="234"/>
      <c r="F9" s="235"/>
      <c r="G9" s="236"/>
      <c r="H9" s="24"/>
      <c r="I9" s="25"/>
      <c r="J9" s="13"/>
      <c r="K9" s="14"/>
      <c r="L9" s="221"/>
      <c r="M9" s="222"/>
      <c r="N9" s="222"/>
      <c r="O9" s="222"/>
      <c r="P9" s="223"/>
    </row>
    <row r="10" spans="2:16" ht="9.75" customHeight="1">
      <c r="B10" s="187"/>
      <c r="C10" s="10"/>
      <c r="D10" s="15"/>
      <c r="E10" s="237"/>
      <c r="F10" s="238"/>
      <c r="G10" s="239"/>
      <c r="H10" s="24"/>
      <c r="I10" s="24"/>
      <c r="J10" s="7"/>
      <c r="K10" s="8"/>
      <c r="L10" s="224"/>
      <c r="M10" s="225"/>
      <c r="N10" s="225"/>
      <c r="O10" s="225"/>
      <c r="P10" s="226"/>
    </row>
    <row r="11" spans="2:16" ht="15" customHeight="1">
      <c r="B11" s="187"/>
      <c r="C11" s="10"/>
      <c r="D11" s="9"/>
      <c r="E11" s="9"/>
      <c r="F11" s="19"/>
      <c r="G11" s="19"/>
      <c r="H11" s="6"/>
      <c r="I11" s="7"/>
      <c r="J11" s="7"/>
      <c r="K11" s="19"/>
      <c r="L11" s="103"/>
      <c r="M11" s="103"/>
      <c r="N11" s="103"/>
      <c r="O11" s="103"/>
      <c r="P11" s="103"/>
    </row>
    <row r="12" spans="2:16" ht="15" customHeight="1">
      <c r="B12" s="187"/>
      <c r="C12" s="10"/>
      <c r="D12" s="9"/>
      <c r="E12" s="186" t="s">
        <v>1</v>
      </c>
      <c r="F12" s="19"/>
      <c r="G12" s="19"/>
      <c r="H12" s="6"/>
      <c r="I12" s="27"/>
      <c r="J12" s="7"/>
      <c r="K12" s="19"/>
      <c r="L12" s="19"/>
      <c r="M12" s="19"/>
      <c r="N12" s="22"/>
      <c r="O12" s="22"/>
      <c r="P12" s="19"/>
    </row>
    <row r="13" spans="2:16" ht="9.75" customHeight="1">
      <c r="B13" s="187"/>
      <c r="C13" s="10"/>
      <c r="D13" s="9"/>
      <c r="E13" s="189"/>
      <c r="F13" s="19"/>
      <c r="G13" s="19"/>
      <c r="H13" s="6"/>
      <c r="I13" s="27"/>
      <c r="J13" s="26"/>
      <c r="K13" s="22"/>
      <c r="L13" s="28"/>
      <c r="M13" s="28"/>
      <c r="N13" s="22"/>
      <c r="O13" s="22"/>
      <c r="P13" s="19"/>
    </row>
    <row r="14" spans="2:16" ht="12" customHeight="1">
      <c r="B14" s="187"/>
      <c r="C14" s="10"/>
      <c r="D14" s="9"/>
      <c r="E14" s="189"/>
      <c r="F14" s="19"/>
      <c r="G14" s="240" t="s">
        <v>2</v>
      </c>
      <c r="H14" s="201"/>
      <c r="I14" s="201"/>
      <c r="J14" s="7"/>
      <c r="K14" s="7"/>
      <c r="L14" s="177" t="s">
        <v>3</v>
      </c>
      <c r="M14" s="178"/>
      <c r="N14" s="241"/>
      <c r="O14" s="241"/>
      <c r="P14" s="242"/>
    </row>
    <row r="15" spans="2:16" ht="5.25" customHeight="1">
      <c r="B15" s="187"/>
      <c r="C15" s="10"/>
      <c r="D15" s="9"/>
      <c r="E15" s="189"/>
      <c r="F15" s="19"/>
      <c r="G15" s="201"/>
      <c r="H15" s="201"/>
      <c r="I15" s="201"/>
      <c r="J15" s="4"/>
      <c r="K15" s="5"/>
      <c r="L15" s="203"/>
      <c r="M15" s="204"/>
      <c r="N15" s="204"/>
      <c r="O15" s="204"/>
      <c r="P15" s="205"/>
    </row>
    <row r="16" spans="2:16" ht="6.75" customHeight="1">
      <c r="B16" s="187"/>
      <c r="C16" s="10"/>
      <c r="D16" s="9"/>
      <c r="E16" s="189"/>
      <c r="F16" s="19"/>
      <c r="G16" s="201"/>
      <c r="H16" s="201"/>
      <c r="I16" s="201"/>
      <c r="J16" s="19"/>
      <c r="K16" s="7"/>
      <c r="L16" s="206"/>
      <c r="M16" s="207"/>
      <c r="N16" s="207"/>
      <c r="O16" s="207"/>
      <c r="P16" s="208"/>
    </row>
    <row r="17" spans="2:16" ht="9.75" customHeight="1">
      <c r="B17" s="187"/>
      <c r="C17" s="10"/>
      <c r="D17" s="9"/>
      <c r="E17" s="189"/>
      <c r="F17" s="19"/>
      <c r="G17" s="20"/>
      <c r="H17" s="7"/>
      <c r="I17" s="7"/>
      <c r="J17" s="22"/>
      <c r="K17" s="26"/>
      <c r="L17" s="18"/>
      <c r="M17" s="18"/>
      <c r="N17" s="18"/>
      <c r="O17" s="18"/>
      <c r="P17" s="18"/>
    </row>
    <row r="18" spans="2:16" ht="9.75" customHeight="1">
      <c r="B18" s="187"/>
      <c r="C18" s="10"/>
      <c r="D18" s="9"/>
      <c r="E18" s="189"/>
      <c r="F18" s="19"/>
      <c r="G18" s="20"/>
      <c r="H18" s="7"/>
      <c r="I18" s="7"/>
      <c r="J18" s="19"/>
      <c r="K18" s="19"/>
      <c r="L18" s="28"/>
      <c r="M18" s="28"/>
      <c r="N18" s="22"/>
      <c r="O18" s="22"/>
      <c r="P18" s="19"/>
    </row>
    <row r="19" spans="2:16" ht="9.75" customHeight="1">
      <c r="B19" s="187"/>
      <c r="C19" s="10"/>
      <c r="D19" s="9"/>
      <c r="E19" s="189"/>
      <c r="F19" s="19"/>
      <c r="G19" s="20"/>
      <c r="H19" s="7"/>
      <c r="I19" s="7"/>
      <c r="J19" s="19"/>
      <c r="K19" s="19"/>
      <c r="L19" s="177" t="s">
        <v>129</v>
      </c>
      <c r="M19" s="178"/>
      <c r="N19" s="241"/>
      <c r="O19" s="241"/>
      <c r="P19" s="242"/>
    </row>
    <row r="20" spans="2:16" ht="13.5" customHeight="1">
      <c r="B20" s="187"/>
      <c r="C20" s="10"/>
      <c r="D20" s="9"/>
      <c r="E20" s="189"/>
      <c r="F20" s="19"/>
      <c r="G20" s="20"/>
      <c r="H20" s="7"/>
      <c r="I20" s="7"/>
      <c r="J20" s="19"/>
      <c r="K20" s="19"/>
      <c r="L20" s="203"/>
      <c r="M20" s="204"/>
      <c r="N20" s="243"/>
      <c r="O20" s="243"/>
      <c r="P20" s="205"/>
    </row>
    <row r="21" spans="2:16" ht="9.75" customHeight="1">
      <c r="B21" s="187"/>
      <c r="C21" s="10"/>
      <c r="D21" s="9"/>
      <c r="E21" s="189"/>
      <c r="F21" s="19"/>
      <c r="G21" s="20"/>
      <c r="H21" s="7"/>
      <c r="I21" s="7"/>
      <c r="J21" s="19"/>
      <c r="K21" s="19"/>
      <c r="L21" s="203"/>
      <c r="M21" s="204"/>
      <c r="N21" s="243"/>
      <c r="O21" s="243"/>
      <c r="P21" s="205"/>
    </row>
    <row r="22" spans="2:16" ht="15" customHeight="1">
      <c r="B22" s="187"/>
      <c r="C22" s="10"/>
      <c r="D22" s="9"/>
      <c r="E22" s="189"/>
      <c r="F22" s="19"/>
      <c r="G22" s="191" t="s">
        <v>4</v>
      </c>
      <c r="H22" s="191"/>
      <c r="I22" s="191"/>
      <c r="J22" s="13"/>
      <c r="K22" s="13"/>
      <c r="L22" s="30" t="s">
        <v>130</v>
      </c>
      <c r="M22" s="31"/>
      <c r="N22" s="18"/>
      <c r="O22" s="18"/>
      <c r="P22" s="17"/>
    </row>
    <row r="23" spans="2:16" ht="9.75" customHeight="1">
      <c r="B23" s="187"/>
      <c r="C23" s="10"/>
      <c r="D23" s="9"/>
      <c r="E23" s="189"/>
      <c r="F23" s="19"/>
      <c r="G23" s="191"/>
      <c r="H23" s="191"/>
      <c r="I23" s="191"/>
      <c r="J23" s="19"/>
      <c r="K23" s="19"/>
      <c r="L23" s="16"/>
      <c r="M23" s="18"/>
      <c r="N23" s="18"/>
      <c r="O23" s="18"/>
      <c r="P23" s="17"/>
    </row>
    <row r="24" spans="2:16" ht="9.75" customHeight="1">
      <c r="B24" s="187"/>
      <c r="C24" s="10"/>
      <c r="D24" s="9"/>
      <c r="E24" s="189"/>
      <c r="F24" s="19"/>
      <c r="G24" s="192"/>
      <c r="H24" s="192"/>
      <c r="I24" s="192"/>
      <c r="J24" s="19"/>
      <c r="K24" s="19"/>
      <c r="L24" s="203" t="s">
        <v>59</v>
      </c>
      <c r="M24" s="204"/>
      <c r="N24" s="243"/>
      <c r="O24" s="243"/>
      <c r="P24" s="205"/>
    </row>
    <row r="25" spans="2:16" ht="9.75" customHeight="1">
      <c r="B25" s="187"/>
      <c r="C25" s="10"/>
      <c r="D25" s="9"/>
      <c r="E25" s="189"/>
      <c r="F25" s="19"/>
      <c r="G25" s="20"/>
      <c r="H25" s="7"/>
      <c r="I25" s="7"/>
      <c r="J25" s="19"/>
      <c r="K25" s="19"/>
      <c r="L25" s="203"/>
      <c r="M25" s="204"/>
      <c r="N25" s="243"/>
      <c r="O25" s="243"/>
      <c r="P25" s="205"/>
    </row>
    <row r="26" spans="2:16" ht="9.75" customHeight="1">
      <c r="B26" s="187"/>
      <c r="C26" s="10"/>
      <c r="D26" s="9"/>
      <c r="E26" s="189"/>
      <c r="F26" s="19"/>
      <c r="G26" s="20"/>
      <c r="H26" s="7"/>
      <c r="I26" s="7"/>
      <c r="J26" s="19"/>
      <c r="K26" s="19"/>
      <c r="L26" s="203"/>
      <c r="M26" s="204"/>
      <c r="N26" s="243"/>
      <c r="O26" s="243"/>
      <c r="P26" s="205"/>
    </row>
    <row r="27" spans="2:16" ht="9.75" customHeight="1">
      <c r="B27" s="187"/>
      <c r="C27" s="10"/>
      <c r="D27" s="9"/>
      <c r="E27" s="189"/>
      <c r="F27" s="19"/>
      <c r="G27" s="20"/>
      <c r="H27" s="7"/>
      <c r="I27" s="7"/>
      <c r="J27" s="19"/>
      <c r="K27" s="19"/>
      <c r="L27" s="200" t="s">
        <v>60</v>
      </c>
      <c r="M27" s="201"/>
      <c r="N27" s="201"/>
      <c r="O27" s="201"/>
      <c r="P27" s="202"/>
    </row>
    <row r="28" spans="2:16" ht="9.75" customHeight="1">
      <c r="B28" s="187"/>
      <c r="C28" s="10"/>
      <c r="D28" s="9"/>
      <c r="E28" s="189"/>
      <c r="F28" s="19"/>
      <c r="G28" s="20"/>
      <c r="H28" s="7"/>
      <c r="I28" s="7"/>
      <c r="J28" s="19"/>
      <c r="K28" s="19"/>
      <c r="L28" s="200"/>
      <c r="M28" s="201"/>
      <c r="N28" s="201"/>
      <c r="O28" s="201"/>
      <c r="P28" s="202"/>
    </row>
    <row r="29" spans="2:16" ht="9.75" customHeight="1">
      <c r="B29" s="187"/>
      <c r="C29" s="10"/>
      <c r="D29" s="9"/>
      <c r="E29" s="189"/>
      <c r="F29" s="19"/>
      <c r="G29" s="20"/>
      <c r="H29" s="7"/>
      <c r="I29" s="7"/>
      <c r="J29" s="19"/>
      <c r="K29" s="19"/>
      <c r="L29" s="200"/>
      <c r="M29" s="201"/>
      <c r="N29" s="201"/>
      <c r="O29" s="201"/>
      <c r="P29" s="202"/>
    </row>
    <row r="30" spans="2:16" ht="9.75" customHeight="1">
      <c r="B30" s="187"/>
      <c r="C30" s="10"/>
      <c r="D30" s="9"/>
      <c r="E30" s="189"/>
      <c r="F30" s="19"/>
      <c r="G30" s="191" t="s">
        <v>5</v>
      </c>
      <c r="H30" s="192"/>
      <c r="I30" s="192"/>
      <c r="J30" s="19"/>
      <c r="K30" s="19"/>
      <c r="L30" s="200"/>
      <c r="M30" s="201"/>
      <c r="N30" s="201"/>
      <c r="O30" s="201"/>
      <c r="P30" s="202"/>
    </row>
    <row r="31" spans="2:16" ht="9.75" customHeight="1">
      <c r="B31" s="187"/>
      <c r="C31" s="10"/>
      <c r="D31" s="37"/>
      <c r="E31" s="189"/>
      <c r="F31" s="19"/>
      <c r="G31" s="192"/>
      <c r="H31" s="192"/>
      <c r="I31" s="192"/>
      <c r="J31" s="19"/>
      <c r="K31" s="19"/>
      <c r="L31" s="200"/>
      <c r="M31" s="201"/>
      <c r="N31" s="201"/>
      <c r="O31" s="201"/>
      <c r="P31" s="202"/>
    </row>
    <row r="32" spans="2:16" ht="9.75" customHeight="1">
      <c r="B32" s="187"/>
      <c r="C32" s="10"/>
      <c r="D32" s="36"/>
      <c r="E32" s="189"/>
      <c r="F32" s="19"/>
      <c r="G32" s="192"/>
      <c r="H32" s="192"/>
      <c r="I32" s="192"/>
      <c r="J32" s="26"/>
      <c r="K32" s="26"/>
      <c r="L32" s="244"/>
      <c r="M32" s="216"/>
      <c r="N32" s="216"/>
      <c r="O32" s="216"/>
      <c r="P32" s="217"/>
    </row>
    <row r="33" spans="2:16" ht="9.75" customHeight="1">
      <c r="B33" s="187"/>
      <c r="C33" s="10"/>
      <c r="D33" s="9"/>
      <c r="E33" s="189"/>
      <c r="F33" s="19"/>
      <c r="G33" s="19"/>
      <c r="H33" s="19"/>
      <c r="I33" s="19"/>
      <c r="J33" s="26"/>
      <c r="K33" s="26"/>
      <c r="L33" s="7"/>
      <c r="M33" s="4"/>
      <c r="N33" s="4"/>
      <c r="O33" s="4"/>
      <c r="P33" s="4"/>
    </row>
    <row r="34" spans="2:16" ht="9.75" customHeight="1">
      <c r="B34" s="187"/>
      <c r="C34" s="10"/>
      <c r="D34" s="9"/>
      <c r="E34" s="189"/>
      <c r="F34" s="19"/>
      <c r="G34" s="20"/>
      <c r="H34" s="7"/>
      <c r="I34" s="7"/>
      <c r="J34" s="7"/>
      <c r="K34" s="7"/>
      <c r="L34" s="114"/>
      <c r="M34" s="114"/>
      <c r="N34" s="114"/>
      <c r="O34" s="114"/>
      <c r="P34" s="114"/>
    </row>
    <row r="35" spans="2:16" ht="9.75" customHeight="1">
      <c r="B35" s="187"/>
      <c r="C35" s="10"/>
      <c r="D35" s="9"/>
      <c r="E35" s="189"/>
      <c r="F35" s="19"/>
      <c r="G35" s="20"/>
      <c r="H35" s="7"/>
      <c r="I35" s="7"/>
      <c r="J35" s="7"/>
      <c r="K35" s="7"/>
      <c r="L35" s="13"/>
      <c r="M35" s="13"/>
      <c r="N35" s="13"/>
      <c r="O35" s="13"/>
      <c r="P35" s="13"/>
    </row>
    <row r="36" spans="2:16" ht="9.75" customHeight="1">
      <c r="B36" s="187"/>
      <c r="C36" s="10"/>
      <c r="D36" s="9"/>
      <c r="E36" s="189"/>
      <c r="F36" s="19"/>
      <c r="G36" s="191" t="s">
        <v>6</v>
      </c>
      <c r="H36" s="191"/>
      <c r="I36" s="191"/>
      <c r="J36" s="7"/>
      <c r="K36" s="7"/>
      <c r="L36" s="193" t="s">
        <v>105</v>
      </c>
      <c r="M36" s="194"/>
      <c r="N36" s="195"/>
      <c r="O36" s="195"/>
      <c r="P36" s="196"/>
    </row>
    <row r="37" spans="2:16" ht="9.75" customHeight="1">
      <c r="B37" s="187"/>
      <c r="C37" s="10"/>
      <c r="D37" s="9"/>
      <c r="E37" s="189"/>
      <c r="F37" s="19"/>
      <c r="G37" s="191"/>
      <c r="H37" s="191"/>
      <c r="I37" s="191"/>
      <c r="J37" s="4"/>
      <c r="K37" s="4"/>
      <c r="L37" s="193"/>
      <c r="M37" s="194"/>
      <c r="N37" s="195"/>
      <c r="O37" s="195"/>
      <c r="P37" s="196"/>
    </row>
    <row r="38" spans="2:16" ht="7.5" customHeight="1">
      <c r="B38" s="187"/>
      <c r="C38" s="10"/>
      <c r="D38" s="9"/>
      <c r="E38" s="189"/>
      <c r="F38" s="19"/>
      <c r="G38" s="192"/>
      <c r="H38" s="192"/>
      <c r="I38" s="192"/>
      <c r="J38" s="7"/>
      <c r="K38" s="7"/>
      <c r="L38" s="197"/>
      <c r="M38" s="198"/>
      <c r="N38" s="198"/>
      <c r="O38" s="198"/>
      <c r="P38" s="199"/>
    </row>
    <row r="39" spans="2:16" ht="9.75" customHeight="1">
      <c r="B39" s="187"/>
      <c r="C39" s="10"/>
      <c r="D39" s="9"/>
      <c r="E39" s="189"/>
      <c r="F39" s="19"/>
      <c r="G39" s="32"/>
      <c r="H39" s="29"/>
      <c r="I39" s="29"/>
      <c r="J39" s="7"/>
      <c r="K39" s="7"/>
      <c r="L39" s="19"/>
      <c r="M39" s="19"/>
      <c r="N39" s="22"/>
      <c r="O39" s="22"/>
      <c r="P39" s="19"/>
    </row>
    <row r="40" spans="2:16" ht="9.75" customHeight="1">
      <c r="B40" s="187"/>
      <c r="C40" s="10"/>
      <c r="D40" s="9"/>
      <c r="E40" s="189"/>
      <c r="F40" s="19"/>
      <c r="G40" s="32"/>
      <c r="H40" s="29"/>
      <c r="I40" s="29"/>
      <c r="J40" s="7"/>
      <c r="K40" s="7"/>
      <c r="L40" s="19"/>
      <c r="M40" s="19"/>
      <c r="N40" s="22"/>
      <c r="O40" s="22"/>
      <c r="P40" s="19"/>
    </row>
    <row r="41" spans="2:16" ht="9.75" customHeight="1">
      <c r="B41" s="187"/>
      <c r="C41" s="10"/>
      <c r="D41" s="9"/>
      <c r="E41" s="189"/>
      <c r="F41" s="19"/>
      <c r="G41" s="20"/>
      <c r="H41" s="19"/>
      <c r="I41" s="19"/>
      <c r="J41" s="7"/>
      <c r="K41" s="7"/>
      <c r="L41" s="33"/>
      <c r="M41" s="4"/>
      <c r="N41" s="34"/>
      <c r="O41" s="34"/>
      <c r="P41" s="5"/>
    </row>
    <row r="42" spans="2:16" ht="9.75" customHeight="1">
      <c r="B42" s="187"/>
      <c r="C42" s="10"/>
      <c r="D42" s="9"/>
      <c r="E42" s="189"/>
      <c r="F42" s="19"/>
      <c r="G42" s="20"/>
      <c r="H42" s="19"/>
      <c r="I42" s="19"/>
      <c r="J42" s="7"/>
      <c r="K42" s="7"/>
      <c r="L42" s="200" t="s">
        <v>10</v>
      </c>
      <c r="M42" s="33"/>
      <c r="N42" s="201" t="s">
        <v>106</v>
      </c>
      <c r="O42" s="201"/>
      <c r="P42" s="202"/>
    </row>
    <row r="43" spans="2:16" ht="9.75" customHeight="1">
      <c r="B43" s="187"/>
      <c r="C43" s="8"/>
      <c r="D43" s="19"/>
      <c r="E43" s="189"/>
      <c r="F43" s="19"/>
      <c r="G43" s="20"/>
      <c r="H43" s="19"/>
      <c r="I43" s="19"/>
      <c r="J43" s="7"/>
      <c r="K43" s="7"/>
      <c r="L43" s="200"/>
      <c r="M43" s="6"/>
      <c r="N43" s="192"/>
      <c r="O43" s="192"/>
      <c r="P43" s="202"/>
    </row>
    <row r="44" spans="2:16" ht="14.25" customHeight="1">
      <c r="B44" s="187"/>
      <c r="C44" s="8"/>
      <c r="D44" s="19"/>
      <c r="E44" s="189"/>
      <c r="F44" s="19"/>
      <c r="G44" s="191" t="s">
        <v>7</v>
      </c>
      <c r="H44" s="191"/>
      <c r="I44" s="191"/>
      <c r="J44" s="7"/>
      <c r="K44" s="7"/>
      <c r="L44" s="200"/>
      <c r="M44" s="6"/>
      <c r="N44" s="19" t="s">
        <v>107</v>
      </c>
      <c r="O44" s="19"/>
      <c r="P44" s="8"/>
    </row>
    <row r="45" spans="2:16" ht="18" customHeight="1">
      <c r="B45" s="187"/>
      <c r="C45" s="8"/>
      <c r="D45" s="19"/>
      <c r="E45" s="189"/>
      <c r="F45" s="19"/>
      <c r="G45" s="191"/>
      <c r="H45" s="191"/>
      <c r="I45" s="191"/>
      <c r="J45" s="7"/>
      <c r="K45" s="7"/>
      <c r="L45" s="200"/>
      <c r="M45" s="6"/>
      <c r="N45" s="19" t="s">
        <v>108</v>
      </c>
      <c r="O45" s="19"/>
      <c r="P45" s="38"/>
    </row>
    <row r="46" spans="2:16" ht="15" customHeight="1">
      <c r="B46" s="187"/>
      <c r="C46" s="8"/>
      <c r="D46" s="19"/>
      <c r="E46" s="189"/>
      <c r="F46" s="19"/>
      <c r="G46" s="192"/>
      <c r="H46" s="192"/>
      <c r="I46" s="192"/>
      <c r="J46" s="4"/>
      <c r="K46" s="4"/>
      <c r="L46" s="200"/>
      <c r="M46" s="6"/>
      <c r="N46" s="19" t="s">
        <v>109</v>
      </c>
      <c r="O46" s="19"/>
      <c r="P46" s="8"/>
    </row>
    <row r="47" spans="2:16" ht="3" customHeight="1">
      <c r="B47" s="187"/>
      <c r="C47" s="8"/>
      <c r="D47" s="19"/>
      <c r="E47" s="189"/>
      <c r="F47" s="19"/>
      <c r="G47" s="20"/>
      <c r="H47" s="19"/>
      <c r="I47" s="19"/>
      <c r="J47" s="7"/>
      <c r="K47" s="8"/>
      <c r="L47" s="7"/>
      <c r="M47" s="12"/>
      <c r="N47" s="19"/>
      <c r="O47" s="19"/>
      <c r="P47" s="8"/>
    </row>
    <row r="48" spans="2:16" ht="15.75" customHeight="1">
      <c r="B48" s="187"/>
      <c r="C48" s="8"/>
      <c r="D48" s="19"/>
      <c r="E48" s="189"/>
      <c r="F48" s="19"/>
      <c r="G48" s="20"/>
      <c r="H48" s="19"/>
      <c r="I48" s="19"/>
      <c r="J48" s="7"/>
      <c r="K48" s="8"/>
      <c r="L48" s="7" t="s">
        <v>110</v>
      </c>
      <c r="M48" s="7"/>
      <c r="N48" s="7"/>
      <c r="O48" s="7"/>
      <c r="P48" s="8"/>
    </row>
    <row r="49" spans="2:16" ht="15.75" customHeight="1">
      <c r="B49" s="187"/>
      <c r="C49" s="8"/>
      <c r="D49" s="19"/>
      <c r="E49" s="190"/>
      <c r="F49" s="19"/>
      <c r="G49" s="20"/>
      <c r="H49" s="19"/>
      <c r="I49" s="19"/>
      <c r="J49" s="7"/>
      <c r="K49" s="7"/>
      <c r="L49" s="203" t="s">
        <v>105</v>
      </c>
      <c r="M49" s="204"/>
      <c r="N49" s="204"/>
      <c r="O49" s="204"/>
      <c r="P49" s="205"/>
    </row>
    <row r="50" spans="2:16" ht="9.75" customHeight="1">
      <c r="B50" s="187"/>
      <c r="C50" s="8"/>
      <c r="D50" s="19"/>
      <c r="E50" s="19"/>
      <c r="F50" s="19"/>
      <c r="G50" s="20"/>
      <c r="H50" s="19"/>
      <c r="I50" s="19"/>
      <c r="J50" s="26"/>
      <c r="K50" s="26"/>
      <c r="L50" s="206"/>
      <c r="M50" s="207"/>
      <c r="N50" s="207"/>
      <c r="O50" s="207"/>
      <c r="P50" s="208"/>
    </row>
    <row r="51" spans="2:16" ht="9.75" customHeight="1">
      <c r="B51" s="187"/>
      <c r="C51" s="8"/>
      <c r="D51" s="19"/>
      <c r="E51" s="19"/>
      <c r="F51" s="19"/>
      <c r="G51" s="20"/>
      <c r="H51" s="19"/>
      <c r="I51" s="19"/>
      <c r="J51" s="7"/>
      <c r="K51" s="7"/>
      <c r="L51" s="7"/>
      <c r="M51" s="7"/>
      <c r="N51" s="22"/>
      <c r="O51" s="22"/>
      <c r="P51" s="19"/>
    </row>
    <row r="52" spans="2:16" ht="9.75" customHeight="1">
      <c r="B52" s="188"/>
      <c r="C52" s="8"/>
      <c r="D52" s="19"/>
      <c r="E52" s="19"/>
      <c r="F52" s="19"/>
      <c r="G52" s="19"/>
      <c r="H52" s="19"/>
      <c r="I52" s="19"/>
      <c r="J52" s="19"/>
      <c r="K52" s="7"/>
      <c r="L52" s="19"/>
      <c r="M52" s="19"/>
      <c r="N52" s="19"/>
      <c r="O52" s="19"/>
      <c r="P52" s="19"/>
    </row>
    <row r="53" spans="2:16" ht="9.75" customHeight="1">
      <c r="B53" s="19"/>
      <c r="C53" s="19"/>
      <c r="D53" s="6"/>
      <c r="E53" s="209" t="s">
        <v>8</v>
      </c>
      <c r="F53" s="210"/>
      <c r="G53" s="210"/>
      <c r="H53" s="211"/>
      <c r="I53" s="212"/>
      <c r="J53" s="19"/>
      <c r="K53" s="19"/>
      <c r="L53" s="177" t="s">
        <v>9</v>
      </c>
      <c r="M53" s="178"/>
      <c r="N53" s="178"/>
      <c r="O53" s="178"/>
      <c r="P53" s="179"/>
    </row>
    <row r="54" spans="2:16" ht="15" customHeight="1">
      <c r="B54" s="19"/>
      <c r="C54" s="19"/>
      <c r="D54" s="12"/>
      <c r="E54" s="213"/>
      <c r="F54" s="191"/>
      <c r="G54" s="191"/>
      <c r="H54" s="201"/>
      <c r="I54" s="202"/>
      <c r="J54" s="19"/>
      <c r="K54" s="7"/>
      <c r="L54" s="180"/>
      <c r="M54" s="181"/>
      <c r="N54" s="181"/>
      <c r="O54" s="181"/>
      <c r="P54" s="182"/>
    </row>
    <row r="55" spans="2:16" ht="19.5" customHeight="1">
      <c r="B55" s="19"/>
      <c r="C55" s="19"/>
      <c r="D55" s="19"/>
      <c r="E55" s="214"/>
      <c r="F55" s="215"/>
      <c r="G55" s="215"/>
      <c r="H55" s="216"/>
      <c r="I55" s="217"/>
      <c r="J55" s="23"/>
      <c r="K55" s="35"/>
      <c r="L55" s="183"/>
      <c r="M55" s="184"/>
      <c r="N55" s="184"/>
      <c r="O55" s="184"/>
      <c r="P55" s="185"/>
    </row>
    <row r="56" spans="2:16" ht="19.5" customHeight="1">
      <c r="B56" s="19"/>
      <c r="C56" s="19"/>
      <c r="D56" s="19"/>
      <c r="E56" s="19"/>
      <c r="F56" s="19"/>
      <c r="G56" s="19"/>
      <c r="H56" s="19"/>
      <c r="I56" s="19"/>
      <c r="J56" s="19"/>
      <c r="K56" s="19"/>
      <c r="L56" s="19"/>
      <c r="M56" s="19"/>
      <c r="N56" s="19"/>
      <c r="O56" s="19"/>
      <c r="P56" s="19"/>
    </row>
    <row r="57" spans="2:16" ht="19.5" customHeight="1">
      <c r="B57" s="19"/>
      <c r="C57" s="19"/>
      <c r="D57" s="19"/>
      <c r="E57" s="19"/>
      <c r="F57" s="19"/>
      <c r="G57" s="19"/>
      <c r="H57" s="19"/>
      <c r="I57" s="19"/>
      <c r="J57" s="19"/>
      <c r="K57" s="19"/>
      <c r="L57" s="19"/>
      <c r="M57" s="19"/>
      <c r="N57" s="19"/>
      <c r="O57" s="19"/>
      <c r="P57" s="19"/>
    </row>
    <row r="58" spans="2:16" ht="19.5" customHeight="1">
      <c r="B58" s="19"/>
      <c r="C58" s="19"/>
      <c r="D58" s="19"/>
      <c r="E58" s="19"/>
      <c r="F58" s="19"/>
      <c r="G58" s="19"/>
      <c r="H58" s="19"/>
      <c r="I58" s="19"/>
      <c r="J58" s="19"/>
      <c r="K58" s="19"/>
      <c r="L58" s="19"/>
      <c r="M58" s="19"/>
      <c r="N58" s="19"/>
      <c r="O58" s="19"/>
      <c r="P58" s="19"/>
    </row>
    <row r="59" spans="2:16" ht="19.5" customHeight="1">
      <c r="B59" s="19"/>
      <c r="C59" s="19"/>
      <c r="D59" s="19"/>
      <c r="E59" s="19"/>
      <c r="F59" s="19"/>
      <c r="G59" s="19"/>
      <c r="H59" s="19"/>
      <c r="I59" s="19"/>
      <c r="J59" s="19"/>
      <c r="K59" s="19"/>
      <c r="L59" s="19"/>
      <c r="M59" s="19"/>
      <c r="N59" s="19"/>
      <c r="O59" s="19"/>
      <c r="P59" s="19"/>
    </row>
    <row r="60" spans="2:11" ht="19.5" customHeight="1">
      <c r="B60" s="19"/>
      <c r="C60" s="19"/>
      <c r="D60" s="19"/>
      <c r="J60" s="19"/>
      <c r="K60" s="19"/>
    </row>
    <row r="61" spans="2:11" ht="19.5" customHeight="1">
      <c r="B61" s="19"/>
      <c r="C61" s="19"/>
      <c r="D61" s="19"/>
      <c r="J61" s="19"/>
      <c r="K61" s="19"/>
    </row>
  </sheetData>
  <sheetProtection/>
  <mergeCells count="23">
    <mergeCell ref="L19:P21"/>
    <mergeCell ref="G22:I24"/>
    <mergeCell ref="L24:P26"/>
    <mergeCell ref="L27:P29"/>
    <mergeCell ref="G30:I32"/>
    <mergeCell ref="L30:P32"/>
    <mergeCell ref="L7:P10"/>
    <mergeCell ref="A1:P1"/>
    <mergeCell ref="B2:P2"/>
    <mergeCell ref="A4:P4"/>
    <mergeCell ref="E7:G10"/>
    <mergeCell ref="G14:I16"/>
    <mergeCell ref="L14:P16"/>
    <mergeCell ref="L53:P55"/>
    <mergeCell ref="B7:B52"/>
    <mergeCell ref="E12:E49"/>
    <mergeCell ref="G36:I38"/>
    <mergeCell ref="L36:P38"/>
    <mergeCell ref="L42:L46"/>
    <mergeCell ref="N42:P43"/>
    <mergeCell ref="G44:I46"/>
    <mergeCell ref="L49:P50"/>
    <mergeCell ref="E53:I55"/>
  </mergeCells>
  <printOptions/>
  <pageMargins left="0.7086614173228347" right="0.4330708661417323" top="0.5511811023622047" bottom="0.5118110236220472" header="0.5118110236220472" footer="0.5118110236220472"/>
  <pageSetup firstPageNumber="132"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I28"/>
  <sheetViews>
    <sheetView showGridLines="0" view="pageBreakPreview" zoomScale="80" zoomScaleNormal="60" zoomScaleSheetLayoutView="80" zoomScalePageLayoutView="0" workbookViewId="0" topLeftCell="A1">
      <selection activeCell="E7" sqref="E7"/>
    </sheetView>
  </sheetViews>
  <sheetFormatPr defaultColWidth="9.00390625" defaultRowHeight="15" customHeight="1"/>
  <cols>
    <col min="1" max="1" width="1.625" style="1" customWidth="1"/>
    <col min="2" max="2" width="3.75390625" style="1" customWidth="1"/>
    <col min="3" max="3" width="16.25390625" style="1" customWidth="1"/>
    <col min="4" max="4" width="17.50390625" style="1" customWidth="1"/>
    <col min="5" max="6" width="16.25390625" style="1" customWidth="1"/>
    <col min="7" max="9" width="6.25390625" style="1" customWidth="1"/>
    <col min="10" max="10" width="3.125" style="1" customWidth="1"/>
    <col min="11" max="16384" width="9.00390625" style="1" customWidth="1"/>
  </cols>
  <sheetData>
    <row r="1" spans="1:5" s="2" customFormat="1" ht="19.5" customHeight="1">
      <c r="A1" s="253" t="s">
        <v>52</v>
      </c>
      <c r="B1" s="253"/>
      <c r="C1" s="253"/>
      <c r="D1" s="253"/>
      <c r="E1" s="253"/>
    </row>
    <row r="2" spans="1:9" ht="52.5" customHeight="1">
      <c r="A2" s="159"/>
      <c r="B2" s="254" t="s">
        <v>48</v>
      </c>
      <c r="C2" s="254"/>
      <c r="D2" s="254"/>
      <c r="E2" s="254"/>
      <c r="F2" s="254"/>
      <c r="G2" s="254"/>
      <c r="H2" s="254"/>
      <c r="I2" s="254"/>
    </row>
    <row r="3" spans="1:5" ht="19.5" customHeight="1">
      <c r="A3" s="159"/>
      <c r="B3" s="160"/>
      <c r="C3" s="160"/>
      <c r="D3" s="160"/>
      <c r="E3" s="160"/>
    </row>
    <row r="4" spans="1:5" s="2" customFormat="1" ht="19.5" customHeight="1">
      <c r="A4" s="253" t="s">
        <v>90</v>
      </c>
      <c r="B4" s="253"/>
      <c r="C4" s="253"/>
      <c r="D4" s="253"/>
      <c r="E4" s="253"/>
    </row>
    <row r="5" spans="3:6" ht="22.5" customHeight="1">
      <c r="C5" s="255"/>
      <c r="D5" s="256"/>
      <c r="E5" s="161" t="s">
        <v>144</v>
      </c>
      <c r="F5" s="161" t="s">
        <v>145</v>
      </c>
    </row>
    <row r="6" spans="3:6" ht="22.5" customHeight="1">
      <c r="C6" s="257" t="s">
        <v>91</v>
      </c>
      <c r="D6" s="258"/>
      <c r="E6" s="162">
        <v>3490</v>
      </c>
      <c r="F6" s="162">
        <v>3562</v>
      </c>
    </row>
    <row r="7" spans="3:6" ht="22.5" customHeight="1">
      <c r="C7" s="247" t="s">
        <v>11</v>
      </c>
      <c r="D7" s="248"/>
      <c r="E7" s="164">
        <v>1689</v>
      </c>
      <c r="F7" s="164">
        <v>1621</v>
      </c>
    </row>
    <row r="8" spans="3:6" ht="22.5" customHeight="1">
      <c r="C8" s="245" t="s">
        <v>27</v>
      </c>
      <c r="D8" s="246"/>
      <c r="E8" s="165">
        <v>48.39541547277937</v>
      </c>
      <c r="F8" s="165">
        <v>45.5</v>
      </c>
    </row>
    <row r="9" spans="3:6" ht="22.5" customHeight="1">
      <c r="C9" s="247" t="s">
        <v>92</v>
      </c>
      <c r="D9" s="163" t="s">
        <v>28</v>
      </c>
      <c r="E9" s="164">
        <v>892</v>
      </c>
      <c r="F9" s="164">
        <v>826</v>
      </c>
    </row>
    <row r="10" spans="3:6" ht="22.5" customHeight="1">
      <c r="C10" s="247"/>
      <c r="D10" s="163" t="s">
        <v>29</v>
      </c>
      <c r="E10" s="164">
        <v>743</v>
      </c>
      <c r="F10" s="164">
        <v>717</v>
      </c>
    </row>
    <row r="11" spans="3:9" ht="22.5" customHeight="1">
      <c r="C11" s="247"/>
      <c r="D11" s="163" t="s">
        <v>18</v>
      </c>
      <c r="E11" s="164">
        <v>1635</v>
      </c>
      <c r="F11" s="164">
        <v>1543</v>
      </c>
      <c r="I11" s="166"/>
    </row>
    <row r="12" spans="3:6" ht="22.5" customHeight="1">
      <c r="C12" s="247" t="s">
        <v>67</v>
      </c>
      <c r="D12" s="248"/>
      <c r="E12" s="165">
        <v>96.80284191829485</v>
      </c>
      <c r="F12" s="165">
        <v>95.2</v>
      </c>
    </row>
    <row r="13" spans="3:6" ht="22.5" customHeight="1">
      <c r="C13" s="249" t="s">
        <v>30</v>
      </c>
      <c r="D13" s="250"/>
      <c r="E13" s="165">
        <v>43.99052693901717</v>
      </c>
      <c r="F13" s="165">
        <v>44.2</v>
      </c>
    </row>
    <row r="14" spans="3:6" ht="22.5" customHeight="1">
      <c r="C14" s="247" t="s">
        <v>68</v>
      </c>
      <c r="D14" s="163" t="s">
        <v>31</v>
      </c>
      <c r="E14" s="164">
        <v>256</v>
      </c>
      <c r="F14" s="164">
        <v>247</v>
      </c>
    </row>
    <row r="15" spans="3:6" ht="22.5" customHeight="1">
      <c r="C15" s="247"/>
      <c r="D15" s="163" t="s">
        <v>32</v>
      </c>
      <c r="E15" s="164">
        <v>2403</v>
      </c>
      <c r="F15" s="164">
        <v>2258</v>
      </c>
    </row>
    <row r="16" spans="3:6" ht="22.5" customHeight="1">
      <c r="C16" s="247"/>
      <c r="D16" s="163" t="s">
        <v>33</v>
      </c>
      <c r="E16" s="164">
        <v>15177</v>
      </c>
      <c r="F16" s="164">
        <v>13629</v>
      </c>
    </row>
    <row r="17" spans="3:6" ht="22.5" customHeight="1">
      <c r="C17" s="247"/>
      <c r="D17" s="163" t="s">
        <v>18</v>
      </c>
      <c r="E17" s="164">
        <v>17836</v>
      </c>
      <c r="F17" s="164">
        <v>15887</v>
      </c>
    </row>
    <row r="18" spans="3:6" ht="22.5" customHeight="1">
      <c r="C18" s="251" t="s">
        <v>93</v>
      </c>
      <c r="D18" s="167" t="s">
        <v>31</v>
      </c>
      <c r="E18" s="165">
        <v>0.15156897572528122</v>
      </c>
      <c r="F18" s="165">
        <v>0.15156897572528122</v>
      </c>
    </row>
    <row r="19" spans="3:6" ht="22.5" customHeight="1">
      <c r="C19" s="251"/>
      <c r="D19" s="167" t="s">
        <v>32</v>
      </c>
      <c r="E19" s="165">
        <v>1.4227353463587922</v>
      </c>
      <c r="F19" s="165">
        <v>1.4227353463587922</v>
      </c>
    </row>
    <row r="20" spans="3:6" ht="22.5" customHeight="1">
      <c r="C20" s="251"/>
      <c r="D20" s="167" t="s">
        <v>33</v>
      </c>
      <c r="E20" s="165">
        <v>8.985790408525755</v>
      </c>
      <c r="F20" s="165">
        <v>8.4</v>
      </c>
    </row>
    <row r="21" spans="2:6" ht="22.5" customHeight="1">
      <c r="B21" s="168"/>
      <c r="C21" s="252"/>
      <c r="D21" s="169" t="s">
        <v>18</v>
      </c>
      <c r="E21" s="170">
        <v>10.560094730609828</v>
      </c>
      <c r="F21" s="170">
        <v>9.8</v>
      </c>
    </row>
    <row r="22" spans="2:5" ht="11.25" customHeight="1">
      <c r="B22" s="171"/>
      <c r="C22" s="172"/>
      <c r="D22" s="173"/>
      <c r="E22" s="173"/>
    </row>
    <row r="23" spans="3:5" ht="19.5" customHeight="1">
      <c r="C23" s="19"/>
      <c r="D23" s="19"/>
      <c r="E23" s="7"/>
    </row>
    <row r="24" spans="2:5" ht="19.5" customHeight="1">
      <c r="B24" s="39"/>
      <c r="C24" s="39"/>
      <c r="D24" s="39"/>
      <c r="E24" s="39"/>
    </row>
    <row r="25" spans="2:5" ht="15" customHeight="1">
      <c r="B25" s="39"/>
      <c r="C25" s="39"/>
      <c r="D25" s="39"/>
      <c r="E25" s="39"/>
    </row>
    <row r="26" spans="2:5" ht="15" customHeight="1">
      <c r="B26" s="39"/>
      <c r="C26" s="39"/>
      <c r="D26" s="39"/>
      <c r="E26" s="39"/>
    </row>
    <row r="27" spans="2:5" ht="15" customHeight="1">
      <c r="B27" s="39"/>
      <c r="C27" s="39"/>
      <c r="D27" s="39"/>
      <c r="E27" s="39"/>
    </row>
    <row r="28" spans="2:5" ht="15" customHeight="1">
      <c r="B28" s="39"/>
      <c r="C28" s="39"/>
      <c r="D28" s="39"/>
      <c r="E28" s="39"/>
    </row>
  </sheetData>
  <sheetProtection/>
  <mergeCells count="12">
    <mergeCell ref="A1:E1"/>
    <mergeCell ref="B2:I2"/>
    <mergeCell ref="A4:E4"/>
    <mergeCell ref="C5:D5"/>
    <mergeCell ref="C6:D6"/>
    <mergeCell ref="C7:D7"/>
    <mergeCell ref="C8:D8"/>
    <mergeCell ref="C9:C11"/>
    <mergeCell ref="C12:D12"/>
    <mergeCell ref="C13:D13"/>
    <mergeCell ref="C14:C17"/>
    <mergeCell ref="C18:C21"/>
  </mergeCells>
  <printOptions/>
  <pageMargins left="0.7086614173228347" right="0.4330708661417323" top="0.5511811023622047" bottom="0.5118110236220472" header="0.5118110236220472" footer="0.5118110236220472"/>
  <pageSetup firstPageNumber="133"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B32"/>
  <sheetViews>
    <sheetView showGridLines="0" view="pageBreakPreview" zoomScale="80" zoomScaleSheetLayoutView="80" zoomScalePageLayoutView="0" workbookViewId="0" topLeftCell="A1">
      <selection activeCell="L14" sqref="L14"/>
    </sheetView>
  </sheetViews>
  <sheetFormatPr defaultColWidth="9.00390625" defaultRowHeight="15" customHeight="1"/>
  <cols>
    <col min="1" max="1" width="1.625" style="1" customWidth="1"/>
    <col min="2" max="2" width="7.50390625" style="1" bestFit="1" customWidth="1"/>
    <col min="3" max="4" width="6.00390625" style="1" customWidth="1"/>
    <col min="5" max="6" width="5.875" style="1" customWidth="1"/>
    <col min="7" max="7" width="3.25390625" style="1" customWidth="1"/>
    <col min="8" max="8" width="6.00390625" style="1" customWidth="1"/>
    <col min="9" max="9" width="4.625" style="1" customWidth="1"/>
    <col min="10" max="11" width="3.625" style="1" customWidth="1"/>
    <col min="12" max="12" width="4.625" style="1" customWidth="1"/>
    <col min="13" max="13" width="5.375" style="1" customWidth="1"/>
    <col min="14" max="14" width="6.00390625" style="1" customWidth="1"/>
    <col min="15" max="15" width="5.125" style="1" customWidth="1"/>
    <col min="16" max="18" width="4.625" style="1" customWidth="1"/>
    <col min="19" max="19" width="6.625" style="1" customWidth="1"/>
    <col min="20" max="16384" width="9.00390625" style="1" customWidth="1"/>
  </cols>
  <sheetData>
    <row r="1" spans="1:18" s="2" customFormat="1" ht="19.5" customHeight="1">
      <c r="A1" s="253" t="s">
        <v>73</v>
      </c>
      <c r="B1" s="253"/>
      <c r="C1" s="253"/>
      <c r="D1" s="253"/>
      <c r="E1" s="253"/>
      <c r="F1" s="253"/>
      <c r="G1" s="253"/>
      <c r="H1" s="253"/>
      <c r="I1" s="253"/>
      <c r="J1" s="253"/>
      <c r="K1" s="253"/>
      <c r="L1" s="253"/>
      <c r="M1" s="253"/>
      <c r="N1" s="253"/>
      <c r="O1" s="253"/>
      <c r="P1" s="253"/>
      <c r="Q1" s="253"/>
      <c r="R1" s="253"/>
    </row>
    <row r="2" spans="2:19" ht="19.5" customHeight="1">
      <c r="B2" s="317" t="s">
        <v>55</v>
      </c>
      <c r="C2" s="320" t="s">
        <v>74</v>
      </c>
      <c r="D2" s="302" t="s">
        <v>11</v>
      </c>
      <c r="E2" s="323" t="s">
        <v>12</v>
      </c>
      <c r="F2" s="323"/>
      <c r="G2" s="323"/>
      <c r="H2" s="323"/>
      <c r="I2" s="323"/>
      <c r="J2" s="323"/>
      <c r="K2" s="323"/>
      <c r="L2" s="323"/>
      <c r="M2" s="323"/>
      <c r="N2" s="302" t="s">
        <v>75</v>
      </c>
      <c r="O2" s="302" t="s">
        <v>13</v>
      </c>
      <c r="P2" s="330" t="s">
        <v>76</v>
      </c>
      <c r="Q2" s="302" t="s">
        <v>14</v>
      </c>
      <c r="R2" s="302" t="s">
        <v>15</v>
      </c>
      <c r="S2" s="305" t="s">
        <v>16</v>
      </c>
    </row>
    <row r="3" spans="2:19" ht="19.5" customHeight="1">
      <c r="B3" s="318"/>
      <c r="C3" s="321"/>
      <c r="D3" s="303"/>
      <c r="E3" s="308"/>
      <c r="F3" s="308"/>
      <c r="G3" s="308"/>
      <c r="H3" s="308"/>
      <c r="I3" s="308"/>
      <c r="J3" s="308"/>
      <c r="K3" s="308"/>
      <c r="L3" s="308"/>
      <c r="M3" s="308"/>
      <c r="N3" s="303"/>
      <c r="O3" s="303"/>
      <c r="P3" s="331"/>
      <c r="Q3" s="303"/>
      <c r="R3" s="303"/>
      <c r="S3" s="306"/>
    </row>
    <row r="4" spans="2:19" ht="19.5" customHeight="1">
      <c r="B4" s="318"/>
      <c r="C4" s="321"/>
      <c r="D4" s="303"/>
      <c r="E4" s="308" t="s">
        <v>17</v>
      </c>
      <c r="F4" s="308"/>
      <c r="G4" s="308"/>
      <c r="H4" s="308"/>
      <c r="I4" s="308" t="s">
        <v>77</v>
      </c>
      <c r="J4" s="308"/>
      <c r="K4" s="308"/>
      <c r="L4" s="308"/>
      <c r="M4" s="308"/>
      <c r="N4" s="303"/>
      <c r="O4" s="303"/>
      <c r="P4" s="331"/>
      <c r="Q4" s="303"/>
      <c r="R4" s="303"/>
      <c r="S4" s="306"/>
    </row>
    <row r="5" spans="2:19" ht="19.5" customHeight="1">
      <c r="B5" s="318"/>
      <c r="C5" s="321"/>
      <c r="D5" s="303"/>
      <c r="E5" s="308"/>
      <c r="F5" s="308"/>
      <c r="G5" s="308"/>
      <c r="H5" s="308"/>
      <c r="I5" s="308"/>
      <c r="J5" s="308"/>
      <c r="K5" s="308"/>
      <c r="L5" s="308"/>
      <c r="M5" s="308"/>
      <c r="N5" s="303"/>
      <c r="O5" s="303"/>
      <c r="P5" s="331"/>
      <c r="Q5" s="303"/>
      <c r="R5" s="303"/>
      <c r="S5" s="306"/>
    </row>
    <row r="6" spans="2:19" ht="19.5" customHeight="1">
      <c r="B6" s="318"/>
      <c r="C6" s="321"/>
      <c r="D6" s="303"/>
      <c r="E6" s="311" t="s">
        <v>78</v>
      </c>
      <c r="F6" s="311" t="s">
        <v>115</v>
      </c>
      <c r="G6" s="327" t="s">
        <v>58</v>
      </c>
      <c r="H6" s="311" t="s">
        <v>18</v>
      </c>
      <c r="I6" s="311" t="s">
        <v>79</v>
      </c>
      <c r="J6" s="311" t="s">
        <v>80</v>
      </c>
      <c r="K6" s="311" t="s">
        <v>81</v>
      </c>
      <c r="L6" s="313" t="s">
        <v>58</v>
      </c>
      <c r="M6" s="311" t="s">
        <v>18</v>
      </c>
      <c r="N6" s="303"/>
      <c r="O6" s="303"/>
      <c r="P6" s="331"/>
      <c r="Q6" s="303"/>
      <c r="R6" s="303"/>
      <c r="S6" s="306"/>
    </row>
    <row r="7" spans="2:19" ht="19.5" customHeight="1">
      <c r="B7" s="318"/>
      <c r="C7" s="321"/>
      <c r="D7" s="303"/>
      <c r="E7" s="325"/>
      <c r="F7" s="311"/>
      <c r="G7" s="328"/>
      <c r="H7" s="311"/>
      <c r="I7" s="311"/>
      <c r="J7" s="311"/>
      <c r="K7" s="311"/>
      <c r="L7" s="314"/>
      <c r="M7" s="311"/>
      <c r="N7" s="303"/>
      <c r="O7" s="324"/>
      <c r="P7" s="332"/>
      <c r="Q7" s="303"/>
      <c r="R7" s="303"/>
      <c r="S7" s="306"/>
    </row>
    <row r="8" spans="2:19" ht="19.5" customHeight="1">
      <c r="B8" s="319"/>
      <c r="C8" s="322"/>
      <c r="D8" s="304"/>
      <c r="E8" s="326"/>
      <c r="F8" s="312"/>
      <c r="G8" s="329"/>
      <c r="H8" s="312"/>
      <c r="I8" s="312"/>
      <c r="J8" s="312"/>
      <c r="K8" s="312"/>
      <c r="L8" s="315"/>
      <c r="M8" s="312"/>
      <c r="N8" s="304"/>
      <c r="O8" s="48" t="s">
        <v>82</v>
      </c>
      <c r="P8" s="48" t="s">
        <v>83</v>
      </c>
      <c r="Q8" s="304"/>
      <c r="R8" s="304"/>
      <c r="S8" s="307"/>
    </row>
    <row r="9" spans="2:19" ht="19.5" customHeight="1">
      <c r="B9" s="152" t="s">
        <v>131</v>
      </c>
      <c r="C9" s="153">
        <v>3827</v>
      </c>
      <c r="D9" s="154">
        <v>3780</v>
      </c>
      <c r="E9" s="154">
        <v>1828</v>
      </c>
      <c r="F9" s="154">
        <v>1925</v>
      </c>
      <c r="G9" s="154">
        <v>1</v>
      </c>
      <c r="H9" s="154">
        <v>3754</v>
      </c>
      <c r="I9" s="154">
        <v>24</v>
      </c>
      <c r="J9" s="154">
        <v>0</v>
      </c>
      <c r="K9" s="154">
        <v>2</v>
      </c>
      <c r="L9" s="154">
        <v>0</v>
      </c>
      <c r="M9" s="154">
        <v>26</v>
      </c>
      <c r="N9" s="154">
        <v>56</v>
      </c>
      <c r="O9" s="155">
        <v>0.7</v>
      </c>
      <c r="P9" s="156">
        <v>0.01</v>
      </c>
      <c r="Q9" s="154">
        <v>360</v>
      </c>
      <c r="R9" s="154">
        <v>287</v>
      </c>
      <c r="S9" s="157">
        <v>94</v>
      </c>
    </row>
    <row r="10" spans="2:19" ht="19.5" customHeight="1">
      <c r="B10" s="44" t="s">
        <v>146</v>
      </c>
      <c r="C10" s="45">
        <f>SUM(C11:C13)</f>
        <v>3465</v>
      </c>
      <c r="D10" s="46">
        <f aca="true" t="shared" si="0" ref="D10:N10">SUM(D11:D13)</f>
        <v>3425</v>
      </c>
      <c r="E10" s="46">
        <f t="shared" si="0"/>
        <v>1572</v>
      </c>
      <c r="F10" s="46">
        <f t="shared" si="0"/>
        <v>1836</v>
      </c>
      <c r="G10" s="46">
        <f t="shared" si="0"/>
        <v>0</v>
      </c>
      <c r="H10" s="46">
        <f t="shared" si="0"/>
        <v>3408</v>
      </c>
      <c r="I10" s="46">
        <f t="shared" si="0"/>
        <v>16</v>
      </c>
      <c r="J10" s="46">
        <f t="shared" si="0"/>
        <v>1</v>
      </c>
      <c r="K10" s="46">
        <f t="shared" si="0"/>
        <v>0</v>
      </c>
      <c r="L10" s="46">
        <f t="shared" si="0"/>
        <v>0</v>
      </c>
      <c r="M10" s="46">
        <f t="shared" si="0"/>
        <v>17</v>
      </c>
      <c r="N10" s="46">
        <f t="shared" si="0"/>
        <v>49</v>
      </c>
      <c r="O10" s="106">
        <f>SUM(O11:O13)/3</f>
        <v>0.5</v>
      </c>
      <c r="P10" s="107">
        <f>SUM(P11:P13)/3</f>
        <v>0.013333333333333334</v>
      </c>
      <c r="Q10" s="46">
        <f>SUM(Q11:Q13)</f>
        <v>290</v>
      </c>
      <c r="R10" s="46">
        <f>SUM(R11:R13)</f>
        <v>155</v>
      </c>
      <c r="S10" s="47">
        <f>SUM(S11:S13)</f>
        <v>69</v>
      </c>
    </row>
    <row r="11" spans="2:19" ht="19.5" customHeight="1">
      <c r="B11" s="42" t="s">
        <v>63</v>
      </c>
      <c r="C11" s="45">
        <v>1112</v>
      </c>
      <c r="D11" s="46">
        <v>1102</v>
      </c>
      <c r="E11" s="46">
        <v>938</v>
      </c>
      <c r="F11" s="46">
        <v>161</v>
      </c>
      <c r="G11" s="51" t="s">
        <v>147</v>
      </c>
      <c r="H11" s="51">
        <v>1099</v>
      </c>
      <c r="I11" s="51">
        <v>3</v>
      </c>
      <c r="J11" s="51" t="s">
        <v>147</v>
      </c>
      <c r="K11" s="51" t="s">
        <v>147</v>
      </c>
      <c r="L11" s="51" t="s">
        <v>147</v>
      </c>
      <c r="M11" s="46">
        <v>3</v>
      </c>
      <c r="N11" s="46">
        <v>8</v>
      </c>
      <c r="O11" s="49">
        <v>0.3</v>
      </c>
      <c r="P11" s="50">
        <v>0.01</v>
      </c>
      <c r="Q11" s="46">
        <v>111</v>
      </c>
      <c r="R11" s="46">
        <v>40</v>
      </c>
      <c r="S11" s="47">
        <v>25</v>
      </c>
    </row>
    <row r="12" spans="2:19" ht="19.5" customHeight="1">
      <c r="B12" s="42" t="s">
        <v>64</v>
      </c>
      <c r="C12" s="45">
        <v>836</v>
      </c>
      <c r="D12" s="46">
        <v>826</v>
      </c>
      <c r="E12" s="46">
        <v>350</v>
      </c>
      <c r="F12" s="46">
        <v>471</v>
      </c>
      <c r="G12" s="51" t="s">
        <v>147</v>
      </c>
      <c r="H12" s="51">
        <v>821</v>
      </c>
      <c r="I12" s="51">
        <v>5</v>
      </c>
      <c r="J12" s="51" t="s">
        <v>147</v>
      </c>
      <c r="K12" s="51" t="s">
        <v>147</v>
      </c>
      <c r="L12" s="51" t="s">
        <v>147</v>
      </c>
      <c r="M12" s="46">
        <v>5</v>
      </c>
      <c r="N12" s="46">
        <v>19</v>
      </c>
      <c r="O12" s="49">
        <v>0.6</v>
      </c>
      <c r="P12" s="50">
        <v>0.02</v>
      </c>
      <c r="Q12" s="46">
        <v>85</v>
      </c>
      <c r="R12" s="46">
        <v>22</v>
      </c>
      <c r="S12" s="47">
        <v>14</v>
      </c>
    </row>
    <row r="13" spans="2:19" ht="19.5" customHeight="1">
      <c r="B13" s="52" t="s">
        <v>132</v>
      </c>
      <c r="C13" s="108">
        <v>1517</v>
      </c>
      <c r="D13" s="109">
        <v>1497</v>
      </c>
      <c r="E13" s="109">
        <v>284</v>
      </c>
      <c r="F13" s="109">
        <v>1204</v>
      </c>
      <c r="G13" s="158" t="s">
        <v>147</v>
      </c>
      <c r="H13" s="158">
        <v>1488</v>
      </c>
      <c r="I13" s="158">
        <v>8</v>
      </c>
      <c r="J13" s="158">
        <v>1</v>
      </c>
      <c r="K13" s="158" t="s">
        <v>147</v>
      </c>
      <c r="L13" s="158" t="s">
        <v>147</v>
      </c>
      <c r="M13" s="109">
        <v>9</v>
      </c>
      <c r="N13" s="109">
        <v>22</v>
      </c>
      <c r="O13" s="110">
        <v>0.6</v>
      </c>
      <c r="P13" s="111">
        <v>0.01</v>
      </c>
      <c r="Q13" s="109">
        <v>94</v>
      </c>
      <c r="R13" s="109">
        <v>93</v>
      </c>
      <c r="S13" s="112">
        <v>30</v>
      </c>
    </row>
    <row r="14" spans="2:18" ht="19.5" customHeight="1">
      <c r="B14" s="39"/>
      <c r="C14" s="39"/>
      <c r="D14" s="43"/>
      <c r="E14" s="39"/>
      <c r="F14" s="39"/>
      <c r="G14" s="39"/>
      <c r="H14" s="39"/>
      <c r="I14" s="39"/>
      <c r="J14" s="39"/>
      <c r="K14" s="39"/>
      <c r="L14" s="39"/>
      <c r="M14" s="39"/>
      <c r="N14" s="39"/>
      <c r="O14" s="39"/>
      <c r="P14" s="39"/>
      <c r="Q14" s="39"/>
      <c r="R14" s="39"/>
    </row>
    <row r="15" spans="1:18" s="2" customFormat="1" ht="19.5" customHeight="1">
      <c r="A15" s="316" t="s">
        <v>84</v>
      </c>
      <c r="B15" s="316"/>
      <c r="C15" s="316"/>
      <c r="D15" s="316"/>
      <c r="E15" s="316"/>
      <c r="F15" s="316"/>
      <c r="G15" s="316"/>
      <c r="H15" s="316"/>
      <c r="I15" s="316"/>
      <c r="J15" s="316"/>
      <c r="K15" s="316"/>
      <c r="L15" s="316"/>
      <c r="M15" s="316"/>
      <c r="N15" s="316"/>
      <c r="O15" s="316"/>
      <c r="P15" s="316"/>
      <c r="Q15" s="316"/>
      <c r="R15" s="316"/>
    </row>
    <row r="16" spans="2:19" ht="19.5" customHeight="1">
      <c r="B16" s="317" t="s">
        <v>55</v>
      </c>
      <c r="C16" s="320" t="s">
        <v>19</v>
      </c>
      <c r="D16" s="302" t="s">
        <v>11</v>
      </c>
      <c r="E16" s="323" t="s">
        <v>12</v>
      </c>
      <c r="F16" s="323"/>
      <c r="G16" s="323"/>
      <c r="H16" s="323"/>
      <c r="I16" s="323"/>
      <c r="J16" s="323"/>
      <c r="K16" s="323"/>
      <c r="L16" s="323"/>
      <c r="M16" s="323"/>
      <c r="N16" s="302" t="s">
        <v>20</v>
      </c>
      <c r="O16" s="302" t="s">
        <v>13</v>
      </c>
      <c r="P16" s="302" t="s">
        <v>76</v>
      </c>
      <c r="Q16" s="299" t="s">
        <v>14</v>
      </c>
      <c r="R16" s="302" t="s">
        <v>15</v>
      </c>
      <c r="S16" s="305" t="s">
        <v>16</v>
      </c>
    </row>
    <row r="17" spans="2:19" ht="19.5" customHeight="1">
      <c r="B17" s="318"/>
      <c r="C17" s="321"/>
      <c r="D17" s="303"/>
      <c r="E17" s="308"/>
      <c r="F17" s="308"/>
      <c r="G17" s="308"/>
      <c r="H17" s="308"/>
      <c r="I17" s="308"/>
      <c r="J17" s="308"/>
      <c r="K17" s="308"/>
      <c r="L17" s="308"/>
      <c r="M17" s="308"/>
      <c r="N17" s="303"/>
      <c r="O17" s="303"/>
      <c r="P17" s="303"/>
      <c r="Q17" s="300"/>
      <c r="R17" s="303"/>
      <c r="S17" s="306"/>
    </row>
    <row r="18" spans="2:19" ht="19.5" customHeight="1">
      <c r="B18" s="318"/>
      <c r="C18" s="321"/>
      <c r="D18" s="303"/>
      <c r="E18" s="303" t="s">
        <v>21</v>
      </c>
      <c r="F18" s="308" t="s">
        <v>77</v>
      </c>
      <c r="G18" s="308"/>
      <c r="H18" s="308"/>
      <c r="I18" s="308"/>
      <c r="J18" s="308"/>
      <c r="K18" s="308"/>
      <c r="L18" s="308"/>
      <c r="M18" s="308"/>
      <c r="N18" s="303"/>
      <c r="O18" s="303"/>
      <c r="P18" s="303"/>
      <c r="Q18" s="300"/>
      <c r="R18" s="303"/>
      <c r="S18" s="306"/>
    </row>
    <row r="19" spans="2:19" ht="19.5" customHeight="1">
      <c r="B19" s="318"/>
      <c r="C19" s="321"/>
      <c r="D19" s="303"/>
      <c r="E19" s="303"/>
      <c r="F19" s="308"/>
      <c r="G19" s="308"/>
      <c r="H19" s="308"/>
      <c r="I19" s="308"/>
      <c r="J19" s="308"/>
      <c r="K19" s="308"/>
      <c r="L19" s="308"/>
      <c r="M19" s="308"/>
      <c r="N19" s="303"/>
      <c r="O19" s="303"/>
      <c r="P19" s="303"/>
      <c r="Q19" s="300"/>
      <c r="R19" s="303"/>
      <c r="S19" s="306"/>
    </row>
    <row r="20" spans="2:19" ht="19.5" customHeight="1">
      <c r="B20" s="318"/>
      <c r="C20" s="321"/>
      <c r="D20" s="303"/>
      <c r="E20" s="303"/>
      <c r="F20" s="293" t="s">
        <v>85</v>
      </c>
      <c r="G20" s="294"/>
      <c r="H20" s="309" t="s">
        <v>22</v>
      </c>
      <c r="I20" s="311" t="s">
        <v>86</v>
      </c>
      <c r="J20" s="311" t="s">
        <v>87</v>
      </c>
      <c r="K20" s="309" t="s">
        <v>23</v>
      </c>
      <c r="L20" s="293" t="s">
        <v>18</v>
      </c>
      <c r="M20" s="294"/>
      <c r="N20" s="303"/>
      <c r="O20" s="303"/>
      <c r="P20" s="303"/>
      <c r="Q20" s="300"/>
      <c r="R20" s="303"/>
      <c r="S20" s="306"/>
    </row>
    <row r="21" spans="2:19" ht="19.5" customHeight="1">
      <c r="B21" s="318"/>
      <c r="C21" s="321"/>
      <c r="D21" s="303"/>
      <c r="E21" s="303"/>
      <c r="F21" s="295"/>
      <c r="G21" s="296"/>
      <c r="H21" s="309"/>
      <c r="I21" s="311"/>
      <c r="J21" s="311"/>
      <c r="K21" s="309"/>
      <c r="L21" s="295"/>
      <c r="M21" s="296"/>
      <c r="N21" s="303"/>
      <c r="O21" s="324"/>
      <c r="P21" s="324"/>
      <c r="Q21" s="300"/>
      <c r="R21" s="303"/>
      <c r="S21" s="306"/>
    </row>
    <row r="22" spans="2:19" ht="19.5" customHeight="1">
      <c r="B22" s="319"/>
      <c r="C22" s="322"/>
      <c r="D22" s="304"/>
      <c r="E22" s="304"/>
      <c r="F22" s="297"/>
      <c r="G22" s="298"/>
      <c r="H22" s="310"/>
      <c r="I22" s="312"/>
      <c r="J22" s="312"/>
      <c r="K22" s="310"/>
      <c r="L22" s="297"/>
      <c r="M22" s="298"/>
      <c r="N22" s="304"/>
      <c r="O22" s="48" t="s">
        <v>82</v>
      </c>
      <c r="P22" s="48" t="s">
        <v>83</v>
      </c>
      <c r="Q22" s="301"/>
      <c r="R22" s="304"/>
      <c r="S22" s="307"/>
    </row>
    <row r="23" spans="2:19" ht="19.5" customHeight="1">
      <c r="B23" s="44" t="s">
        <v>131</v>
      </c>
      <c r="C23" s="45">
        <v>3865</v>
      </c>
      <c r="D23" s="46">
        <v>3803</v>
      </c>
      <c r="E23" s="46">
        <v>3191</v>
      </c>
      <c r="F23" s="281">
        <v>443</v>
      </c>
      <c r="G23" s="282"/>
      <c r="H23" s="46">
        <v>151</v>
      </c>
      <c r="I23" s="46">
        <v>2</v>
      </c>
      <c r="J23" s="46">
        <v>16</v>
      </c>
      <c r="K23" s="51">
        <f>SUM(K24:K26)</f>
        <v>0</v>
      </c>
      <c r="L23" s="281">
        <v>612</v>
      </c>
      <c r="M23" s="282"/>
      <c r="N23" s="46">
        <v>2001</v>
      </c>
      <c r="O23" s="106">
        <v>16.1</v>
      </c>
      <c r="P23" s="107">
        <v>0.5</v>
      </c>
      <c r="Q23" s="46">
        <v>87</v>
      </c>
      <c r="R23" s="46">
        <v>526</v>
      </c>
      <c r="S23" s="47">
        <v>116</v>
      </c>
    </row>
    <row r="24" spans="2:19" ht="19.5" customHeight="1">
      <c r="B24" s="44" t="s">
        <v>146</v>
      </c>
      <c r="C24" s="45">
        <f>SUM(C25:C27)</f>
        <v>3574</v>
      </c>
      <c r="D24" s="46">
        <f>SUM(D25:D27)</f>
        <v>3506</v>
      </c>
      <c r="E24" s="46">
        <f>SUM(E25:E27)</f>
        <v>3059</v>
      </c>
      <c r="F24" s="281">
        <f>SUM(F25:F27)</f>
        <v>350</v>
      </c>
      <c r="G24" s="282"/>
      <c r="H24" s="46">
        <f>SUM(H25:H27)</f>
        <v>88</v>
      </c>
      <c r="I24" s="46">
        <f>SUM(I25:I27)</f>
        <v>2</v>
      </c>
      <c r="J24" s="46">
        <f>SUM(J25:J27)</f>
        <v>7</v>
      </c>
      <c r="K24" s="51">
        <f>SUM(K25:K27)</f>
        <v>0</v>
      </c>
      <c r="L24" s="281">
        <f>SUM(L25:L27)</f>
        <v>447</v>
      </c>
      <c r="M24" s="282"/>
      <c r="N24" s="46">
        <f>SUM(N25:N27)</f>
        <v>1481</v>
      </c>
      <c r="O24" s="106">
        <f>SUM(O25:O27)/3</f>
        <v>12.666666666666666</v>
      </c>
      <c r="P24" s="107">
        <f>SUM(P25:P27)/3</f>
        <v>0.42</v>
      </c>
      <c r="Q24" s="46">
        <f>SUM(Q25:Q27)</f>
        <v>109</v>
      </c>
      <c r="R24" s="46">
        <f>SUM(R25:R27)</f>
        <v>444</v>
      </c>
      <c r="S24" s="47">
        <f>SUM(S25:S27)</f>
        <v>83</v>
      </c>
    </row>
    <row r="25" spans="2:19" ht="19.5" customHeight="1">
      <c r="B25" s="42" t="s">
        <v>63</v>
      </c>
      <c r="C25" s="45">
        <v>1213</v>
      </c>
      <c r="D25" s="46">
        <v>1187</v>
      </c>
      <c r="E25" s="46">
        <v>1030</v>
      </c>
      <c r="F25" s="281">
        <v>120</v>
      </c>
      <c r="G25" s="282"/>
      <c r="H25" s="46">
        <v>35</v>
      </c>
      <c r="I25" s="46">
        <v>1</v>
      </c>
      <c r="J25" s="46">
        <v>1</v>
      </c>
      <c r="K25" s="51" t="s">
        <v>147</v>
      </c>
      <c r="L25" s="281">
        <v>157</v>
      </c>
      <c r="M25" s="282"/>
      <c r="N25" s="46">
        <v>556</v>
      </c>
      <c r="O25" s="53">
        <v>13.2</v>
      </c>
      <c r="P25" s="50">
        <v>0.47</v>
      </c>
      <c r="Q25" s="46">
        <v>7</v>
      </c>
      <c r="R25" s="46">
        <v>74</v>
      </c>
      <c r="S25" s="47">
        <v>17</v>
      </c>
    </row>
    <row r="26" spans="2:19" ht="19.5" customHeight="1">
      <c r="B26" s="42" t="s">
        <v>64</v>
      </c>
      <c r="C26" s="45">
        <v>974</v>
      </c>
      <c r="D26" s="46">
        <v>955</v>
      </c>
      <c r="E26" s="46">
        <v>840</v>
      </c>
      <c r="F26" s="281">
        <v>92</v>
      </c>
      <c r="G26" s="282"/>
      <c r="H26" s="46">
        <v>19</v>
      </c>
      <c r="I26" s="46">
        <v>1</v>
      </c>
      <c r="J26" s="46">
        <v>3</v>
      </c>
      <c r="K26" s="51" t="s">
        <v>147</v>
      </c>
      <c r="L26" s="281">
        <v>115</v>
      </c>
      <c r="M26" s="282"/>
      <c r="N26" s="46">
        <v>366</v>
      </c>
      <c r="O26" s="53">
        <v>12</v>
      </c>
      <c r="P26" s="50">
        <v>0.38</v>
      </c>
      <c r="Q26" s="46">
        <v>91</v>
      </c>
      <c r="R26" s="46">
        <v>226</v>
      </c>
      <c r="S26" s="47">
        <v>42</v>
      </c>
    </row>
    <row r="27" spans="2:19" ht="19.5" customHeight="1">
      <c r="B27" s="52" t="s">
        <v>132</v>
      </c>
      <c r="C27" s="108">
        <v>1387</v>
      </c>
      <c r="D27" s="109">
        <v>1364</v>
      </c>
      <c r="E27" s="109">
        <v>1189</v>
      </c>
      <c r="F27" s="283">
        <v>138</v>
      </c>
      <c r="G27" s="284"/>
      <c r="H27" s="109">
        <v>34</v>
      </c>
      <c r="I27" s="158" t="s">
        <v>147</v>
      </c>
      <c r="J27" s="109">
        <v>3</v>
      </c>
      <c r="K27" s="158" t="s">
        <v>147</v>
      </c>
      <c r="L27" s="283">
        <v>175</v>
      </c>
      <c r="M27" s="284"/>
      <c r="N27" s="109">
        <v>559</v>
      </c>
      <c r="O27" s="113">
        <v>12.8</v>
      </c>
      <c r="P27" s="111">
        <v>0.41</v>
      </c>
      <c r="Q27" s="109">
        <v>11</v>
      </c>
      <c r="R27" s="109">
        <v>144</v>
      </c>
      <c r="S27" s="112">
        <v>24</v>
      </c>
    </row>
    <row r="28" spans="3:19" ht="19.5" customHeight="1">
      <c r="C28" s="54"/>
      <c r="D28" s="54"/>
      <c r="E28" s="54"/>
      <c r="F28" s="54"/>
      <c r="H28" s="54"/>
      <c r="I28" s="54"/>
      <c r="J28" s="54"/>
      <c r="K28" s="54"/>
      <c r="L28" s="54"/>
      <c r="N28" s="54"/>
      <c r="O28" s="55"/>
      <c r="P28" s="56"/>
      <c r="Q28" s="54">
        <v>0</v>
      </c>
      <c r="R28" s="54"/>
      <c r="S28" s="54"/>
    </row>
    <row r="29" spans="1:27" s="2" customFormat="1" ht="19.5" customHeight="1">
      <c r="A29" s="253" t="s">
        <v>88</v>
      </c>
      <c r="B29" s="253"/>
      <c r="C29" s="253"/>
      <c r="D29" s="253"/>
      <c r="E29" s="253"/>
      <c r="F29" s="253"/>
      <c r="G29" s="253"/>
      <c r="H29" s="253"/>
      <c r="I29" s="253"/>
      <c r="J29" s="253"/>
      <c r="K29" s="253"/>
      <c r="L29" s="253"/>
      <c r="M29" s="253"/>
      <c r="N29" s="253"/>
      <c r="O29" s="253"/>
      <c r="P29" s="253"/>
      <c r="Q29" s="253"/>
      <c r="R29" s="253"/>
      <c r="S29" s="40"/>
      <c r="T29" s="40"/>
      <c r="U29" s="40"/>
      <c r="V29" s="40"/>
      <c r="W29" s="40"/>
      <c r="X29" s="40"/>
      <c r="Y29" s="40"/>
      <c r="Z29" s="40"/>
      <c r="AA29" s="40"/>
    </row>
    <row r="30" spans="2:28" ht="19.5" customHeight="1">
      <c r="B30" s="285" t="s">
        <v>56</v>
      </c>
      <c r="C30" s="286"/>
      <c r="D30" s="287"/>
      <c r="E30" s="288" t="s">
        <v>133</v>
      </c>
      <c r="F30" s="289"/>
      <c r="G30" s="290"/>
      <c r="H30" s="288" t="s">
        <v>148</v>
      </c>
      <c r="I30" s="289"/>
      <c r="J30" s="290"/>
      <c r="K30" s="291" t="s">
        <v>112</v>
      </c>
      <c r="L30" s="286"/>
      <c r="M30" s="292"/>
      <c r="N30" s="291" t="s">
        <v>113</v>
      </c>
      <c r="O30" s="292"/>
      <c r="P30" s="268" t="s">
        <v>24</v>
      </c>
      <c r="Q30" s="269"/>
      <c r="R30" s="270"/>
      <c r="S30" s="101"/>
      <c r="T30" s="41"/>
      <c r="U30" s="41"/>
      <c r="V30" s="41"/>
      <c r="W30" s="41"/>
      <c r="X30" s="41"/>
      <c r="Y30" s="41"/>
      <c r="Z30" s="41"/>
      <c r="AA30" s="41"/>
      <c r="AB30" s="41"/>
    </row>
    <row r="31" spans="2:28" ht="19.5" customHeight="1">
      <c r="B31" s="271" t="s">
        <v>89</v>
      </c>
      <c r="C31" s="272"/>
      <c r="D31" s="273"/>
      <c r="E31" s="274" t="s">
        <v>134</v>
      </c>
      <c r="F31" s="275"/>
      <c r="G31" s="276"/>
      <c r="H31" s="274" t="s">
        <v>149</v>
      </c>
      <c r="I31" s="275"/>
      <c r="J31" s="276"/>
      <c r="K31" s="277" t="s">
        <v>150</v>
      </c>
      <c r="L31" s="278"/>
      <c r="M31" s="279"/>
      <c r="N31" s="277" t="s">
        <v>151</v>
      </c>
      <c r="O31" s="279"/>
      <c r="P31" s="277" t="s">
        <v>152</v>
      </c>
      <c r="Q31" s="278"/>
      <c r="R31" s="280"/>
      <c r="S31" s="102"/>
      <c r="T31" s="41"/>
      <c r="U31" s="41"/>
      <c r="V31" s="41"/>
      <c r="W31" s="41"/>
      <c r="X31" s="41"/>
      <c r="Y31" s="41"/>
      <c r="Z31" s="41"/>
      <c r="AA31" s="41"/>
      <c r="AB31" s="41"/>
    </row>
    <row r="32" spans="2:27" ht="19.5" customHeight="1">
      <c r="B32" s="259" t="s">
        <v>49</v>
      </c>
      <c r="C32" s="260"/>
      <c r="D32" s="261"/>
      <c r="E32" s="262" t="s">
        <v>153</v>
      </c>
      <c r="F32" s="263"/>
      <c r="G32" s="264"/>
      <c r="H32" s="262" t="s">
        <v>154</v>
      </c>
      <c r="I32" s="263"/>
      <c r="J32" s="264"/>
      <c r="K32" s="265"/>
      <c r="L32" s="266"/>
      <c r="M32" s="266"/>
      <c r="N32" s="266"/>
      <c r="O32" s="266"/>
      <c r="P32" s="266"/>
      <c r="Q32" s="266"/>
      <c r="R32" s="267"/>
      <c r="S32" s="102"/>
      <c r="T32" s="41"/>
      <c r="U32" s="41"/>
      <c r="V32" s="41"/>
      <c r="W32" s="41"/>
      <c r="X32" s="41"/>
      <c r="Y32" s="41"/>
      <c r="Z32" s="41"/>
      <c r="AA32" s="41"/>
    </row>
  </sheetData>
  <sheetProtection/>
  <mergeCells count="68">
    <mergeCell ref="A1:R1"/>
    <mergeCell ref="B2:B8"/>
    <mergeCell ref="C2:C8"/>
    <mergeCell ref="D2:D8"/>
    <mergeCell ref="E2:M3"/>
    <mergeCell ref="N2:N8"/>
    <mergeCell ref="O2:O7"/>
    <mergeCell ref="P2:P7"/>
    <mergeCell ref="Q2:Q8"/>
    <mergeCell ref="R2:R8"/>
    <mergeCell ref="S2:S8"/>
    <mergeCell ref="E4:H5"/>
    <mergeCell ref="I4:M5"/>
    <mergeCell ref="E6:E8"/>
    <mergeCell ref="F6:F8"/>
    <mergeCell ref="G6:G8"/>
    <mergeCell ref="H6:H8"/>
    <mergeCell ref="I6:I8"/>
    <mergeCell ref="J6:J8"/>
    <mergeCell ref="K6:K8"/>
    <mergeCell ref="L6:L8"/>
    <mergeCell ref="M6:M8"/>
    <mergeCell ref="A15:R15"/>
    <mergeCell ref="B16:B22"/>
    <mergeCell ref="C16:C22"/>
    <mergeCell ref="D16:D22"/>
    <mergeCell ref="E16:M17"/>
    <mergeCell ref="N16:N22"/>
    <mergeCell ref="O16:O21"/>
    <mergeCell ref="P16:P21"/>
    <mergeCell ref="Q16:Q22"/>
    <mergeCell ref="R16:R22"/>
    <mergeCell ref="S16:S22"/>
    <mergeCell ref="E18:E22"/>
    <mergeCell ref="F18:M19"/>
    <mergeCell ref="F20:G22"/>
    <mergeCell ref="H20:H22"/>
    <mergeCell ref="I20:I22"/>
    <mergeCell ref="J20:J22"/>
    <mergeCell ref="K20:K22"/>
    <mergeCell ref="N30:O30"/>
    <mergeCell ref="L20:M22"/>
    <mergeCell ref="F23:G23"/>
    <mergeCell ref="L23:M23"/>
    <mergeCell ref="F24:G24"/>
    <mergeCell ref="L24:M24"/>
    <mergeCell ref="F25:G25"/>
    <mergeCell ref="L25:M25"/>
    <mergeCell ref="P31:R31"/>
    <mergeCell ref="F26:G26"/>
    <mergeCell ref="L26:M26"/>
    <mergeCell ref="F27:G27"/>
    <mergeCell ref="L27:M27"/>
    <mergeCell ref="A29:R29"/>
    <mergeCell ref="B30:D30"/>
    <mergeCell ref="E30:G30"/>
    <mergeCell ref="H30:J30"/>
    <mergeCell ref="K30:M30"/>
    <mergeCell ref="B32:D32"/>
    <mergeCell ref="E32:G32"/>
    <mergeCell ref="H32:J32"/>
    <mergeCell ref="K32:R32"/>
    <mergeCell ref="P30:R30"/>
    <mergeCell ref="B31:D31"/>
    <mergeCell ref="E31:G31"/>
    <mergeCell ref="H31:J31"/>
    <mergeCell ref="K31:M31"/>
    <mergeCell ref="N31:O31"/>
  </mergeCells>
  <printOptions/>
  <pageMargins left="0.7086614173228347" right="0.4330708661417323" top="0.5511811023622047" bottom="0.5118110236220472" header="0.5118110236220472" footer="0.5118110236220472"/>
  <pageSetup firstPageNumber="134" useFirstPageNumber="1" horizontalDpi="600" verticalDpi="600" orientation="portrait" paperSize="9" scale="9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H43"/>
  <sheetViews>
    <sheetView showGridLines="0" view="pageBreakPreview" zoomScale="70" zoomScaleNormal="60" zoomScaleSheetLayoutView="70" workbookViewId="0" topLeftCell="A1">
      <selection activeCell="B2" sqref="B2:R2"/>
    </sheetView>
  </sheetViews>
  <sheetFormatPr defaultColWidth="9.00390625" defaultRowHeight="19.5" customHeight="1"/>
  <cols>
    <col min="1" max="1" width="1.625" style="85" customWidth="1"/>
    <col min="2" max="2" width="15.625" style="85" customWidth="1"/>
    <col min="3" max="3" width="18.375" style="85" bestFit="1" customWidth="1"/>
    <col min="4" max="6" width="7.50390625" style="85" customWidth="1"/>
    <col min="7" max="30" width="5.00390625" style="85" customWidth="1"/>
    <col min="31" max="31" width="7.50390625" style="85" bestFit="1" customWidth="1"/>
    <col min="32" max="32" width="5.125" style="85" customWidth="1"/>
    <col min="33" max="33" width="6.875" style="85" bestFit="1" customWidth="1"/>
    <col min="34" max="34" width="5.875" style="85" bestFit="1" customWidth="1"/>
    <col min="35" max="16384" width="9.00390625" style="85" customWidth="1"/>
  </cols>
  <sheetData>
    <row r="1" spans="1:8" s="80" customFormat="1" ht="19.5" customHeight="1">
      <c r="A1" s="334" t="s">
        <v>61</v>
      </c>
      <c r="B1" s="334"/>
      <c r="C1" s="334"/>
      <c r="D1" s="334"/>
      <c r="E1" s="334"/>
      <c r="F1" s="334"/>
      <c r="G1" s="334"/>
      <c r="H1" s="334"/>
    </row>
    <row r="2" spans="2:33" s="81" customFormat="1" ht="48" customHeight="1">
      <c r="B2" s="335" t="s">
        <v>135</v>
      </c>
      <c r="C2" s="335"/>
      <c r="D2" s="335"/>
      <c r="E2" s="335"/>
      <c r="F2" s="335"/>
      <c r="G2" s="335"/>
      <c r="H2" s="335"/>
      <c r="I2" s="335"/>
      <c r="J2" s="335"/>
      <c r="K2" s="335"/>
      <c r="L2" s="335"/>
      <c r="M2" s="335"/>
      <c r="N2" s="335"/>
      <c r="O2" s="335"/>
      <c r="P2" s="335"/>
      <c r="Q2" s="335"/>
      <c r="R2" s="335"/>
      <c r="S2" s="82"/>
      <c r="T2" s="82"/>
      <c r="U2" s="82"/>
      <c r="V2" s="82"/>
      <c r="W2" s="82"/>
      <c r="X2" s="82"/>
      <c r="Y2" s="82"/>
      <c r="Z2" s="82"/>
      <c r="AA2" s="82"/>
      <c r="AB2" s="82"/>
      <c r="AC2" s="82"/>
      <c r="AD2" s="82"/>
      <c r="AE2" s="82"/>
      <c r="AF2" s="82"/>
      <c r="AG2" s="82"/>
    </row>
    <row r="3" spans="1:34" s="81" customFormat="1" ht="19.5" customHeight="1">
      <c r="A3" s="174" t="s">
        <v>114</v>
      </c>
      <c r="B3" s="174"/>
      <c r="C3" s="174"/>
      <c r="D3" s="174"/>
      <c r="E3" s="174"/>
      <c r="F3" s="94"/>
      <c r="G3" s="175"/>
      <c r="H3" s="175"/>
      <c r="I3" s="176"/>
      <c r="J3" s="94"/>
      <c r="K3" s="94"/>
      <c r="L3" s="94"/>
      <c r="M3" s="94"/>
      <c r="N3" s="94"/>
      <c r="O3" s="94"/>
      <c r="P3" s="94"/>
      <c r="Q3" s="94"/>
      <c r="R3" s="94"/>
      <c r="S3" s="94"/>
      <c r="T3" s="94"/>
      <c r="U3" s="94"/>
      <c r="V3" s="94"/>
      <c r="W3" s="94"/>
      <c r="X3" s="94"/>
      <c r="Y3" s="94"/>
      <c r="Z3" s="94"/>
      <c r="AA3" s="94"/>
      <c r="AB3" s="94"/>
      <c r="AC3" s="94"/>
      <c r="AD3" s="94"/>
      <c r="AE3" s="84"/>
      <c r="AF3" s="84"/>
      <c r="AG3" s="84"/>
      <c r="AH3" s="83"/>
    </row>
    <row r="4" spans="1:34" s="81" customFormat="1" ht="19.5" customHeight="1">
      <c r="A4" s="174"/>
      <c r="B4" s="81" t="s">
        <v>140</v>
      </c>
      <c r="C4" s="174"/>
      <c r="D4" s="174"/>
      <c r="E4" s="174"/>
      <c r="F4" s="94"/>
      <c r="G4" s="174"/>
      <c r="H4" s="174"/>
      <c r="I4" s="83"/>
      <c r="J4" s="94"/>
      <c r="L4" s="94"/>
      <c r="M4" s="94"/>
      <c r="N4" s="94"/>
      <c r="O4" s="94"/>
      <c r="P4" s="94"/>
      <c r="Q4" s="94"/>
      <c r="R4" s="94"/>
      <c r="S4" s="94"/>
      <c r="T4" s="94"/>
      <c r="U4" s="94"/>
      <c r="V4" s="94"/>
      <c r="W4" s="94"/>
      <c r="X4" s="94"/>
      <c r="Y4" s="94"/>
      <c r="Z4" s="94"/>
      <c r="AA4" s="94"/>
      <c r="AB4" s="94"/>
      <c r="AC4" s="94"/>
      <c r="AD4" s="94"/>
      <c r="AE4" s="84"/>
      <c r="AF4" s="84"/>
      <c r="AG4" s="84"/>
      <c r="AH4" s="83"/>
    </row>
    <row r="5" spans="2:34" ht="9.75" customHeight="1">
      <c r="B5" s="336"/>
      <c r="C5" s="337"/>
      <c r="D5" s="342" t="s">
        <v>155</v>
      </c>
      <c r="E5" s="342" t="s">
        <v>156</v>
      </c>
      <c r="F5" s="342" t="s">
        <v>157</v>
      </c>
      <c r="G5" s="345"/>
      <c r="H5" s="346"/>
      <c r="I5" s="346"/>
      <c r="J5" s="346"/>
      <c r="K5" s="346"/>
      <c r="L5" s="346"/>
      <c r="M5" s="346"/>
      <c r="N5" s="346"/>
      <c r="O5" s="346"/>
      <c r="P5" s="346"/>
      <c r="Q5" s="346"/>
      <c r="R5" s="346"/>
      <c r="S5" s="346"/>
      <c r="T5" s="346"/>
      <c r="U5" s="346"/>
      <c r="V5" s="346"/>
      <c r="W5" s="346"/>
      <c r="X5" s="346"/>
      <c r="Y5" s="346"/>
      <c r="Z5" s="346"/>
      <c r="AA5" s="346"/>
      <c r="AB5" s="346"/>
      <c r="AC5" s="346"/>
      <c r="AD5" s="347"/>
      <c r="AE5" s="86"/>
      <c r="AF5" s="86"/>
      <c r="AG5" s="87"/>
      <c r="AH5" s="86"/>
    </row>
    <row r="6" spans="2:34" ht="14.25">
      <c r="B6" s="338"/>
      <c r="C6" s="339"/>
      <c r="D6" s="343"/>
      <c r="E6" s="343"/>
      <c r="F6" s="343"/>
      <c r="G6" s="348" t="s">
        <v>116</v>
      </c>
      <c r="H6" s="349"/>
      <c r="I6" s="333" t="s">
        <v>117</v>
      </c>
      <c r="J6" s="333"/>
      <c r="K6" s="333" t="s">
        <v>118</v>
      </c>
      <c r="L6" s="333"/>
      <c r="M6" s="333" t="s">
        <v>119</v>
      </c>
      <c r="N6" s="333"/>
      <c r="O6" s="333" t="s">
        <v>120</v>
      </c>
      <c r="P6" s="333"/>
      <c r="Q6" s="333" t="s">
        <v>121</v>
      </c>
      <c r="R6" s="333"/>
      <c r="S6" s="333" t="s">
        <v>122</v>
      </c>
      <c r="T6" s="333"/>
      <c r="U6" s="333" t="s">
        <v>123</v>
      </c>
      <c r="V6" s="333"/>
      <c r="W6" s="333" t="s">
        <v>111</v>
      </c>
      <c r="X6" s="333"/>
      <c r="Y6" s="333" t="s">
        <v>124</v>
      </c>
      <c r="Z6" s="333"/>
      <c r="AA6" s="333" t="s">
        <v>125</v>
      </c>
      <c r="AB6" s="333"/>
      <c r="AC6" s="333" t="s">
        <v>126</v>
      </c>
      <c r="AD6" s="350"/>
      <c r="AE6" s="86"/>
      <c r="AF6" s="86"/>
      <c r="AG6" s="87"/>
      <c r="AH6" s="86"/>
    </row>
    <row r="7" spans="2:34" ht="14.25">
      <c r="B7" s="340"/>
      <c r="C7" s="341"/>
      <c r="D7" s="344"/>
      <c r="E7" s="344"/>
      <c r="F7" s="344"/>
      <c r="G7" s="115" t="s">
        <v>25</v>
      </c>
      <c r="H7" s="116" t="s">
        <v>26</v>
      </c>
      <c r="I7" s="115" t="s">
        <v>25</v>
      </c>
      <c r="J7" s="116" t="s">
        <v>26</v>
      </c>
      <c r="K7" s="115" t="s">
        <v>25</v>
      </c>
      <c r="L7" s="116" t="s">
        <v>26</v>
      </c>
      <c r="M7" s="115" t="s">
        <v>25</v>
      </c>
      <c r="N7" s="116" t="s">
        <v>26</v>
      </c>
      <c r="O7" s="115" t="s">
        <v>25</v>
      </c>
      <c r="P7" s="116" t="s">
        <v>26</v>
      </c>
      <c r="Q7" s="115" t="s">
        <v>25</v>
      </c>
      <c r="R7" s="116" t="s">
        <v>26</v>
      </c>
      <c r="S7" s="115" t="s">
        <v>25</v>
      </c>
      <c r="T7" s="116" t="s">
        <v>26</v>
      </c>
      <c r="U7" s="115" t="s">
        <v>25</v>
      </c>
      <c r="V7" s="116" t="s">
        <v>26</v>
      </c>
      <c r="W7" s="115" t="s">
        <v>25</v>
      </c>
      <c r="X7" s="116" t="s">
        <v>26</v>
      </c>
      <c r="Y7" s="115" t="s">
        <v>25</v>
      </c>
      <c r="Z7" s="116" t="s">
        <v>26</v>
      </c>
      <c r="AA7" s="115" t="s">
        <v>25</v>
      </c>
      <c r="AB7" s="116" t="s">
        <v>26</v>
      </c>
      <c r="AC7" s="115" t="s">
        <v>25</v>
      </c>
      <c r="AD7" s="117" t="s">
        <v>26</v>
      </c>
      <c r="AE7" s="88"/>
      <c r="AF7" s="88"/>
      <c r="AG7" s="89"/>
      <c r="AH7" s="88"/>
    </row>
    <row r="8" spans="2:34" ht="18" customHeight="1">
      <c r="B8" s="351" t="s">
        <v>19</v>
      </c>
      <c r="C8" s="352"/>
      <c r="D8" s="118">
        <v>85820</v>
      </c>
      <c r="E8" s="118">
        <v>45675</v>
      </c>
      <c r="F8" s="118">
        <f>SUM(G8:AD8)</f>
        <v>46618</v>
      </c>
      <c r="G8" s="119">
        <v>1620</v>
      </c>
      <c r="H8" s="119">
        <v>1485</v>
      </c>
      <c r="I8" s="120">
        <v>1017</v>
      </c>
      <c r="J8" s="119">
        <v>1492</v>
      </c>
      <c r="K8" s="120">
        <v>1010</v>
      </c>
      <c r="L8" s="119">
        <v>1860</v>
      </c>
      <c r="M8" s="119">
        <v>1027</v>
      </c>
      <c r="N8" s="119">
        <v>2007</v>
      </c>
      <c r="O8" s="119">
        <v>1267</v>
      </c>
      <c r="P8" s="119">
        <v>2363</v>
      </c>
      <c r="Q8" s="119">
        <v>1092</v>
      </c>
      <c r="R8" s="119">
        <v>2225</v>
      </c>
      <c r="S8" s="119">
        <v>997</v>
      </c>
      <c r="T8" s="119">
        <v>2020</v>
      </c>
      <c r="U8" s="119">
        <v>1010</v>
      </c>
      <c r="V8" s="119">
        <v>2065</v>
      </c>
      <c r="W8" s="119">
        <v>1678</v>
      </c>
      <c r="X8" s="119">
        <v>2519</v>
      </c>
      <c r="Y8" s="119">
        <v>2895</v>
      </c>
      <c r="Z8" s="119">
        <v>3785</v>
      </c>
      <c r="AA8" s="119">
        <v>2585</v>
      </c>
      <c r="AB8" s="119">
        <v>3175</v>
      </c>
      <c r="AC8" s="119">
        <v>2499</v>
      </c>
      <c r="AD8" s="121">
        <v>2925</v>
      </c>
      <c r="AE8" s="90"/>
      <c r="AG8" s="90"/>
      <c r="AH8" s="91"/>
    </row>
    <row r="9" spans="2:34" ht="18" customHeight="1">
      <c r="B9" s="353" t="s">
        <v>11</v>
      </c>
      <c r="C9" s="354"/>
      <c r="D9" s="122">
        <v>4180</v>
      </c>
      <c r="E9" s="122">
        <v>2570</v>
      </c>
      <c r="F9" s="122">
        <f>SUM(F24:F26)</f>
        <v>2510</v>
      </c>
      <c r="G9" s="123">
        <v>23</v>
      </c>
      <c r="H9" s="123">
        <v>39</v>
      </c>
      <c r="I9" s="124">
        <v>23</v>
      </c>
      <c r="J9" s="123">
        <v>71</v>
      </c>
      <c r="K9" s="124">
        <v>26</v>
      </c>
      <c r="L9" s="123">
        <v>118</v>
      </c>
      <c r="M9" s="123">
        <v>17</v>
      </c>
      <c r="N9" s="123">
        <v>106</v>
      </c>
      <c r="O9" s="123">
        <v>25</v>
      </c>
      <c r="P9" s="123">
        <v>148</v>
      </c>
      <c r="Q9" s="123">
        <v>30</v>
      </c>
      <c r="R9" s="123">
        <v>161</v>
      </c>
      <c r="S9" s="123">
        <v>24</v>
      </c>
      <c r="T9" s="123">
        <v>151</v>
      </c>
      <c r="U9" s="123">
        <v>25</v>
      </c>
      <c r="V9" s="123">
        <v>131</v>
      </c>
      <c r="W9" s="123">
        <v>55</v>
      </c>
      <c r="X9" s="123">
        <v>190</v>
      </c>
      <c r="Y9" s="123">
        <v>131</v>
      </c>
      <c r="Z9" s="123">
        <v>316</v>
      </c>
      <c r="AA9" s="123">
        <v>124</v>
      </c>
      <c r="AB9" s="123">
        <v>217</v>
      </c>
      <c r="AC9" s="123">
        <v>160</v>
      </c>
      <c r="AD9" s="125">
        <v>199</v>
      </c>
      <c r="AE9" s="90"/>
      <c r="AG9" s="90"/>
      <c r="AH9" s="90"/>
    </row>
    <row r="10" spans="2:34" ht="18" customHeight="1">
      <c r="B10" s="355" t="s">
        <v>27</v>
      </c>
      <c r="C10" s="356"/>
      <c r="D10" s="126">
        <v>4.870659519925425</v>
      </c>
      <c r="E10" s="126">
        <v>5.626710454296661</v>
      </c>
      <c r="F10" s="126">
        <f>F9*100/F8</f>
        <v>5.384186365781458</v>
      </c>
      <c r="G10" s="127">
        <f>G9*100/G8</f>
        <v>1.4197530864197532</v>
      </c>
      <c r="H10" s="127">
        <f aca="true" t="shared" si="0" ref="H10:AD10">H9*100/H8</f>
        <v>2.6262626262626263</v>
      </c>
      <c r="I10" s="128">
        <f t="shared" si="0"/>
        <v>2.2615535889872174</v>
      </c>
      <c r="J10" s="127">
        <f t="shared" si="0"/>
        <v>4.758713136729223</v>
      </c>
      <c r="K10" s="128">
        <f t="shared" si="0"/>
        <v>2.5742574257425743</v>
      </c>
      <c r="L10" s="127">
        <f t="shared" si="0"/>
        <v>6.344086021505376</v>
      </c>
      <c r="M10" s="127">
        <f t="shared" si="0"/>
        <v>1.6553067185978578</v>
      </c>
      <c r="N10" s="127">
        <f t="shared" si="0"/>
        <v>5.281514698555057</v>
      </c>
      <c r="O10" s="127">
        <f t="shared" si="0"/>
        <v>1.973164956590371</v>
      </c>
      <c r="P10" s="127">
        <f t="shared" si="0"/>
        <v>6.26322471434617</v>
      </c>
      <c r="Q10" s="127">
        <f t="shared" si="0"/>
        <v>2.7472527472527473</v>
      </c>
      <c r="R10" s="127">
        <f t="shared" si="0"/>
        <v>7.235955056179775</v>
      </c>
      <c r="S10" s="127">
        <f>S9*100/S8</f>
        <v>2.407221664994985</v>
      </c>
      <c r="T10" s="127">
        <f>T9*100/T8</f>
        <v>7.475247524752476</v>
      </c>
      <c r="U10" s="127">
        <f t="shared" si="0"/>
        <v>2.4752475247524752</v>
      </c>
      <c r="V10" s="127">
        <f t="shared" si="0"/>
        <v>6.343825665859564</v>
      </c>
      <c r="W10" s="127">
        <f>W9*100/W8</f>
        <v>3.2777115613825982</v>
      </c>
      <c r="X10" s="127">
        <f>X9*100/X8</f>
        <v>7.542675664946407</v>
      </c>
      <c r="Y10" s="127">
        <f>Y9*100/Y8</f>
        <v>4.525043177892919</v>
      </c>
      <c r="Z10" s="127">
        <f>Z9*100/Z8</f>
        <v>8.34874504623514</v>
      </c>
      <c r="AA10" s="127">
        <f t="shared" si="0"/>
        <v>4.796905222437137</v>
      </c>
      <c r="AB10" s="127">
        <f t="shared" si="0"/>
        <v>6.834645669291339</v>
      </c>
      <c r="AC10" s="127">
        <f t="shared" si="0"/>
        <v>6.4025610244097635</v>
      </c>
      <c r="AD10" s="129">
        <f t="shared" si="0"/>
        <v>6.803418803418803</v>
      </c>
      <c r="AE10" s="92"/>
      <c r="AG10" s="92"/>
      <c r="AH10" s="92"/>
    </row>
    <row r="11" spans="2:34" ht="18" customHeight="1">
      <c r="B11" s="357" t="s">
        <v>94</v>
      </c>
      <c r="C11" s="93" t="s">
        <v>28</v>
      </c>
      <c r="D11" s="130">
        <v>2581</v>
      </c>
      <c r="E11" s="130">
        <v>1599</v>
      </c>
      <c r="F11" s="130">
        <f>SUM(G11:AD11)</f>
        <v>1625</v>
      </c>
      <c r="G11" s="131">
        <v>7</v>
      </c>
      <c r="H11" s="131">
        <v>17</v>
      </c>
      <c r="I11" s="132">
        <v>7</v>
      </c>
      <c r="J11" s="131">
        <v>40</v>
      </c>
      <c r="K11" s="132">
        <v>8</v>
      </c>
      <c r="L11" s="131">
        <v>72</v>
      </c>
      <c r="M11" s="131">
        <v>13</v>
      </c>
      <c r="N11" s="131">
        <v>79</v>
      </c>
      <c r="O11" s="131">
        <v>13</v>
      </c>
      <c r="P11" s="131">
        <v>98</v>
      </c>
      <c r="Q11" s="131">
        <v>14</v>
      </c>
      <c r="R11" s="131">
        <v>108</v>
      </c>
      <c r="S11" s="131">
        <v>15</v>
      </c>
      <c r="T11" s="131">
        <v>106</v>
      </c>
      <c r="U11" s="131">
        <v>13</v>
      </c>
      <c r="V11" s="131">
        <v>90</v>
      </c>
      <c r="W11" s="131">
        <v>30</v>
      </c>
      <c r="X11" s="131">
        <v>129</v>
      </c>
      <c r="Y11" s="131">
        <v>87</v>
      </c>
      <c r="Z11" s="131">
        <v>213</v>
      </c>
      <c r="AA11" s="131">
        <v>82</v>
      </c>
      <c r="AB11" s="131">
        <v>154</v>
      </c>
      <c r="AC11" s="131">
        <v>92</v>
      </c>
      <c r="AD11" s="133">
        <v>138</v>
      </c>
      <c r="AE11" s="90"/>
      <c r="AG11" s="90"/>
      <c r="AH11" s="94"/>
    </row>
    <row r="12" spans="2:34" ht="18" customHeight="1">
      <c r="B12" s="357"/>
      <c r="C12" s="95" t="s">
        <v>29</v>
      </c>
      <c r="D12" s="122">
        <v>1573</v>
      </c>
      <c r="E12" s="122">
        <v>946</v>
      </c>
      <c r="F12" s="122">
        <f>SUM(G12:AD12)</f>
        <v>862</v>
      </c>
      <c r="G12" s="123">
        <v>11</v>
      </c>
      <c r="H12" s="123">
        <v>18</v>
      </c>
      <c r="I12" s="124">
        <v>14</v>
      </c>
      <c r="J12" s="123">
        <v>27</v>
      </c>
      <c r="K12" s="124">
        <v>18</v>
      </c>
      <c r="L12" s="123">
        <v>45</v>
      </c>
      <c r="M12" s="123">
        <v>4</v>
      </c>
      <c r="N12" s="123">
        <v>25</v>
      </c>
      <c r="O12" s="123">
        <v>12</v>
      </c>
      <c r="P12" s="123">
        <v>47</v>
      </c>
      <c r="Q12" s="123">
        <v>16</v>
      </c>
      <c r="R12" s="123">
        <v>52</v>
      </c>
      <c r="S12" s="123">
        <v>9</v>
      </c>
      <c r="T12" s="123">
        <v>44</v>
      </c>
      <c r="U12" s="123">
        <v>12</v>
      </c>
      <c r="V12" s="123">
        <v>41</v>
      </c>
      <c r="W12" s="123">
        <v>25</v>
      </c>
      <c r="X12" s="123">
        <v>61</v>
      </c>
      <c r="Y12" s="123">
        <v>44</v>
      </c>
      <c r="Z12" s="123">
        <v>103</v>
      </c>
      <c r="AA12" s="123">
        <v>42</v>
      </c>
      <c r="AB12" s="123">
        <v>63</v>
      </c>
      <c r="AC12" s="123">
        <v>68</v>
      </c>
      <c r="AD12" s="125">
        <v>61</v>
      </c>
      <c r="AE12" s="90"/>
      <c r="AG12" s="90"/>
      <c r="AH12" s="91"/>
    </row>
    <row r="13" spans="2:34" ht="18" customHeight="1">
      <c r="B13" s="358"/>
      <c r="C13" s="95" t="s">
        <v>18</v>
      </c>
      <c r="D13" s="122">
        <v>4154</v>
      </c>
      <c r="E13" s="122">
        <v>2545</v>
      </c>
      <c r="F13" s="122">
        <f>F11+F12</f>
        <v>2487</v>
      </c>
      <c r="G13" s="123">
        <f aca="true" t="shared" si="1" ref="G13:AD13">G11+G12</f>
        <v>18</v>
      </c>
      <c r="H13" s="123">
        <f t="shared" si="1"/>
        <v>35</v>
      </c>
      <c r="I13" s="124">
        <f t="shared" si="1"/>
        <v>21</v>
      </c>
      <c r="J13" s="123">
        <f t="shared" si="1"/>
        <v>67</v>
      </c>
      <c r="K13" s="124">
        <f t="shared" si="1"/>
        <v>26</v>
      </c>
      <c r="L13" s="123">
        <f t="shared" si="1"/>
        <v>117</v>
      </c>
      <c r="M13" s="123">
        <f t="shared" si="1"/>
        <v>17</v>
      </c>
      <c r="N13" s="123">
        <f t="shared" si="1"/>
        <v>104</v>
      </c>
      <c r="O13" s="123">
        <f t="shared" si="1"/>
        <v>25</v>
      </c>
      <c r="P13" s="123">
        <f t="shared" si="1"/>
        <v>145</v>
      </c>
      <c r="Q13" s="123">
        <f t="shared" si="1"/>
        <v>30</v>
      </c>
      <c r="R13" s="123">
        <f t="shared" si="1"/>
        <v>160</v>
      </c>
      <c r="S13" s="123">
        <f>S11+S12</f>
        <v>24</v>
      </c>
      <c r="T13" s="123">
        <f>T11+T12</f>
        <v>150</v>
      </c>
      <c r="U13" s="123">
        <f t="shared" si="1"/>
        <v>25</v>
      </c>
      <c r="V13" s="123">
        <f t="shared" si="1"/>
        <v>131</v>
      </c>
      <c r="W13" s="123">
        <f>W11+W12</f>
        <v>55</v>
      </c>
      <c r="X13" s="123">
        <f>X11+X12</f>
        <v>190</v>
      </c>
      <c r="Y13" s="123">
        <f>Y11+Y12</f>
        <v>131</v>
      </c>
      <c r="Z13" s="123">
        <f>Z11+Z12</f>
        <v>316</v>
      </c>
      <c r="AA13" s="123">
        <f t="shared" si="1"/>
        <v>124</v>
      </c>
      <c r="AB13" s="123">
        <f t="shared" si="1"/>
        <v>217</v>
      </c>
      <c r="AC13" s="123">
        <f t="shared" si="1"/>
        <v>160</v>
      </c>
      <c r="AD13" s="125">
        <f t="shared" si="1"/>
        <v>199</v>
      </c>
      <c r="AE13" s="90"/>
      <c r="AF13" s="90"/>
      <c r="AG13" s="90"/>
      <c r="AH13" s="90"/>
    </row>
    <row r="14" spans="2:34" ht="18" customHeight="1">
      <c r="B14" s="353" t="s">
        <v>95</v>
      </c>
      <c r="C14" s="354"/>
      <c r="D14" s="134">
        <v>99.377990430622</v>
      </c>
      <c r="E14" s="134">
        <v>99.0272373540856</v>
      </c>
      <c r="F14" s="134">
        <f aca="true" t="shared" si="2" ref="F14:AD14">F13*100/F9</f>
        <v>99.08366533864542</v>
      </c>
      <c r="G14" s="135">
        <f t="shared" si="2"/>
        <v>78.26086956521739</v>
      </c>
      <c r="H14" s="135">
        <f t="shared" si="2"/>
        <v>89.74358974358974</v>
      </c>
      <c r="I14" s="136">
        <f t="shared" si="2"/>
        <v>91.30434782608695</v>
      </c>
      <c r="J14" s="135">
        <f t="shared" si="2"/>
        <v>94.36619718309859</v>
      </c>
      <c r="K14" s="136">
        <f t="shared" si="2"/>
        <v>100</v>
      </c>
      <c r="L14" s="135">
        <f t="shared" si="2"/>
        <v>99.15254237288136</v>
      </c>
      <c r="M14" s="135">
        <f t="shared" si="2"/>
        <v>100</v>
      </c>
      <c r="N14" s="135">
        <f t="shared" si="2"/>
        <v>98.11320754716981</v>
      </c>
      <c r="O14" s="135">
        <f t="shared" si="2"/>
        <v>100</v>
      </c>
      <c r="P14" s="135">
        <f t="shared" si="2"/>
        <v>97.97297297297297</v>
      </c>
      <c r="Q14" s="135">
        <f t="shared" si="2"/>
        <v>100</v>
      </c>
      <c r="R14" s="135">
        <f t="shared" si="2"/>
        <v>99.37888198757764</v>
      </c>
      <c r="S14" s="135">
        <f>S13*100/S9</f>
        <v>100</v>
      </c>
      <c r="T14" s="135">
        <f>T13*100/T9</f>
        <v>99.33774834437087</v>
      </c>
      <c r="U14" s="135">
        <f t="shared" si="2"/>
        <v>100</v>
      </c>
      <c r="V14" s="135">
        <f t="shared" si="2"/>
        <v>100</v>
      </c>
      <c r="W14" s="135">
        <f>W13*100/W9</f>
        <v>100</v>
      </c>
      <c r="X14" s="135">
        <f>X13*100/X9</f>
        <v>100</v>
      </c>
      <c r="Y14" s="135">
        <f>Y13*100/Y9</f>
        <v>100</v>
      </c>
      <c r="Z14" s="135">
        <f>Z13*100/Z9</f>
        <v>100</v>
      </c>
      <c r="AA14" s="135">
        <f t="shared" si="2"/>
        <v>100</v>
      </c>
      <c r="AB14" s="135">
        <f t="shared" si="2"/>
        <v>100</v>
      </c>
      <c r="AC14" s="135">
        <f t="shared" si="2"/>
        <v>100</v>
      </c>
      <c r="AD14" s="137">
        <f t="shared" si="2"/>
        <v>100</v>
      </c>
      <c r="AE14" s="96"/>
      <c r="AF14" s="96"/>
      <c r="AG14" s="96"/>
      <c r="AH14" s="96"/>
    </row>
    <row r="15" spans="2:34" ht="18" customHeight="1">
      <c r="B15" s="361" t="s">
        <v>30</v>
      </c>
      <c r="C15" s="362"/>
      <c r="D15" s="138">
        <v>37.63157894736842</v>
      </c>
      <c r="E15" s="138">
        <v>36.809338521400775</v>
      </c>
      <c r="F15" s="138">
        <f aca="true" t="shared" si="3" ref="F15:AD15">F12*100/F9</f>
        <v>34.342629482071715</v>
      </c>
      <c r="G15" s="139">
        <f t="shared" si="3"/>
        <v>47.82608695652174</v>
      </c>
      <c r="H15" s="139">
        <f t="shared" si="3"/>
        <v>46.15384615384615</v>
      </c>
      <c r="I15" s="140">
        <f t="shared" si="3"/>
        <v>60.869565217391305</v>
      </c>
      <c r="J15" s="139">
        <f t="shared" si="3"/>
        <v>38.028169014084504</v>
      </c>
      <c r="K15" s="140">
        <f t="shared" si="3"/>
        <v>69.23076923076923</v>
      </c>
      <c r="L15" s="139">
        <f t="shared" si="3"/>
        <v>38.13559322033898</v>
      </c>
      <c r="M15" s="139">
        <f t="shared" si="3"/>
        <v>23.529411764705884</v>
      </c>
      <c r="N15" s="139">
        <f t="shared" si="3"/>
        <v>23.58490566037736</v>
      </c>
      <c r="O15" s="139">
        <f t="shared" si="3"/>
        <v>48</v>
      </c>
      <c r="P15" s="139">
        <f t="shared" si="3"/>
        <v>31.756756756756758</v>
      </c>
      <c r="Q15" s="139">
        <f t="shared" si="3"/>
        <v>53.333333333333336</v>
      </c>
      <c r="R15" s="139">
        <f t="shared" si="3"/>
        <v>32.298136645962735</v>
      </c>
      <c r="S15" s="139">
        <f>S12*100/S9</f>
        <v>37.5</v>
      </c>
      <c r="T15" s="139">
        <f>T12*100/T9</f>
        <v>29.13907284768212</v>
      </c>
      <c r="U15" s="139">
        <f t="shared" si="3"/>
        <v>48</v>
      </c>
      <c r="V15" s="139">
        <f t="shared" si="3"/>
        <v>31.297709923664122</v>
      </c>
      <c r="W15" s="139">
        <f>W12*100/W9</f>
        <v>45.45454545454545</v>
      </c>
      <c r="X15" s="139">
        <f>X12*100/X9</f>
        <v>32.10526315789474</v>
      </c>
      <c r="Y15" s="139">
        <f>Y12*100/Y9</f>
        <v>33.587786259541986</v>
      </c>
      <c r="Z15" s="139">
        <f>Z12*100/Z9</f>
        <v>32.59493670886076</v>
      </c>
      <c r="AA15" s="139">
        <f t="shared" si="3"/>
        <v>33.87096774193548</v>
      </c>
      <c r="AB15" s="139">
        <f t="shared" si="3"/>
        <v>29.032258064516128</v>
      </c>
      <c r="AC15" s="139">
        <f t="shared" si="3"/>
        <v>42.5</v>
      </c>
      <c r="AD15" s="141">
        <f t="shared" si="3"/>
        <v>30.65326633165829</v>
      </c>
      <c r="AE15" s="96"/>
      <c r="AF15" s="96"/>
      <c r="AG15" s="96"/>
      <c r="AH15" s="96"/>
    </row>
    <row r="16" spans="2:34" ht="18" customHeight="1">
      <c r="B16" s="359" t="s">
        <v>96</v>
      </c>
      <c r="C16" s="97" t="s">
        <v>31</v>
      </c>
      <c r="D16" s="118">
        <v>5662</v>
      </c>
      <c r="E16" s="118">
        <v>7208</v>
      </c>
      <c r="F16" s="118">
        <f>SUM(G16:AD16)</f>
        <v>7684</v>
      </c>
      <c r="G16" s="119">
        <v>0</v>
      </c>
      <c r="H16" s="119">
        <v>3</v>
      </c>
      <c r="I16" s="120">
        <v>2</v>
      </c>
      <c r="J16" s="119">
        <v>2</v>
      </c>
      <c r="K16" s="120">
        <v>6</v>
      </c>
      <c r="L16" s="119">
        <v>25</v>
      </c>
      <c r="M16" s="119">
        <v>3</v>
      </c>
      <c r="N16" s="119">
        <v>15</v>
      </c>
      <c r="O16" s="119">
        <v>38</v>
      </c>
      <c r="P16" s="119">
        <v>56</v>
      </c>
      <c r="Q16" s="119">
        <v>37</v>
      </c>
      <c r="R16" s="119">
        <v>90</v>
      </c>
      <c r="S16" s="119">
        <v>29</v>
      </c>
      <c r="T16" s="119">
        <v>144</v>
      </c>
      <c r="U16" s="119">
        <v>112</v>
      </c>
      <c r="V16" s="119">
        <v>189</v>
      </c>
      <c r="W16" s="119">
        <v>205</v>
      </c>
      <c r="X16" s="119">
        <v>434</v>
      </c>
      <c r="Y16" s="119">
        <v>650</v>
      </c>
      <c r="Z16" s="119">
        <v>1342</v>
      </c>
      <c r="AA16" s="119">
        <v>768</v>
      </c>
      <c r="AB16" s="119">
        <v>1081</v>
      </c>
      <c r="AC16" s="119">
        <v>1053</v>
      </c>
      <c r="AD16" s="121">
        <v>1400</v>
      </c>
      <c r="AE16" s="90"/>
      <c r="AF16" s="90"/>
      <c r="AG16" s="90"/>
      <c r="AH16" s="90"/>
    </row>
    <row r="17" spans="2:34" ht="18" customHeight="1">
      <c r="B17" s="357"/>
      <c r="C17" s="95" t="s">
        <v>32</v>
      </c>
      <c r="D17" s="122">
        <v>3952</v>
      </c>
      <c r="E17" s="122">
        <v>2406</v>
      </c>
      <c r="F17" s="122">
        <f>SUM(G17:AD17)</f>
        <v>2120</v>
      </c>
      <c r="G17" s="123">
        <v>27</v>
      </c>
      <c r="H17" s="123">
        <v>48</v>
      </c>
      <c r="I17" s="124">
        <v>64</v>
      </c>
      <c r="J17" s="123">
        <v>72</v>
      </c>
      <c r="K17" s="124">
        <v>54</v>
      </c>
      <c r="L17" s="123">
        <v>96</v>
      </c>
      <c r="M17" s="123">
        <v>7</v>
      </c>
      <c r="N17" s="123">
        <v>71</v>
      </c>
      <c r="O17" s="123">
        <v>18</v>
      </c>
      <c r="P17" s="123">
        <v>125</v>
      </c>
      <c r="Q17" s="123">
        <v>35</v>
      </c>
      <c r="R17" s="123">
        <v>108</v>
      </c>
      <c r="S17" s="123">
        <v>27</v>
      </c>
      <c r="T17" s="123">
        <v>117</v>
      </c>
      <c r="U17" s="123">
        <v>33</v>
      </c>
      <c r="V17" s="123">
        <v>82</v>
      </c>
      <c r="W17" s="123">
        <v>64</v>
      </c>
      <c r="X17" s="123">
        <v>135</v>
      </c>
      <c r="Y17" s="123">
        <v>99</v>
      </c>
      <c r="Z17" s="123">
        <v>233</v>
      </c>
      <c r="AA17" s="123">
        <v>104</v>
      </c>
      <c r="AB17" s="123">
        <v>149</v>
      </c>
      <c r="AC17" s="123">
        <v>221</v>
      </c>
      <c r="AD17" s="125">
        <v>131</v>
      </c>
      <c r="AE17" s="90"/>
      <c r="AF17" s="90"/>
      <c r="AG17" s="90"/>
      <c r="AH17" s="90"/>
    </row>
    <row r="18" spans="2:34" ht="18" customHeight="1">
      <c r="B18" s="357"/>
      <c r="C18" s="95" t="s">
        <v>33</v>
      </c>
      <c r="D18" s="122">
        <v>56035</v>
      </c>
      <c r="E18" s="122">
        <v>34013</v>
      </c>
      <c r="F18" s="122">
        <f>SUM(G18:AD18)</f>
        <v>33345</v>
      </c>
      <c r="G18" s="123">
        <v>134</v>
      </c>
      <c r="H18" s="123">
        <v>262</v>
      </c>
      <c r="I18" s="124">
        <v>116</v>
      </c>
      <c r="J18" s="123">
        <v>553</v>
      </c>
      <c r="K18" s="124">
        <v>195</v>
      </c>
      <c r="L18" s="123">
        <v>1173</v>
      </c>
      <c r="M18" s="123">
        <v>198</v>
      </c>
      <c r="N18" s="123">
        <v>1226</v>
      </c>
      <c r="O18" s="123">
        <v>296</v>
      </c>
      <c r="P18" s="123">
        <v>1979</v>
      </c>
      <c r="Q18" s="123">
        <v>340</v>
      </c>
      <c r="R18" s="123">
        <v>2281</v>
      </c>
      <c r="S18" s="123">
        <v>294</v>
      </c>
      <c r="T18" s="123">
        <v>2364</v>
      </c>
      <c r="U18" s="123">
        <v>259</v>
      </c>
      <c r="V18" s="123">
        <v>2168</v>
      </c>
      <c r="W18" s="123">
        <v>743</v>
      </c>
      <c r="X18" s="123">
        <v>2965</v>
      </c>
      <c r="Y18" s="123">
        <v>1626</v>
      </c>
      <c r="Z18" s="123">
        <v>4860</v>
      </c>
      <c r="AA18" s="123">
        <v>1520</v>
      </c>
      <c r="AB18" s="123">
        <v>3178</v>
      </c>
      <c r="AC18" s="123">
        <v>1837</v>
      </c>
      <c r="AD18" s="125">
        <v>2778</v>
      </c>
      <c r="AE18" s="90" t="s">
        <v>97</v>
      </c>
      <c r="AF18" s="90"/>
      <c r="AG18" s="90"/>
      <c r="AH18" s="90"/>
    </row>
    <row r="19" spans="2:34" ht="18" customHeight="1">
      <c r="B19" s="360"/>
      <c r="C19" s="98" t="s">
        <v>18</v>
      </c>
      <c r="D19" s="142">
        <v>65649</v>
      </c>
      <c r="E19" s="142">
        <v>43627</v>
      </c>
      <c r="F19" s="142">
        <f aca="true" t="shared" si="4" ref="F19:AD19">F16+F17+F18</f>
        <v>43149</v>
      </c>
      <c r="G19" s="143">
        <f t="shared" si="4"/>
        <v>161</v>
      </c>
      <c r="H19" s="143">
        <f t="shared" si="4"/>
        <v>313</v>
      </c>
      <c r="I19" s="144">
        <f t="shared" si="4"/>
        <v>182</v>
      </c>
      <c r="J19" s="143">
        <f t="shared" si="4"/>
        <v>627</v>
      </c>
      <c r="K19" s="144">
        <f t="shared" si="4"/>
        <v>255</v>
      </c>
      <c r="L19" s="143">
        <f t="shared" si="4"/>
        <v>1294</v>
      </c>
      <c r="M19" s="143">
        <f t="shared" si="4"/>
        <v>208</v>
      </c>
      <c r="N19" s="143">
        <f t="shared" si="4"/>
        <v>1312</v>
      </c>
      <c r="O19" s="143">
        <f t="shared" si="4"/>
        <v>352</v>
      </c>
      <c r="P19" s="143">
        <f t="shared" si="4"/>
        <v>2160</v>
      </c>
      <c r="Q19" s="143">
        <f t="shared" si="4"/>
        <v>412</v>
      </c>
      <c r="R19" s="143">
        <f t="shared" si="4"/>
        <v>2479</v>
      </c>
      <c r="S19" s="143">
        <f>S16+S17+S18</f>
        <v>350</v>
      </c>
      <c r="T19" s="143">
        <f>T16+T17+T18</f>
        <v>2625</v>
      </c>
      <c r="U19" s="143">
        <f t="shared" si="4"/>
        <v>404</v>
      </c>
      <c r="V19" s="143">
        <f t="shared" si="4"/>
        <v>2439</v>
      </c>
      <c r="W19" s="143">
        <f>W16+W17+W18</f>
        <v>1012</v>
      </c>
      <c r="X19" s="143">
        <f>X16+X17+X18</f>
        <v>3534</v>
      </c>
      <c r="Y19" s="143">
        <f>Y16+Y17+Y18</f>
        <v>2375</v>
      </c>
      <c r="Z19" s="143">
        <f>Z16+Z17+Z18</f>
        <v>6435</v>
      </c>
      <c r="AA19" s="143">
        <f t="shared" si="4"/>
        <v>2392</v>
      </c>
      <c r="AB19" s="143">
        <f t="shared" si="4"/>
        <v>4408</v>
      </c>
      <c r="AC19" s="143">
        <f t="shared" si="4"/>
        <v>3111</v>
      </c>
      <c r="AD19" s="145">
        <f t="shared" si="4"/>
        <v>4309</v>
      </c>
      <c r="AE19" s="90"/>
      <c r="AF19" s="90"/>
      <c r="AG19" s="90"/>
      <c r="AH19" s="90"/>
    </row>
    <row r="20" spans="2:34" ht="18" customHeight="1">
      <c r="B20" s="359" t="s">
        <v>98</v>
      </c>
      <c r="C20" s="97" t="s">
        <v>31</v>
      </c>
      <c r="D20" s="146">
        <v>1.3545454545454545</v>
      </c>
      <c r="E20" s="146">
        <v>2.804669260700389</v>
      </c>
      <c r="F20" s="146">
        <f aca="true" t="shared" si="5" ref="F20:AD20">F16/F9</f>
        <v>3.061354581673307</v>
      </c>
      <c r="G20" s="147">
        <f t="shared" si="5"/>
        <v>0</v>
      </c>
      <c r="H20" s="147">
        <f t="shared" si="5"/>
        <v>0.07692307692307693</v>
      </c>
      <c r="I20" s="148">
        <f t="shared" si="5"/>
        <v>0.08695652173913043</v>
      </c>
      <c r="J20" s="147">
        <f t="shared" si="5"/>
        <v>0.028169014084507043</v>
      </c>
      <c r="K20" s="148">
        <f t="shared" si="5"/>
        <v>0.23076923076923078</v>
      </c>
      <c r="L20" s="147">
        <f t="shared" si="5"/>
        <v>0.211864406779661</v>
      </c>
      <c r="M20" s="147">
        <f t="shared" si="5"/>
        <v>0.17647058823529413</v>
      </c>
      <c r="N20" s="147">
        <f t="shared" si="5"/>
        <v>0.14150943396226415</v>
      </c>
      <c r="O20" s="147">
        <f t="shared" si="5"/>
        <v>1.52</v>
      </c>
      <c r="P20" s="147">
        <f t="shared" si="5"/>
        <v>0.3783783783783784</v>
      </c>
      <c r="Q20" s="147">
        <f t="shared" si="5"/>
        <v>1.2333333333333334</v>
      </c>
      <c r="R20" s="147">
        <f t="shared" si="5"/>
        <v>0.5590062111801242</v>
      </c>
      <c r="S20" s="147">
        <f>S16/S9</f>
        <v>1.2083333333333333</v>
      </c>
      <c r="T20" s="147">
        <f>T16/T9</f>
        <v>0.9536423841059603</v>
      </c>
      <c r="U20" s="147">
        <f t="shared" si="5"/>
        <v>4.48</v>
      </c>
      <c r="V20" s="147">
        <f t="shared" si="5"/>
        <v>1.4427480916030535</v>
      </c>
      <c r="W20" s="147">
        <f>W16/W9</f>
        <v>3.727272727272727</v>
      </c>
      <c r="X20" s="147">
        <f>X16/X9</f>
        <v>2.2842105263157895</v>
      </c>
      <c r="Y20" s="147">
        <f>Y16/Y9</f>
        <v>4.961832061068702</v>
      </c>
      <c r="Z20" s="147">
        <f>Z16/Z9</f>
        <v>4.246835443037975</v>
      </c>
      <c r="AA20" s="147">
        <f t="shared" si="5"/>
        <v>6.193548387096774</v>
      </c>
      <c r="AB20" s="147">
        <f t="shared" si="5"/>
        <v>4.981566820276497</v>
      </c>
      <c r="AC20" s="147">
        <f t="shared" si="5"/>
        <v>6.58125</v>
      </c>
      <c r="AD20" s="149">
        <f t="shared" si="5"/>
        <v>7.035175879396985</v>
      </c>
      <c r="AE20" s="96"/>
      <c r="AF20" s="96"/>
      <c r="AG20" s="96"/>
      <c r="AH20" s="96"/>
    </row>
    <row r="21" spans="2:34" ht="18" customHeight="1">
      <c r="B21" s="357"/>
      <c r="C21" s="95" t="s">
        <v>32</v>
      </c>
      <c r="D21" s="134">
        <v>0.9454545454545454</v>
      </c>
      <c r="E21" s="134">
        <v>0.9361867704280156</v>
      </c>
      <c r="F21" s="134">
        <f aca="true" t="shared" si="6" ref="F21:AD21">F17/F9</f>
        <v>0.8446215139442231</v>
      </c>
      <c r="G21" s="135">
        <f t="shared" si="6"/>
        <v>1.173913043478261</v>
      </c>
      <c r="H21" s="135">
        <f t="shared" si="6"/>
        <v>1.2307692307692308</v>
      </c>
      <c r="I21" s="136">
        <f t="shared" si="6"/>
        <v>2.782608695652174</v>
      </c>
      <c r="J21" s="135">
        <f t="shared" si="6"/>
        <v>1.0140845070422535</v>
      </c>
      <c r="K21" s="136">
        <f t="shared" si="6"/>
        <v>2.076923076923077</v>
      </c>
      <c r="L21" s="135">
        <f t="shared" si="6"/>
        <v>0.8135593220338984</v>
      </c>
      <c r="M21" s="135">
        <f t="shared" si="6"/>
        <v>0.4117647058823529</v>
      </c>
      <c r="N21" s="135">
        <f t="shared" si="6"/>
        <v>0.6698113207547169</v>
      </c>
      <c r="O21" s="135">
        <f t="shared" si="6"/>
        <v>0.72</v>
      </c>
      <c r="P21" s="135">
        <f t="shared" si="6"/>
        <v>0.8445945945945946</v>
      </c>
      <c r="Q21" s="135">
        <f t="shared" si="6"/>
        <v>1.1666666666666667</v>
      </c>
      <c r="R21" s="135">
        <f t="shared" si="6"/>
        <v>0.6708074534161491</v>
      </c>
      <c r="S21" s="135">
        <f>S17/S9</f>
        <v>1.125</v>
      </c>
      <c r="T21" s="135">
        <f>T17/T9</f>
        <v>0.7748344370860927</v>
      </c>
      <c r="U21" s="135">
        <f t="shared" si="6"/>
        <v>1.32</v>
      </c>
      <c r="V21" s="135">
        <f t="shared" si="6"/>
        <v>0.6259541984732825</v>
      </c>
      <c r="W21" s="135">
        <f>W17/W9</f>
        <v>1.1636363636363636</v>
      </c>
      <c r="X21" s="135">
        <f>X17/X9</f>
        <v>0.7105263157894737</v>
      </c>
      <c r="Y21" s="135">
        <f>Y17/Y9</f>
        <v>0.7557251908396947</v>
      </c>
      <c r="Z21" s="135">
        <f>Z17/Z9</f>
        <v>0.7373417721518988</v>
      </c>
      <c r="AA21" s="135">
        <f t="shared" si="6"/>
        <v>0.8387096774193549</v>
      </c>
      <c r="AB21" s="135">
        <f t="shared" si="6"/>
        <v>0.6866359447004609</v>
      </c>
      <c r="AC21" s="135">
        <f t="shared" si="6"/>
        <v>1.38125</v>
      </c>
      <c r="AD21" s="137">
        <f t="shared" si="6"/>
        <v>0.6582914572864321</v>
      </c>
      <c r="AE21" s="96"/>
      <c r="AF21" s="96"/>
      <c r="AG21" s="96"/>
      <c r="AH21" s="96"/>
    </row>
    <row r="22" spans="2:34" ht="18" customHeight="1">
      <c r="B22" s="357"/>
      <c r="C22" s="95" t="s">
        <v>33</v>
      </c>
      <c r="D22" s="134">
        <v>13.405502392344498</v>
      </c>
      <c r="E22" s="134">
        <v>13.234630350194552</v>
      </c>
      <c r="F22" s="134">
        <f aca="true" t="shared" si="7" ref="F22:AD22">F18/F9</f>
        <v>13.284860557768924</v>
      </c>
      <c r="G22" s="135">
        <f t="shared" si="7"/>
        <v>5.826086956521739</v>
      </c>
      <c r="H22" s="135">
        <f t="shared" si="7"/>
        <v>6.717948717948718</v>
      </c>
      <c r="I22" s="136">
        <f t="shared" si="7"/>
        <v>5.043478260869565</v>
      </c>
      <c r="J22" s="135">
        <f t="shared" si="7"/>
        <v>7.788732394366197</v>
      </c>
      <c r="K22" s="136">
        <f t="shared" si="7"/>
        <v>7.5</v>
      </c>
      <c r="L22" s="135">
        <f t="shared" si="7"/>
        <v>9.940677966101696</v>
      </c>
      <c r="M22" s="135">
        <f t="shared" si="7"/>
        <v>11.647058823529411</v>
      </c>
      <c r="N22" s="135">
        <f t="shared" si="7"/>
        <v>11.566037735849056</v>
      </c>
      <c r="O22" s="135">
        <f t="shared" si="7"/>
        <v>11.84</v>
      </c>
      <c r="P22" s="135">
        <f t="shared" si="7"/>
        <v>13.371621621621621</v>
      </c>
      <c r="Q22" s="135">
        <f t="shared" si="7"/>
        <v>11.333333333333334</v>
      </c>
      <c r="R22" s="135">
        <f t="shared" si="7"/>
        <v>14.167701863354038</v>
      </c>
      <c r="S22" s="135">
        <f>S18/S9</f>
        <v>12.25</v>
      </c>
      <c r="T22" s="135">
        <f>T18/T9</f>
        <v>15.655629139072847</v>
      </c>
      <c r="U22" s="135">
        <f t="shared" si="7"/>
        <v>10.36</v>
      </c>
      <c r="V22" s="135">
        <f t="shared" si="7"/>
        <v>16.549618320610687</v>
      </c>
      <c r="W22" s="135">
        <f>W18/W9</f>
        <v>13.50909090909091</v>
      </c>
      <c r="X22" s="135">
        <f>X18/X9</f>
        <v>15.605263157894736</v>
      </c>
      <c r="Y22" s="135">
        <f>Y18/Y9</f>
        <v>12.412213740458014</v>
      </c>
      <c r="Z22" s="135">
        <f>Z18/Z9</f>
        <v>15.379746835443038</v>
      </c>
      <c r="AA22" s="135">
        <f t="shared" si="7"/>
        <v>12.258064516129032</v>
      </c>
      <c r="AB22" s="135">
        <f t="shared" si="7"/>
        <v>14.64516129032258</v>
      </c>
      <c r="AC22" s="135">
        <f t="shared" si="7"/>
        <v>11.48125</v>
      </c>
      <c r="AD22" s="137">
        <f t="shared" si="7"/>
        <v>13.959798994974875</v>
      </c>
      <c r="AE22" s="96"/>
      <c r="AF22" s="96"/>
      <c r="AG22" s="96"/>
      <c r="AH22" s="96"/>
    </row>
    <row r="23" spans="2:34" ht="18" customHeight="1">
      <c r="B23" s="360"/>
      <c r="C23" s="98" t="s">
        <v>18</v>
      </c>
      <c r="D23" s="126">
        <v>15.7055023923445</v>
      </c>
      <c r="E23" s="126">
        <v>16.975486381322956</v>
      </c>
      <c r="F23" s="126">
        <f aca="true" t="shared" si="8" ref="F23:AD23">F20+F21+F22</f>
        <v>17.190836653386455</v>
      </c>
      <c r="G23" s="127">
        <f t="shared" si="8"/>
        <v>7</v>
      </c>
      <c r="H23" s="127">
        <f t="shared" si="8"/>
        <v>8.025641025641026</v>
      </c>
      <c r="I23" s="128">
        <f t="shared" si="8"/>
        <v>7.913043478260869</v>
      </c>
      <c r="J23" s="127">
        <f t="shared" si="8"/>
        <v>8.830985915492958</v>
      </c>
      <c r="K23" s="128">
        <f t="shared" si="8"/>
        <v>9.807692307692308</v>
      </c>
      <c r="L23" s="127">
        <f t="shared" si="8"/>
        <v>10.966101694915254</v>
      </c>
      <c r="M23" s="127">
        <f t="shared" si="8"/>
        <v>12.235294117647058</v>
      </c>
      <c r="N23" s="127">
        <f t="shared" si="8"/>
        <v>12.377358490566037</v>
      </c>
      <c r="O23" s="127">
        <f t="shared" si="8"/>
        <v>14.08</v>
      </c>
      <c r="P23" s="127">
        <f t="shared" si="8"/>
        <v>14.594594594594595</v>
      </c>
      <c r="Q23" s="127">
        <f t="shared" si="8"/>
        <v>13.733333333333334</v>
      </c>
      <c r="R23" s="127">
        <f t="shared" si="8"/>
        <v>15.397515527950311</v>
      </c>
      <c r="S23" s="127">
        <f>S20+S21+S22</f>
        <v>14.583333333333332</v>
      </c>
      <c r="T23" s="127">
        <f>T20+T21+T22</f>
        <v>17.3841059602649</v>
      </c>
      <c r="U23" s="127">
        <f t="shared" si="8"/>
        <v>16.16</v>
      </c>
      <c r="V23" s="127">
        <f t="shared" si="8"/>
        <v>18.61832061068702</v>
      </c>
      <c r="W23" s="127">
        <f>W20+W21+W22</f>
        <v>18.4</v>
      </c>
      <c r="X23" s="127">
        <f>X20+X21+X22</f>
        <v>18.6</v>
      </c>
      <c r="Y23" s="127">
        <f>Y20+Y21+Y22</f>
        <v>18.12977099236641</v>
      </c>
      <c r="Z23" s="127">
        <f>Z20+Z21+Z22</f>
        <v>20.36392405063291</v>
      </c>
      <c r="AA23" s="127">
        <f t="shared" si="8"/>
        <v>19.29032258064516</v>
      </c>
      <c r="AB23" s="127">
        <f t="shared" si="8"/>
        <v>20.313364055299537</v>
      </c>
      <c r="AC23" s="127">
        <f t="shared" si="8"/>
        <v>19.44375</v>
      </c>
      <c r="AD23" s="129">
        <f t="shared" si="8"/>
        <v>21.653266331658294</v>
      </c>
      <c r="AE23" s="96"/>
      <c r="AF23" s="96"/>
      <c r="AG23" s="96"/>
      <c r="AH23" s="96"/>
    </row>
    <row r="24" spans="2:34" ht="18" customHeight="1">
      <c r="B24" s="359" t="s">
        <v>34</v>
      </c>
      <c r="C24" s="97" t="s">
        <v>35</v>
      </c>
      <c r="D24" s="118">
        <v>200</v>
      </c>
      <c r="E24" s="118">
        <v>128</v>
      </c>
      <c r="F24" s="118">
        <f aca="true" t="shared" si="9" ref="F24:F29">SUM(G24:AD24)</f>
        <v>147</v>
      </c>
      <c r="G24" s="119">
        <v>0</v>
      </c>
      <c r="H24" s="119">
        <v>2</v>
      </c>
      <c r="I24" s="120">
        <v>2</v>
      </c>
      <c r="J24" s="119">
        <v>8</v>
      </c>
      <c r="K24" s="120">
        <v>0</v>
      </c>
      <c r="L24" s="119">
        <v>8</v>
      </c>
      <c r="M24" s="119">
        <v>1</v>
      </c>
      <c r="N24" s="119">
        <v>9</v>
      </c>
      <c r="O24" s="119">
        <v>1</v>
      </c>
      <c r="P24" s="119">
        <v>9</v>
      </c>
      <c r="Q24" s="119">
        <v>1</v>
      </c>
      <c r="R24" s="119">
        <v>7</v>
      </c>
      <c r="S24" s="119">
        <v>1</v>
      </c>
      <c r="T24" s="119">
        <v>8</v>
      </c>
      <c r="U24" s="119">
        <v>0</v>
      </c>
      <c r="V24" s="119">
        <v>2</v>
      </c>
      <c r="W24" s="119">
        <v>1</v>
      </c>
      <c r="X24" s="119">
        <v>9</v>
      </c>
      <c r="Y24" s="119">
        <v>11</v>
      </c>
      <c r="Z24" s="119">
        <v>18</v>
      </c>
      <c r="AA24" s="119">
        <v>7</v>
      </c>
      <c r="AB24" s="119">
        <v>11</v>
      </c>
      <c r="AC24" s="119">
        <v>15</v>
      </c>
      <c r="AD24" s="121">
        <v>16</v>
      </c>
      <c r="AE24" s="90"/>
      <c r="AF24" s="90"/>
      <c r="AG24" s="90"/>
      <c r="AH24" s="90"/>
    </row>
    <row r="25" spans="2:34" ht="18" customHeight="1">
      <c r="B25" s="357"/>
      <c r="C25" s="95" t="s">
        <v>36</v>
      </c>
      <c r="D25" s="122">
        <v>651</v>
      </c>
      <c r="E25" s="122">
        <v>326</v>
      </c>
      <c r="F25" s="122">
        <f t="shared" si="9"/>
        <v>318</v>
      </c>
      <c r="G25" s="123">
        <v>3</v>
      </c>
      <c r="H25" s="123">
        <v>8</v>
      </c>
      <c r="I25" s="124">
        <v>3</v>
      </c>
      <c r="J25" s="123">
        <v>18</v>
      </c>
      <c r="K25" s="124">
        <v>2</v>
      </c>
      <c r="L25" s="123">
        <v>28</v>
      </c>
      <c r="M25" s="123">
        <v>3</v>
      </c>
      <c r="N25" s="123">
        <v>25</v>
      </c>
      <c r="O25" s="123">
        <v>2</v>
      </c>
      <c r="P25" s="123">
        <v>30</v>
      </c>
      <c r="Q25" s="123">
        <v>2</v>
      </c>
      <c r="R25" s="123">
        <v>32</v>
      </c>
      <c r="S25" s="123">
        <v>1</v>
      </c>
      <c r="T25" s="123">
        <v>24</v>
      </c>
      <c r="U25" s="123">
        <v>3</v>
      </c>
      <c r="V25" s="123">
        <v>13</v>
      </c>
      <c r="W25" s="123">
        <v>3</v>
      </c>
      <c r="X25" s="123">
        <v>20</v>
      </c>
      <c r="Y25" s="123">
        <v>8</v>
      </c>
      <c r="Z25" s="123">
        <v>34</v>
      </c>
      <c r="AA25" s="123">
        <v>11</v>
      </c>
      <c r="AB25" s="123">
        <v>17</v>
      </c>
      <c r="AC25" s="123">
        <v>8</v>
      </c>
      <c r="AD25" s="125">
        <v>20</v>
      </c>
      <c r="AE25" s="90"/>
      <c r="AF25" s="90"/>
      <c r="AG25" s="90"/>
      <c r="AH25" s="90"/>
    </row>
    <row r="26" spans="2:34" ht="18" customHeight="1">
      <c r="B26" s="360"/>
      <c r="C26" s="98" t="s">
        <v>37</v>
      </c>
      <c r="D26" s="142">
        <v>3329</v>
      </c>
      <c r="E26" s="142">
        <v>2116</v>
      </c>
      <c r="F26" s="142">
        <f t="shared" si="9"/>
        <v>2045</v>
      </c>
      <c r="G26" s="143">
        <v>20</v>
      </c>
      <c r="H26" s="143">
        <v>29</v>
      </c>
      <c r="I26" s="144">
        <v>18</v>
      </c>
      <c r="J26" s="143">
        <v>45</v>
      </c>
      <c r="K26" s="144">
        <v>24</v>
      </c>
      <c r="L26" s="143">
        <v>82</v>
      </c>
      <c r="M26" s="143">
        <v>13</v>
      </c>
      <c r="N26" s="143">
        <v>72</v>
      </c>
      <c r="O26" s="143">
        <v>22</v>
      </c>
      <c r="P26" s="143">
        <v>109</v>
      </c>
      <c r="Q26" s="143">
        <v>27</v>
      </c>
      <c r="R26" s="143">
        <v>122</v>
      </c>
      <c r="S26" s="143">
        <v>22</v>
      </c>
      <c r="T26" s="143">
        <v>119</v>
      </c>
      <c r="U26" s="143">
        <v>22</v>
      </c>
      <c r="V26" s="143">
        <v>116</v>
      </c>
      <c r="W26" s="143">
        <v>51</v>
      </c>
      <c r="X26" s="143">
        <v>161</v>
      </c>
      <c r="Y26" s="143">
        <v>112</v>
      </c>
      <c r="Z26" s="143">
        <v>264</v>
      </c>
      <c r="AA26" s="143">
        <v>106</v>
      </c>
      <c r="AB26" s="143">
        <v>189</v>
      </c>
      <c r="AC26" s="143">
        <v>137</v>
      </c>
      <c r="AD26" s="145">
        <v>163</v>
      </c>
      <c r="AE26" s="90"/>
      <c r="AF26" s="90"/>
      <c r="AG26" s="90"/>
      <c r="AH26" s="90"/>
    </row>
    <row r="27" spans="2:34" ht="18" customHeight="1">
      <c r="B27" s="359" t="s">
        <v>38</v>
      </c>
      <c r="C27" s="97" t="s">
        <v>39</v>
      </c>
      <c r="D27" s="118">
        <v>805</v>
      </c>
      <c r="E27" s="118">
        <v>229</v>
      </c>
      <c r="F27" s="118">
        <f>SUM(G27:AD27)</f>
        <v>223</v>
      </c>
      <c r="G27" s="119">
        <v>0</v>
      </c>
      <c r="H27" s="119">
        <v>5</v>
      </c>
      <c r="I27" s="120">
        <v>2</v>
      </c>
      <c r="J27" s="119">
        <v>8</v>
      </c>
      <c r="K27" s="120">
        <v>0</v>
      </c>
      <c r="L27" s="119">
        <v>11</v>
      </c>
      <c r="M27" s="119">
        <v>2</v>
      </c>
      <c r="N27" s="119">
        <v>10</v>
      </c>
      <c r="O27" s="119">
        <v>2</v>
      </c>
      <c r="P27" s="119">
        <v>12</v>
      </c>
      <c r="Q27" s="119">
        <v>3</v>
      </c>
      <c r="R27" s="119">
        <v>10</v>
      </c>
      <c r="S27" s="119">
        <v>1</v>
      </c>
      <c r="T27" s="119">
        <v>8</v>
      </c>
      <c r="U27" s="119">
        <v>1</v>
      </c>
      <c r="V27" s="119">
        <v>4</v>
      </c>
      <c r="W27" s="119">
        <v>5</v>
      </c>
      <c r="X27" s="119">
        <v>11</v>
      </c>
      <c r="Y27" s="119">
        <v>18</v>
      </c>
      <c r="Z27" s="119">
        <v>32</v>
      </c>
      <c r="AA27" s="119">
        <v>12</v>
      </c>
      <c r="AB27" s="119">
        <v>14</v>
      </c>
      <c r="AC27" s="119">
        <v>25</v>
      </c>
      <c r="AD27" s="121">
        <v>27</v>
      </c>
      <c r="AE27" s="90"/>
      <c r="AF27" s="90"/>
      <c r="AG27" s="90"/>
      <c r="AH27" s="90"/>
    </row>
    <row r="28" spans="2:34" ht="18" customHeight="1">
      <c r="B28" s="357"/>
      <c r="C28" s="95" t="s">
        <v>40</v>
      </c>
      <c r="D28" s="122">
        <v>2818</v>
      </c>
      <c r="E28" s="122">
        <v>1735</v>
      </c>
      <c r="F28" s="122">
        <f t="shared" si="9"/>
        <v>1682</v>
      </c>
      <c r="G28" s="123">
        <v>19</v>
      </c>
      <c r="H28" s="123">
        <v>27</v>
      </c>
      <c r="I28" s="124">
        <v>16</v>
      </c>
      <c r="J28" s="123">
        <v>49</v>
      </c>
      <c r="K28" s="124">
        <v>20</v>
      </c>
      <c r="L28" s="123">
        <v>78</v>
      </c>
      <c r="M28" s="123">
        <v>13</v>
      </c>
      <c r="N28" s="123">
        <v>67</v>
      </c>
      <c r="O28" s="123">
        <v>18</v>
      </c>
      <c r="P28" s="123">
        <v>103</v>
      </c>
      <c r="Q28" s="123">
        <v>21</v>
      </c>
      <c r="R28" s="123">
        <v>105</v>
      </c>
      <c r="S28" s="123">
        <v>19</v>
      </c>
      <c r="T28" s="123">
        <v>100</v>
      </c>
      <c r="U28" s="123">
        <v>20</v>
      </c>
      <c r="V28" s="123">
        <v>98</v>
      </c>
      <c r="W28" s="123">
        <v>35</v>
      </c>
      <c r="X28" s="123">
        <v>133</v>
      </c>
      <c r="Y28" s="123">
        <v>85</v>
      </c>
      <c r="Z28" s="123">
        <v>199</v>
      </c>
      <c r="AA28" s="123">
        <v>77</v>
      </c>
      <c r="AB28" s="123">
        <v>150</v>
      </c>
      <c r="AC28" s="123">
        <v>100</v>
      </c>
      <c r="AD28" s="125">
        <v>130</v>
      </c>
      <c r="AE28" s="90"/>
      <c r="AF28" s="90"/>
      <c r="AG28" s="90"/>
      <c r="AH28" s="90"/>
    </row>
    <row r="29" spans="2:34" ht="18" customHeight="1">
      <c r="B29" s="357"/>
      <c r="C29" s="95" t="s">
        <v>41</v>
      </c>
      <c r="D29" s="122">
        <v>3524</v>
      </c>
      <c r="E29" s="122">
        <v>2111</v>
      </c>
      <c r="F29" s="122">
        <f t="shared" si="9"/>
        <v>2032</v>
      </c>
      <c r="G29" s="123">
        <v>23</v>
      </c>
      <c r="H29" s="123">
        <v>31</v>
      </c>
      <c r="I29" s="124">
        <v>20</v>
      </c>
      <c r="J29" s="123">
        <v>56</v>
      </c>
      <c r="K29" s="124">
        <v>24</v>
      </c>
      <c r="L29" s="123">
        <v>98</v>
      </c>
      <c r="M29" s="123">
        <v>15</v>
      </c>
      <c r="N29" s="123">
        <v>90</v>
      </c>
      <c r="O29" s="123">
        <v>22</v>
      </c>
      <c r="P29" s="123">
        <v>123</v>
      </c>
      <c r="Q29" s="123">
        <v>27</v>
      </c>
      <c r="R29" s="123">
        <v>141</v>
      </c>
      <c r="S29" s="123">
        <v>23</v>
      </c>
      <c r="T29" s="123">
        <v>128</v>
      </c>
      <c r="U29" s="123">
        <v>23</v>
      </c>
      <c r="V29" s="123">
        <v>114</v>
      </c>
      <c r="W29" s="123">
        <v>46</v>
      </c>
      <c r="X29" s="123">
        <v>169</v>
      </c>
      <c r="Y29" s="123">
        <v>97</v>
      </c>
      <c r="Z29" s="123">
        <v>243</v>
      </c>
      <c r="AA29" s="123">
        <v>97</v>
      </c>
      <c r="AB29" s="123">
        <v>173</v>
      </c>
      <c r="AC29" s="123">
        <v>116</v>
      </c>
      <c r="AD29" s="125">
        <v>133</v>
      </c>
      <c r="AE29" s="90"/>
      <c r="AF29" s="90"/>
      <c r="AG29" s="90"/>
      <c r="AH29" s="90"/>
    </row>
    <row r="30" spans="2:34" ht="18" customHeight="1">
      <c r="B30" s="357"/>
      <c r="C30" s="95" t="s">
        <v>42</v>
      </c>
      <c r="D30" s="122">
        <v>1836</v>
      </c>
      <c r="E30" s="122">
        <v>1037</v>
      </c>
      <c r="F30" s="122">
        <f>SUM(G30:AD30)</f>
        <v>1033</v>
      </c>
      <c r="G30" s="123">
        <v>11</v>
      </c>
      <c r="H30" s="123">
        <v>16</v>
      </c>
      <c r="I30" s="124">
        <v>10</v>
      </c>
      <c r="J30" s="123">
        <v>32</v>
      </c>
      <c r="K30" s="124">
        <v>14</v>
      </c>
      <c r="L30" s="123">
        <v>52</v>
      </c>
      <c r="M30" s="123">
        <v>6</v>
      </c>
      <c r="N30" s="123">
        <v>45</v>
      </c>
      <c r="O30" s="123">
        <v>10</v>
      </c>
      <c r="P30" s="123">
        <v>73</v>
      </c>
      <c r="Q30" s="123">
        <v>14</v>
      </c>
      <c r="R30" s="123">
        <v>68</v>
      </c>
      <c r="S30" s="123">
        <v>8</v>
      </c>
      <c r="T30" s="123">
        <v>68</v>
      </c>
      <c r="U30" s="123">
        <v>8</v>
      </c>
      <c r="V30" s="123">
        <v>53</v>
      </c>
      <c r="W30" s="123">
        <v>18</v>
      </c>
      <c r="X30" s="123">
        <v>87</v>
      </c>
      <c r="Y30" s="123">
        <v>49</v>
      </c>
      <c r="Z30" s="123">
        <v>126</v>
      </c>
      <c r="AA30" s="123">
        <v>48</v>
      </c>
      <c r="AB30" s="123">
        <v>99</v>
      </c>
      <c r="AC30" s="123">
        <v>44</v>
      </c>
      <c r="AD30" s="125">
        <v>74</v>
      </c>
      <c r="AE30" s="90"/>
      <c r="AF30" s="90"/>
      <c r="AG30" s="90"/>
      <c r="AH30" s="90"/>
    </row>
    <row r="31" spans="2:34" ht="18" customHeight="1">
      <c r="B31" s="360"/>
      <c r="C31" s="98" t="s">
        <v>43</v>
      </c>
      <c r="D31" s="142">
        <v>912</v>
      </c>
      <c r="E31" s="142">
        <v>708</v>
      </c>
      <c r="F31" s="142">
        <f>SUM(G31:AD31)</f>
        <v>696</v>
      </c>
      <c r="G31" s="143">
        <v>5</v>
      </c>
      <c r="H31" s="143">
        <v>6</v>
      </c>
      <c r="I31" s="144">
        <v>4</v>
      </c>
      <c r="J31" s="143">
        <v>3</v>
      </c>
      <c r="K31" s="144">
        <v>6</v>
      </c>
      <c r="L31" s="143">
        <v>11</v>
      </c>
      <c r="M31" s="143">
        <v>4</v>
      </c>
      <c r="N31" s="143">
        <v>15</v>
      </c>
      <c r="O31" s="143">
        <v>7</v>
      </c>
      <c r="P31" s="143">
        <v>15</v>
      </c>
      <c r="Q31" s="143">
        <v>7</v>
      </c>
      <c r="R31" s="143">
        <v>38</v>
      </c>
      <c r="S31" s="143">
        <v>11</v>
      </c>
      <c r="T31" s="143">
        <v>42</v>
      </c>
      <c r="U31" s="143">
        <v>9</v>
      </c>
      <c r="V31" s="143">
        <v>48</v>
      </c>
      <c r="W31" s="143">
        <v>21</v>
      </c>
      <c r="X31" s="143">
        <v>56</v>
      </c>
      <c r="Y31" s="143">
        <v>48</v>
      </c>
      <c r="Z31" s="143">
        <v>101</v>
      </c>
      <c r="AA31" s="143">
        <v>44</v>
      </c>
      <c r="AB31" s="143">
        <v>69</v>
      </c>
      <c r="AC31" s="143">
        <v>65</v>
      </c>
      <c r="AD31" s="145">
        <v>61</v>
      </c>
      <c r="AE31" s="90"/>
      <c r="AF31" s="90"/>
      <c r="AG31" s="90"/>
      <c r="AH31" s="90"/>
    </row>
    <row r="32" spans="2:34" ht="18" customHeight="1">
      <c r="B32" s="359" t="s">
        <v>44</v>
      </c>
      <c r="C32" s="97" t="s">
        <v>39</v>
      </c>
      <c r="D32" s="146">
        <v>19.258373205741627</v>
      </c>
      <c r="E32" s="146">
        <v>8.910505836575876</v>
      </c>
      <c r="F32" s="146">
        <f aca="true" t="shared" si="10" ref="F32:AD32">F27*100/F9</f>
        <v>8.884462151394422</v>
      </c>
      <c r="G32" s="147">
        <f t="shared" si="10"/>
        <v>0</v>
      </c>
      <c r="H32" s="147">
        <f t="shared" si="10"/>
        <v>12.820512820512821</v>
      </c>
      <c r="I32" s="148">
        <f t="shared" si="10"/>
        <v>8.695652173913043</v>
      </c>
      <c r="J32" s="147">
        <f t="shared" si="10"/>
        <v>11.267605633802816</v>
      </c>
      <c r="K32" s="148">
        <f t="shared" si="10"/>
        <v>0</v>
      </c>
      <c r="L32" s="147">
        <f t="shared" si="10"/>
        <v>9.322033898305085</v>
      </c>
      <c r="M32" s="147">
        <f t="shared" si="10"/>
        <v>11.764705882352942</v>
      </c>
      <c r="N32" s="147">
        <f t="shared" si="10"/>
        <v>9.433962264150944</v>
      </c>
      <c r="O32" s="147">
        <f t="shared" si="10"/>
        <v>8</v>
      </c>
      <c r="P32" s="147">
        <f t="shared" si="10"/>
        <v>8.108108108108109</v>
      </c>
      <c r="Q32" s="147">
        <f t="shared" si="10"/>
        <v>10</v>
      </c>
      <c r="R32" s="147">
        <f t="shared" si="10"/>
        <v>6.211180124223603</v>
      </c>
      <c r="S32" s="147">
        <f>S27*100/S9</f>
        <v>4.166666666666667</v>
      </c>
      <c r="T32" s="147">
        <f>T27*100/T9</f>
        <v>5.298013245033113</v>
      </c>
      <c r="U32" s="147">
        <f t="shared" si="10"/>
        <v>4</v>
      </c>
      <c r="V32" s="147">
        <f t="shared" si="10"/>
        <v>3.053435114503817</v>
      </c>
      <c r="W32" s="147">
        <f>W27*100/W9</f>
        <v>9.090909090909092</v>
      </c>
      <c r="X32" s="147">
        <f>X27*100/X9</f>
        <v>5.7894736842105265</v>
      </c>
      <c r="Y32" s="147">
        <f>Y27*100/Y9</f>
        <v>13.740458015267176</v>
      </c>
      <c r="Z32" s="147">
        <f>Z27*100/Z9</f>
        <v>10.126582278481013</v>
      </c>
      <c r="AA32" s="147">
        <f t="shared" si="10"/>
        <v>9.67741935483871</v>
      </c>
      <c r="AB32" s="147">
        <f t="shared" si="10"/>
        <v>6.451612903225806</v>
      </c>
      <c r="AC32" s="147">
        <f t="shared" si="10"/>
        <v>15.625</v>
      </c>
      <c r="AD32" s="149">
        <f t="shared" si="10"/>
        <v>13.5678391959799</v>
      </c>
      <c r="AE32" s="96"/>
      <c r="AF32" s="96"/>
      <c r="AG32" s="96"/>
      <c r="AH32" s="96"/>
    </row>
    <row r="33" spans="2:34" ht="18" customHeight="1">
      <c r="B33" s="357"/>
      <c r="C33" s="95" t="s">
        <v>40</v>
      </c>
      <c r="D33" s="134">
        <v>67.41626794258373</v>
      </c>
      <c r="E33" s="134">
        <v>67.50972762645914</v>
      </c>
      <c r="F33" s="134">
        <f aca="true" t="shared" si="11" ref="F33:AD33">F28*100/F9</f>
        <v>67.01195219123505</v>
      </c>
      <c r="G33" s="135">
        <f t="shared" si="11"/>
        <v>82.6086956521739</v>
      </c>
      <c r="H33" s="135">
        <f t="shared" si="11"/>
        <v>69.23076923076923</v>
      </c>
      <c r="I33" s="136">
        <f t="shared" si="11"/>
        <v>69.56521739130434</v>
      </c>
      <c r="J33" s="135">
        <f t="shared" si="11"/>
        <v>69.01408450704226</v>
      </c>
      <c r="K33" s="136">
        <f t="shared" si="11"/>
        <v>76.92307692307692</v>
      </c>
      <c r="L33" s="135">
        <f t="shared" si="11"/>
        <v>66.10169491525424</v>
      </c>
      <c r="M33" s="135">
        <f t="shared" si="11"/>
        <v>76.47058823529412</v>
      </c>
      <c r="N33" s="135">
        <f t="shared" si="11"/>
        <v>63.20754716981132</v>
      </c>
      <c r="O33" s="135">
        <f t="shared" si="11"/>
        <v>72</v>
      </c>
      <c r="P33" s="135">
        <f t="shared" si="11"/>
        <v>69.5945945945946</v>
      </c>
      <c r="Q33" s="135">
        <f t="shared" si="11"/>
        <v>70</v>
      </c>
      <c r="R33" s="135">
        <f t="shared" si="11"/>
        <v>65.21739130434783</v>
      </c>
      <c r="S33" s="135">
        <f>S28*100/S9</f>
        <v>79.16666666666667</v>
      </c>
      <c r="T33" s="135">
        <f>T28*100/T9</f>
        <v>66.2251655629139</v>
      </c>
      <c r="U33" s="135">
        <f t="shared" si="11"/>
        <v>80</v>
      </c>
      <c r="V33" s="135">
        <f t="shared" si="11"/>
        <v>74.80916030534351</v>
      </c>
      <c r="W33" s="135">
        <f>W28*100/W9</f>
        <v>63.63636363636363</v>
      </c>
      <c r="X33" s="135">
        <f>X28*100/X9</f>
        <v>70</v>
      </c>
      <c r="Y33" s="135">
        <f>Y28*100/Y9</f>
        <v>64.8854961832061</v>
      </c>
      <c r="Z33" s="135">
        <f>Z28*100/Z9</f>
        <v>62.9746835443038</v>
      </c>
      <c r="AA33" s="135">
        <f t="shared" si="11"/>
        <v>62.096774193548384</v>
      </c>
      <c r="AB33" s="135">
        <f t="shared" si="11"/>
        <v>69.12442396313364</v>
      </c>
      <c r="AC33" s="135">
        <f t="shared" si="11"/>
        <v>62.5</v>
      </c>
      <c r="AD33" s="137">
        <f t="shared" si="11"/>
        <v>65.32663316582915</v>
      </c>
      <c r="AE33" s="96"/>
      <c r="AF33" s="96"/>
      <c r="AG33" s="96"/>
      <c r="AH33" s="96"/>
    </row>
    <row r="34" spans="2:34" ht="18" customHeight="1">
      <c r="B34" s="357"/>
      <c r="C34" s="95" t="s">
        <v>41</v>
      </c>
      <c r="D34" s="134">
        <v>84.30622009569377</v>
      </c>
      <c r="E34" s="134">
        <v>82.14007782101167</v>
      </c>
      <c r="F34" s="134">
        <f aca="true" t="shared" si="12" ref="F34:AD34">F29*100/F9</f>
        <v>80.95617529880478</v>
      </c>
      <c r="G34" s="135">
        <f t="shared" si="12"/>
        <v>100</v>
      </c>
      <c r="H34" s="135">
        <f t="shared" si="12"/>
        <v>79.48717948717949</v>
      </c>
      <c r="I34" s="136">
        <f t="shared" si="12"/>
        <v>86.95652173913044</v>
      </c>
      <c r="J34" s="135">
        <f t="shared" si="12"/>
        <v>78.87323943661971</v>
      </c>
      <c r="K34" s="136">
        <f t="shared" si="12"/>
        <v>92.3076923076923</v>
      </c>
      <c r="L34" s="135">
        <f t="shared" si="12"/>
        <v>83.05084745762711</v>
      </c>
      <c r="M34" s="135">
        <f t="shared" si="12"/>
        <v>88.23529411764706</v>
      </c>
      <c r="N34" s="135">
        <f t="shared" si="12"/>
        <v>84.90566037735849</v>
      </c>
      <c r="O34" s="135">
        <f t="shared" si="12"/>
        <v>88</v>
      </c>
      <c r="P34" s="135">
        <f t="shared" si="12"/>
        <v>83.10810810810811</v>
      </c>
      <c r="Q34" s="135">
        <f t="shared" si="12"/>
        <v>90</v>
      </c>
      <c r="R34" s="135">
        <f t="shared" si="12"/>
        <v>87.5776397515528</v>
      </c>
      <c r="S34" s="135">
        <f>S29*100/S9</f>
        <v>95.83333333333333</v>
      </c>
      <c r="T34" s="135">
        <f>T29*100/T9</f>
        <v>84.76821192052981</v>
      </c>
      <c r="U34" s="135">
        <f t="shared" si="12"/>
        <v>92</v>
      </c>
      <c r="V34" s="135">
        <f t="shared" si="12"/>
        <v>87.02290076335878</v>
      </c>
      <c r="W34" s="135">
        <f>W29*100/W9</f>
        <v>83.63636363636364</v>
      </c>
      <c r="X34" s="135">
        <f>X29*100/X9</f>
        <v>88.94736842105263</v>
      </c>
      <c r="Y34" s="135">
        <f>Y29*100/Y9</f>
        <v>74.04580152671755</v>
      </c>
      <c r="Z34" s="135">
        <f>Z29*100/Z9</f>
        <v>76.89873417721519</v>
      </c>
      <c r="AA34" s="135">
        <f t="shared" si="12"/>
        <v>78.2258064516129</v>
      </c>
      <c r="AB34" s="135">
        <f t="shared" si="12"/>
        <v>79.72350230414746</v>
      </c>
      <c r="AC34" s="135">
        <f t="shared" si="12"/>
        <v>72.5</v>
      </c>
      <c r="AD34" s="137">
        <f t="shared" si="12"/>
        <v>66.83417085427136</v>
      </c>
      <c r="AE34" s="96"/>
      <c r="AF34" s="96"/>
      <c r="AG34" s="96"/>
      <c r="AH34" s="96"/>
    </row>
    <row r="35" spans="2:34" ht="18" customHeight="1">
      <c r="B35" s="357"/>
      <c r="C35" s="95" t="s">
        <v>42</v>
      </c>
      <c r="D35" s="134">
        <v>43.92344497607655</v>
      </c>
      <c r="E35" s="134">
        <v>40.35019455252918</v>
      </c>
      <c r="F35" s="134">
        <f aca="true" t="shared" si="13" ref="F35:AD35">F30*100/F9</f>
        <v>41.155378486055774</v>
      </c>
      <c r="G35" s="135">
        <f t="shared" si="13"/>
        <v>47.82608695652174</v>
      </c>
      <c r="H35" s="135">
        <f t="shared" si="13"/>
        <v>41.02564102564103</v>
      </c>
      <c r="I35" s="136">
        <f t="shared" si="13"/>
        <v>43.47826086956522</v>
      </c>
      <c r="J35" s="135">
        <f t="shared" si="13"/>
        <v>45.070422535211264</v>
      </c>
      <c r="K35" s="136">
        <f t="shared" si="13"/>
        <v>53.84615384615385</v>
      </c>
      <c r="L35" s="135">
        <f t="shared" si="13"/>
        <v>44.067796610169495</v>
      </c>
      <c r="M35" s="135">
        <f t="shared" si="13"/>
        <v>35.294117647058826</v>
      </c>
      <c r="N35" s="135">
        <f t="shared" si="13"/>
        <v>42.45283018867924</v>
      </c>
      <c r="O35" s="135">
        <f t="shared" si="13"/>
        <v>40</v>
      </c>
      <c r="P35" s="135">
        <f t="shared" si="13"/>
        <v>49.32432432432432</v>
      </c>
      <c r="Q35" s="135">
        <f t="shared" si="13"/>
        <v>46.666666666666664</v>
      </c>
      <c r="R35" s="135">
        <f t="shared" si="13"/>
        <v>42.2360248447205</v>
      </c>
      <c r="S35" s="135">
        <f>S30*100/S9</f>
        <v>33.333333333333336</v>
      </c>
      <c r="T35" s="135">
        <f>T30*100/T9</f>
        <v>45.033112582781456</v>
      </c>
      <c r="U35" s="135">
        <f t="shared" si="13"/>
        <v>32</v>
      </c>
      <c r="V35" s="135">
        <f t="shared" si="13"/>
        <v>40.458015267175576</v>
      </c>
      <c r="W35" s="135">
        <f>W30*100/W9</f>
        <v>32.72727272727273</v>
      </c>
      <c r="X35" s="135">
        <f>X30*100/X9</f>
        <v>45.78947368421053</v>
      </c>
      <c r="Y35" s="135">
        <f>Y30*100/Y9</f>
        <v>37.404580152671755</v>
      </c>
      <c r="Z35" s="135">
        <f>Z30*100/Z9</f>
        <v>39.87341772151899</v>
      </c>
      <c r="AA35" s="135">
        <f t="shared" si="13"/>
        <v>38.70967741935484</v>
      </c>
      <c r="AB35" s="135">
        <f t="shared" si="13"/>
        <v>45.6221198156682</v>
      </c>
      <c r="AC35" s="135">
        <f t="shared" si="13"/>
        <v>27.5</v>
      </c>
      <c r="AD35" s="137">
        <f t="shared" si="13"/>
        <v>37.185929648241206</v>
      </c>
      <c r="AE35" s="96"/>
      <c r="AF35" s="96"/>
      <c r="AG35" s="96"/>
      <c r="AH35" s="96"/>
    </row>
    <row r="36" spans="2:34" ht="18" customHeight="1">
      <c r="B36" s="360"/>
      <c r="C36" s="98" t="s">
        <v>43</v>
      </c>
      <c r="D36" s="126">
        <v>21.818181818181817</v>
      </c>
      <c r="E36" s="126">
        <v>27.54863813229572</v>
      </c>
      <c r="F36" s="126">
        <f aca="true" t="shared" si="14" ref="F36:AD36">F31*100/F9</f>
        <v>27.729083665338646</v>
      </c>
      <c r="G36" s="127">
        <f t="shared" si="14"/>
        <v>21.73913043478261</v>
      </c>
      <c r="H36" s="127">
        <f t="shared" si="14"/>
        <v>15.384615384615385</v>
      </c>
      <c r="I36" s="128">
        <f t="shared" si="14"/>
        <v>17.391304347826086</v>
      </c>
      <c r="J36" s="127">
        <f t="shared" si="14"/>
        <v>4.225352112676056</v>
      </c>
      <c r="K36" s="128">
        <f t="shared" si="14"/>
        <v>23.076923076923077</v>
      </c>
      <c r="L36" s="127">
        <f t="shared" si="14"/>
        <v>9.322033898305085</v>
      </c>
      <c r="M36" s="127">
        <f t="shared" si="14"/>
        <v>23.529411764705884</v>
      </c>
      <c r="N36" s="127">
        <f t="shared" si="14"/>
        <v>14.150943396226415</v>
      </c>
      <c r="O36" s="127">
        <f t="shared" si="14"/>
        <v>28</v>
      </c>
      <c r="P36" s="127">
        <f t="shared" si="14"/>
        <v>10.135135135135135</v>
      </c>
      <c r="Q36" s="127">
        <f t="shared" si="14"/>
        <v>23.333333333333332</v>
      </c>
      <c r="R36" s="127">
        <f t="shared" si="14"/>
        <v>23.60248447204969</v>
      </c>
      <c r="S36" s="127">
        <f>S31*100/S9</f>
        <v>45.833333333333336</v>
      </c>
      <c r="T36" s="127">
        <f>T31*100/T9</f>
        <v>27.814569536423843</v>
      </c>
      <c r="U36" s="127">
        <f t="shared" si="14"/>
        <v>36</v>
      </c>
      <c r="V36" s="127">
        <f t="shared" si="14"/>
        <v>36.6412213740458</v>
      </c>
      <c r="W36" s="127">
        <f>W31*100/W9</f>
        <v>38.18181818181818</v>
      </c>
      <c r="X36" s="127">
        <f>X31*100/X9</f>
        <v>29.473684210526315</v>
      </c>
      <c r="Y36" s="127">
        <f>Y31*100/Y9</f>
        <v>36.6412213740458</v>
      </c>
      <c r="Z36" s="127">
        <f>Z31*100/Z9</f>
        <v>31.962025316455698</v>
      </c>
      <c r="AA36" s="127">
        <f t="shared" si="14"/>
        <v>35.483870967741936</v>
      </c>
      <c r="AB36" s="127">
        <f t="shared" si="14"/>
        <v>31.797235023041473</v>
      </c>
      <c r="AC36" s="127">
        <f t="shared" si="14"/>
        <v>40.625</v>
      </c>
      <c r="AD36" s="129">
        <f t="shared" si="14"/>
        <v>30.65326633165829</v>
      </c>
      <c r="AE36" s="96"/>
      <c r="AF36" s="96"/>
      <c r="AG36" s="96"/>
      <c r="AH36" s="96"/>
    </row>
    <row r="37" spans="2:34" ht="18" customHeight="1">
      <c r="B37" s="359" t="s">
        <v>45</v>
      </c>
      <c r="C37" s="97" t="s">
        <v>46</v>
      </c>
      <c r="D37" s="118">
        <v>113339</v>
      </c>
      <c r="E37" s="118">
        <v>65688</v>
      </c>
      <c r="F37" s="118">
        <f>SUM(G37:AD37)</f>
        <v>63205</v>
      </c>
      <c r="G37" s="119">
        <v>679</v>
      </c>
      <c r="H37" s="119">
        <v>1104</v>
      </c>
      <c r="I37" s="120">
        <v>681</v>
      </c>
      <c r="J37" s="119">
        <v>2027</v>
      </c>
      <c r="K37" s="120">
        <v>764</v>
      </c>
      <c r="L37" s="119">
        <v>3336</v>
      </c>
      <c r="M37" s="119">
        <v>481</v>
      </c>
      <c r="N37" s="119">
        <v>3003</v>
      </c>
      <c r="O37" s="119">
        <v>680</v>
      </c>
      <c r="P37" s="119">
        <v>4159</v>
      </c>
      <c r="Q37" s="119">
        <v>811</v>
      </c>
      <c r="R37" s="119">
        <v>4462</v>
      </c>
      <c r="S37" s="119">
        <v>647</v>
      </c>
      <c r="T37" s="119">
        <v>4109</v>
      </c>
      <c r="U37" s="119">
        <v>610</v>
      </c>
      <c r="V37" s="119">
        <v>3491</v>
      </c>
      <c r="W37" s="119">
        <v>1355</v>
      </c>
      <c r="X37" s="119">
        <v>4899</v>
      </c>
      <c r="Y37" s="119">
        <v>3067</v>
      </c>
      <c r="Z37" s="119">
        <v>7509</v>
      </c>
      <c r="AA37" s="119">
        <v>2727</v>
      </c>
      <c r="AB37" s="119">
        <v>5018</v>
      </c>
      <c r="AC37" s="119">
        <v>3442</v>
      </c>
      <c r="AD37" s="121">
        <v>4144</v>
      </c>
      <c r="AE37" s="90"/>
      <c r="AF37" s="90"/>
      <c r="AG37" s="90"/>
      <c r="AH37" s="90"/>
    </row>
    <row r="38" spans="2:34" ht="18" customHeight="1">
      <c r="B38" s="357"/>
      <c r="C38" s="95" t="s">
        <v>136</v>
      </c>
      <c r="D38" s="122">
        <v>36</v>
      </c>
      <c r="E38" s="122">
        <v>59</v>
      </c>
      <c r="F38" s="122">
        <f>SUM(G38:AD38)</f>
        <v>76</v>
      </c>
      <c r="G38" s="123">
        <v>0</v>
      </c>
      <c r="H38" s="123">
        <v>0</v>
      </c>
      <c r="I38" s="124">
        <v>0</v>
      </c>
      <c r="J38" s="123">
        <v>0</v>
      </c>
      <c r="K38" s="124">
        <v>0</v>
      </c>
      <c r="L38" s="123">
        <v>0</v>
      </c>
      <c r="M38" s="123">
        <v>0</v>
      </c>
      <c r="N38" s="123">
        <v>0</v>
      </c>
      <c r="O38" s="123">
        <v>0</v>
      </c>
      <c r="P38" s="123">
        <v>0</v>
      </c>
      <c r="Q38" s="123">
        <v>0</v>
      </c>
      <c r="R38" s="123">
        <v>0</v>
      </c>
      <c r="S38" s="123">
        <v>0</v>
      </c>
      <c r="T38" s="123">
        <v>0</v>
      </c>
      <c r="U38" s="123">
        <v>2</v>
      </c>
      <c r="V38" s="123">
        <v>1</v>
      </c>
      <c r="W38" s="123">
        <v>2</v>
      </c>
      <c r="X38" s="123">
        <v>1</v>
      </c>
      <c r="Y38" s="123">
        <v>8</v>
      </c>
      <c r="Z38" s="123">
        <v>13</v>
      </c>
      <c r="AA38" s="123">
        <v>10</v>
      </c>
      <c r="AB38" s="123">
        <v>9</v>
      </c>
      <c r="AC38" s="123">
        <v>14</v>
      </c>
      <c r="AD38" s="125">
        <v>16</v>
      </c>
      <c r="AE38" s="90"/>
      <c r="AF38" s="90"/>
      <c r="AG38" s="90"/>
      <c r="AH38" s="90"/>
    </row>
    <row r="39" spans="2:34" ht="18" customHeight="1">
      <c r="B39" s="357"/>
      <c r="C39" s="95" t="s">
        <v>137</v>
      </c>
      <c r="D39" s="122">
        <v>127</v>
      </c>
      <c r="E39" s="122">
        <v>201</v>
      </c>
      <c r="F39" s="122">
        <f>SUM(G39:AD39)</f>
        <v>214</v>
      </c>
      <c r="G39" s="123">
        <v>0</v>
      </c>
      <c r="H39" s="123">
        <v>0</v>
      </c>
      <c r="I39" s="124">
        <v>0</v>
      </c>
      <c r="J39" s="123">
        <v>0</v>
      </c>
      <c r="K39" s="124">
        <v>0</v>
      </c>
      <c r="L39" s="123">
        <v>0</v>
      </c>
      <c r="M39" s="123">
        <v>0</v>
      </c>
      <c r="N39" s="123">
        <v>0</v>
      </c>
      <c r="O39" s="123">
        <v>1</v>
      </c>
      <c r="P39" s="123">
        <v>0</v>
      </c>
      <c r="Q39" s="123">
        <v>1</v>
      </c>
      <c r="R39" s="123">
        <v>2</v>
      </c>
      <c r="S39" s="123">
        <v>0</v>
      </c>
      <c r="T39" s="123">
        <v>2</v>
      </c>
      <c r="U39" s="123">
        <v>3</v>
      </c>
      <c r="V39" s="123">
        <v>4</v>
      </c>
      <c r="W39" s="123">
        <v>5</v>
      </c>
      <c r="X39" s="123">
        <v>10</v>
      </c>
      <c r="Y39" s="123">
        <v>15</v>
      </c>
      <c r="Z39" s="123">
        <v>37</v>
      </c>
      <c r="AA39" s="123">
        <v>18</v>
      </c>
      <c r="AB39" s="123">
        <v>36</v>
      </c>
      <c r="AC39" s="123">
        <v>31</v>
      </c>
      <c r="AD39" s="125">
        <v>49</v>
      </c>
      <c r="AE39" s="90"/>
      <c r="AF39" s="90"/>
      <c r="AG39" s="90"/>
      <c r="AH39" s="90"/>
    </row>
    <row r="40" spans="2:34" ht="18" customHeight="1">
      <c r="B40" s="357"/>
      <c r="C40" s="95" t="s">
        <v>138</v>
      </c>
      <c r="D40" s="122">
        <v>205</v>
      </c>
      <c r="E40" s="122">
        <v>260</v>
      </c>
      <c r="F40" s="122">
        <f>SUM(G40:AD40)</f>
        <v>293</v>
      </c>
      <c r="G40" s="123">
        <v>0</v>
      </c>
      <c r="H40" s="123">
        <v>0</v>
      </c>
      <c r="I40" s="124">
        <v>0</v>
      </c>
      <c r="J40" s="123">
        <v>0</v>
      </c>
      <c r="K40" s="124">
        <v>0</v>
      </c>
      <c r="L40" s="123">
        <v>1</v>
      </c>
      <c r="M40" s="123">
        <v>0</v>
      </c>
      <c r="N40" s="123">
        <v>1</v>
      </c>
      <c r="O40" s="123">
        <v>2</v>
      </c>
      <c r="P40" s="123">
        <v>1</v>
      </c>
      <c r="Q40" s="123">
        <v>1</v>
      </c>
      <c r="R40" s="123">
        <v>5</v>
      </c>
      <c r="S40" s="123">
        <v>3</v>
      </c>
      <c r="T40" s="123">
        <v>5</v>
      </c>
      <c r="U40" s="123">
        <v>3</v>
      </c>
      <c r="V40" s="123">
        <v>9</v>
      </c>
      <c r="W40" s="123">
        <v>11</v>
      </c>
      <c r="X40" s="123">
        <v>20</v>
      </c>
      <c r="Y40" s="123">
        <v>24</v>
      </c>
      <c r="Z40" s="123">
        <v>55</v>
      </c>
      <c r="AA40" s="123">
        <v>31</v>
      </c>
      <c r="AB40" s="123">
        <v>42</v>
      </c>
      <c r="AC40" s="123">
        <v>34</v>
      </c>
      <c r="AD40" s="125">
        <v>45</v>
      </c>
      <c r="AE40" s="90"/>
      <c r="AF40" s="90"/>
      <c r="AG40" s="90"/>
      <c r="AH40" s="90"/>
    </row>
    <row r="41" spans="2:34" ht="18" customHeight="1">
      <c r="B41" s="357"/>
      <c r="C41" s="95" t="s">
        <v>139</v>
      </c>
      <c r="D41" s="122">
        <v>3812</v>
      </c>
      <c r="E41" s="122">
        <v>2050</v>
      </c>
      <c r="F41" s="122">
        <f>SUM(G41:AD41)</f>
        <v>1927</v>
      </c>
      <c r="G41" s="123">
        <v>23</v>
      </c>
      <c r="H41" s="123">
        <v>39</v>
      </c>
      <c r="I41" s="124">
        <v>23</v>
      </c>
      <c r="J41" s="123">
        <v>71</v>
      </c>
      <c r="K41" s="124">
        <v>26</v>
      </c>
      <c r="L41" s="123">
        <v>117</v>
      </c>
      <c r="M41" s="123">
        <v>17</v>
      </c>
      <c r="N41" s="123">
        <v>105</v>
      </c>
      <c r="O41" s="123">
        <v>22</v>
      </c>
      <c r="P41" s="123">
        <v>147</v>
      </c>
      <c r="Q41" s="123">
        <v>28</v>
      </c>
      <c r="R41" s="123">
        <v>154</v>
      </c>
      <c r="S41" s="123">
        <v>21</v>
      </c>
      <c r="T41" s="123">
        <v>144</v>
      </c>
      <c r="U41" s="123">
        <v>17</v>
      </c>
      <c r="V41" s="123">
        <v>117</v>
      </c>
      <c r="W41" s="123">
        <v>37</v>
      </c>
      <c r="X41" s="123">
        <v>159</v>
      </c>
      <c r="Y41" s="123">
        <v>84</v>
      </c>
      <c r="Z41" s="123">
        <v>211</v>
      </c>
      <c r="AA41" s="123">
        <v>65</v>
      </c>
      <c r="AB41" s="123">
        <v>130</v>
      </c>
      <c r="AC41" s="123">
        <v>81</v>
      </c>
      <c r="AD41" s="125">
        <v>89</v>
      </c>
      <c r="AE41" s="90"/>
      <c r="AF41" s="90"/>
      <c r="AG41" s="90"/>
      <c r="AH41" s="90"/>
    </row>
    <row r="42" spans="2:34" ht="18" customHeight="1">
      <c r="B42" s="360"/>
      <c r="C42" s="99" t="s">
        <v>47</v>
      </c>
      <c r="D42" s="126">
        <v>27.114593301435406</v>
      </c>
      <c r="E42" s="126">
        <v>25.559533073929963</v>
      </c>
      <c r="F42" s="126">
        <f aca="true" t="shared" si="15" ref="F42:AD42">F37/F9</f>
        <v>25.181274900398407</v>
      </c>
      <c r="G42" s="128">
        <f t="shared" si="15"/>
        <v>29.52173913043478</v>
      </c>
      <c r="H42" s="128">
        <f t="shared" si="15"/>
        <v>28.307692307692307</v>
      </c>
      <c r="I42" s="128">
        <f t="shared" si="15"/>
        <v>29.608695652173914</v>
      </c>
      <c r="J42" s="128">
        <f t="shared" si="15"/>
        <v>28.549295774647888</v>
      </c>
      <c r="K42" s="128">
        <f t="shared" si="15"/>
        <v>29.384615384615383</v>
      </c>
      <c r="L42" s="128">
        <f t="shared" si="15"/>
        <v>28.271186440677965</v>
      </c>
      <c r="M42" s="128">
        <f t="shared" si="15"/>
        <v>28.294117647058822</v>
      </c>
      <c r="N42" s="128">
        <f t="shared" si="15"/>
        <v>28.330188679245282</v>
      </c>
      <c r="O42" s="128">
        <f t="shared" si="15"/>
        <v>27.2</v>
      </c>
      <c r="P42" s="128">
        <f t="shared" si="15"/>
        <v>28.10135135135135</v>
      </c>
      <c r="Q42" s="128">
        <f t="shared" si="15"/>
        <v>27.033333333333335</v>
      </c>
      <c r="R42" s="128">
        <f t="shared" si="15"/>
        <v>27.714285714285715</v>
      </c>
      <c r="S42" s="128">
        <f>S37/S9</f>
        <v>26.958333333333332</v>
      </c>
      <c r="T42" s="128">
        <f>T37/T9</f>
        <v>27.211920529801326</v>
      </c>
      <c r="U42" s="128">
        <f t="shared" si="15"/>
        <v>24.4</v>
      </c>
      <c r="V42" s="128">
        <f t="shared" si="15"/>
        <v>26.64885496183206</v>
      </c>
      <c r="W42" s="128">
        <f>W37/W9</f>
        <v>24.636363636363637</v>
      </c>
      <c r="X42" s="128">
        <f>X37/X9</f>
        <v>25.78421052631579</v>
      </c>
      <c r="Y42" s="128">
        <f>Y37/Y9</f>
        <v>23.412213740458014</v>
      </c>
      <c r="Z42" s="128">
        <f>Z37/Z9</f>
        <v>23.7626582278481</v>
      </c>
      <c r="AA42" s="128">
        <f t="shared" si="15"/>
        <v>21.991935483870968</v>
      </c>
      <c r="AB42" s="128">
        <f t="shared" si="15"/>
        <v>23.12442396313364</v>
      </c>
      <c r="AC42" s="128">
        <f t="shared" si="15"/>
        <v>21.5125</v>
      </c>
      <c r="AD42" s="150">
        <f t="shared" si="15"/>
        <v>20.824120603015075</v>
      </c>
      <c r="AE42" s="96"/>
      <c r="AF42" s="96"/>
      <c r="AG42" s="96"/>
      <c r="AH42" s="96"/>
    </row>
    <row r="43" spans="7:30" ht="19.5" customHeight="1">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row>
  </sheetData>
  <sheetProtection/>
  <mergeCells count="31">
    <mergeCell ref="B32:B36"/>
    <mergeCell ref="B37:B42"/>
    <mergeCell ref="B14:C14"/>
    <mergeCell ref="B15:C15"/>
    <mergeCell ref="B16:B19"/>
    <mergeCell ref="B20:B23"/>
    <mergeCell ref="B24:B26"/>
    <mergeCell ref="B27:B31"/>
    <mergeCell ref="B9:C9"/>
    <mergeCell ref="B10:C10"/>
    <mergeCell ref="B11:B13"/>
    <mergeCell ref="O6:P6"/>
    <mergeCell ref="Q6:R6"/>
    <mergeCell ref="S6:T6"/>
    <mergeCell ref="G5:AD5"/>
    <mergeCell ref="G6:H6"/>
    <mergeCell ref="I6:J6"/>
    <mergeCell ref="AA6:AB6"/>
    <mergeCell ref="AC6:AD6"/>
    <mergeCell ref="B8:C8"/>
    <mergeCell ref="U6:V6"/>
    <mergeCell ref="K6:L6"/>
    <mergeCell ref="M6:N6"/>
    <mergeCell ref="A1:H1"/>
    <mergeCell ref="B2:R2"/>
    <mergeCell ref="W6:X6"/>
    <mergeCell ref="Y6:Z6"/>
    <mergeCell ref="B5:C7"/>
    <mergeCell ref="D5:D7"/>
    <mergeCell ref="E5:E7"/>
    <mergeCell ref="F5:F7"/>
  </mergeCells>
  <printOptions/>
  <pageMargins left="0.7086614173228347" right="0.4330708661417323" top="0.5511811023622047" bottom="0.5118110236220472" header="0.5118110236220472" footer="0.5118110236220472"/>
  <pageSetup firstPageNumber="135" useFirstPageNumber="1" horizontalDpi="600" verticalDpi="600" orientation="portrait" paperSize="9" scale="75" r:id="rId1"/>
  <headerFooter differentOddEven="1" alignWithMargins="0">
    <oddFooter>&amp;C&amp;P</oddFooter>
    <evenFooter>&amp;C&amp;P</evenFooter>
  </headerFooter>
  <colBreaks count="2" manualBreakCount="2">
    <brk id="18" max="40" man="1"/>
    <brk id="32" max="40" man="1"/>
  </colBreaks>
</worksheet>
</file>

<file path=xl/worksheets/sheet5.xml><?xml version="1.0" encoding="utf-8"?>
<worksheet xmlns="http://schemas.openxmlformats.org/spreadsheetml/2006/main" xmlns:r="http://schemas.openxmlformats.org/officeDocument/2006/relationships">
  <dimension ref="A2:J23"/>
  <sheetViews>
    <sheetView view="pageBreakPreview" zoomScaleSheetLayoutView="100" zoomScalePageLayoutView="0" workbookViewId="0" topLeftCell="A1">
      <selection activeCell="B3" sqref="B3:J3"/>
    </sheetView>
  </sheetViews>
  <sheetFormatPr defaultColWidth="9.00390625" defaultRowHeight="19.5" customHeight="1"/>
  <cols>
    <col min="1" max="1" width="1.625" style="58" customWidth="1"/>
    <col min="2" max="2" width="11.625" style="58" bestFit="1" customWidth="1"/>
    <col min="3" max="3" width="8.625" style="58" customWidth="1"/>
    <col min="4" max="4" width="9.25390625" style="58" customWidth="1"/>
    <col min="5" max="5" width="10.625" style="58" customWidth="1"/>
    <col min="6" max="9" width="8.625" style="58" customWidth="1"/>
    <col min="10" max="10" width="10.625" style="58" customWidth="1"/>
    <col min="11" max="16384" width="9.00390625" style="58" customWidth="1"/>
  </cols>
  <sheetData>
    <row r="1" ht="15" customHeight="1"/>
    <row r="2" spans="1:9" ht="19.5" customHeight="1">
      <c r="A2" s="367" t="s">
        <v>53</v>
      </c>
      <c r="B2" s="367"/>
      <c r="C2" s="367"/>
      <c r="D2" s="367"/>
      <c r="E2" s="367"/>
      <c r="F2" s="367"/>
      <c r="G2" s="367"/>
      <c r="H2" s="367"/>
      <c r="I2" s="367"/>
    </row>
    <row r="3" spans="2:10" ht="75" customHeight="1">
      <c r="B3" s="370" t="s">
        <v>142</v>
      </c>
      <c r="C3" s="370"/>
      <c r="D3" s="370"/>
      <c r="E3" s="370"/>
      <c r="F3" s="370"/>
      <c r="G3" s="370"/>
      <c r="H3" s="370"/>
      <c r="I3" s="370"/>
      <c r="J3" s="370"/>
    </row>
    <row r="4" spans="2:9" ht="15" customHeight="1">
      <c r="B4" s="59"/>
      <c r="C4" s="59"/>
      <c r="D4" s="59"/>
      <c r="E4" s="59"/>
      <c r="F4" s="59"/>
      <c r="G4" s="59"/>
      <c r="H4" s="59"/>
      <c r="I4" s="59"/>
    </row>
    <row r="5" spans="1:9" ht="22.5" customHeight="1">
      <c r="A5" s="367" t="s">
        <v>143</v>
      </c>
      <c r="B5" s="367"/>
      <c r="C5" s="367"/>
      <c r="D5" s="367"/>
      <c r="E5" s="367"/>
      <c r="F5" s="367"/>
      <c r="G5" s="367"/>
      <c r="H5" s="367"/>
      <c r="I5" s="367"/>
    </row>
    <row r="6" spans="2:10" s="57" customFormat="1" ht="22.5" customHeight="1">
      <c r="B6" s="60" t="s">
        <v>104</v>
      </c>
      <c r="C6" s="371" t="s">
        <v>158</v>
      </c>
      <c r="D6" s="372"/>
      <c r="E6" s="372"/>
      <c r="F6" s="372"/>
      <c r="G6" s="372"/>
      <c r="H6" s="372"/>
      <c r="I6" s="372"/>
      <c r="J6" s="61"/>
    </row>
    <row r="7" spans="2:10" s="57" customFormat="1" ht="22.5" customHeight="1">
      <c r="B7" s="151" t="s">
        <v>100</v>
      </c>
      <c r="C7" s="373" t="s">
        <v>141</v>
      </c>
      <c r="D7" s="364"/>
      <c r="E7" s="364"/>
      <c r="F7" s="364"/>
      <c r="G7" s="364"/>
      <c r="H7" s="364"/>
      <c r="I7" s="364"/>
      <c r="J7" s="62"/>
    </row>
    <row r="8" spans="1:10" s="57" customFormat="1" ht="22.5" customHeight="1">
      <c r="A8" s="57" t="s">
        <v>71</v>
      </c>
      <c r="B8" s="151" t="s">
        <v>101</v>
      </c>
      <c r="C8" s="374" t="s">
        <v>102</v>
      </c>
      <c r="D8" s="375"/>
      <c r="E8" s="375"/>
      <c r="F8" s="375"/>
      <c r="G8" s="375"/>
      <c r="H8" s="375"/>
      <c r="I8" s="375"/>
      <c r="J8" s="62"/>
    </row>
    <row r="9" spans="2:10" s="57" customFormat="1" ht="22.5" customHeight="1">
      <c r="B9" s="151" t="s">
        <v>54</v>
      </c>
      <c r="C9" s="363" t="s">
        <v>62</v>
      </c>
      <c r="D9" s="364"/>
      <c r="E9" s="364"/>
      <c r="F9" s="364"/>
      <c r="G9" s="364"/>
      <c r="H9" s="364"/>
      <c r="I9" s="364"/>
      <c r="J9" s="62"/>
    </row>
    <row r="10" spans="2:10" s="57" customFormat="1" ht="22.5" customHeight="1">
      <c r="B10" s="63" t="s">
        <v>103</v>
      </c>
      <c r="C10" s="365" t="s">
        <v>159</v>
      </c>
      <c r="D10" s="366"/>
      <c r="E10" s="366"/>
      <c r="F10" s="366"/>
      <c r="G10" s="366"/>
      <c r="H10" s="366"/>
      <c r="I10" s="366"/>
      <c r="J10" s="64"/>
    </row>
    <row r="11" spans="2:9" s="57" customFormat="1" ht="15" customHeight="1">
      <c r="B11" s="65"/>
      <c r="C11" s="66"/>
      <c r="D11" s="67"/>
      <c r="E11" s="67"/>
      <c r="F11" s="67"/>
      <c r="G11" s="67"/>
      <c r="H11" s="67"/>
      <c r="I11" s="67"/>
    </row>
    <row r="12" spans="1:9" ht="22.5" customHeight="1">
      <c r="A12" s="367" t="s">
        <v>99</v>
      </c>
      <c r="B12" s="367"/>
      <c r="C12" s="367"/>
      <c r="D12" s="367"/>
      <c r="E12" s="367"/>
      <c r="F12" s="367"/>
      <c r="G12" s="367"/>
      <c r="H12" s="367"/>
      <c r="I12" s="367"/>
    </row>
    <row r="13" spans="1:10" s="57" customFormat="1" ht="22.5" customHeight="1">
      <c r="A13" s="69"/>
      <c r="B13" s="60" t="s">
        <v>104</v>
      </c>
      <c r="C13" s="70" t="s">
        <v>160</v>
      </c>
      <c r="D13" s="71"/>
      <c r="E13" s="71"/>
      <c r="F13" s="71"/>
      <c r="G13" s="71"/>
      <c r="H13" s="71"/>
      <c r="I13" s="71"/>
      <c r="J13" s="72"/>
    </row>
    <row r="14" spans="1:10" s="57" customFormat="1" ht="43.5" customHeight="1">
      <c r="A14" s="69"/>
      <c r="B14" s="68" t="s">
        <v>57</v>
      </c>
      <c r="C14" s="363" t="s">
        <v>66</v>
      </c>
      <c r="D14" s="368"/>
      <c r="E14" s="368"/>
      <c r="F14" s="368"/>
      <c r="G14" s="368"/>
      <c r="H14" s="368"/>
      <c r="I14" s="368"/>
      <c r="J14" s="369"/>
    </row>
    <row r="15" spans="1:10" s="57" customFormat="1" ht="30" customHeight="1">
      <c r="A15" s="69"/>
      <c r="B15" s="73" t="s">
        <v>69</v>
      </c>
      <c r="C15" s="74" t="s">
        <v>72</v>
      </c>
      <c r="D15" s="75"/>
      <c r="E15" s="75"/>
      <c r="F15" s="75"/>
      <c r="G15" s="75"/>
      <c r="H15" s="75"/>
      <c r="I15" s="75"/>
      <c r="J15" s="76"/>
    </row>
    <row r="16" spans="1:10" s="57" customFormat="1" ht="22.5" customHeight="1">
      <c r="A16" s="69"/>
      <c r="B16" s="63" t="s">
        <v>70</v>
      </c>
      <c r="C16" s="77" t="s">
        <v>161</v>
      </c>
      <c r="D16" s="78"/>
      <c r="E16" s="78"/>
      <c r="F16" s="78"/>
      <c r="G16" s="78"/>
      <c r="H16" s="78"/>
      <c r="I16" s="78"/>
      <c r="J16" s="79"/>
    </row>
    <row r="17" spans="1:10" s="57" customFormat="1" ht="22.5" customHeight="1">
      <c r="A17" s="58"/>
      <c r="B17" s="58"/>
      <c r="C17" s="58"/>
      <c r="D17" s="58"/>
      <c r="E17" s="58"/>
      <c r="F17" s="58"/>
      <c r="G17" s="58"/>
      <c r="H17" s="58"/>
      <c r="I17" s="58"/>
      <c r="J17" s="58"/>
    </row>
    <row r="18" ht="15" customHeight="1"/>
    <row r="20" spans="1:10" s="69" customFormat="1" ht="19.5" customHeight="1">
      <c r="A20" s="58"/>
      <c r="B20" s="58"/>
      <c r="C20" s="58"/>
      <c r="D20" s="58"/>
      <c r="E20" s="58"/>
      <c r="F20" s="58"/>
      <c r="G20" s="58"/>
      <c r="H20" s="58"/>
      <c r="I20" s="58"/>
      <c r="J20" s="58"/>
    </row>
    <row r="21" spans="1:10" s="69" customFormat="1" ht="52.5" customHeight="1">
      <c r="A21" s="58"/>
      <c r="B21" s="58"/>
      <c r="C21" s="58"/>
      <c r="D21" s="58"/>
      <c r="E21" s="58"/>
      <c r="F21" s="58"/>
      <c r="G21" s="58"/>
      <c r="H21" s="58"/>
      <c r="I21" s="58"/>
      <c r="J21" s="58"/>
    </row>
    <row r="22" spans="1:10" s="69" customFormat="1" ht="19.5" customHeight="1">
      <c r="A22" s="58"/>
      <c r="B22" s="58"/>
      <c r="C22" s="58"/>
      <c r="D22" s="58"/>
      <c r="E22" s="58"/>
      <c r="F22" s="58"/>
      <c r="G22" s="58"/>
      <c r="H22" s="58"/>
      <c r="I22" s="58"/>
      <c r="J22" s="58"/>
    </row>
    <row r="23" spans="1:10" s="69" customFormat="1" ht="19.5" customHeight="1">
      <c r="A23" s="58"/>
      <c r="B23" s="58"/>
      <c r="C23" s="58"/>
      <c r="D23" s="58"/>
      <c r="E23" s="58"/>
      <c r="F23" s="58"/>
      <c r="G23" s="58"/>
      <c r="H23" s="58"/>
      <c r="I23" s="58"/>
      <c r="J23" s="58"/>
    </row>
  </sheetData>
  <sheetProtection/>
  <mergeCells count="10">
    <mergeCell ref="C9:I9"/>
    <mergeCell ref="C10:I10"/>
    <mergeCell ref="A12:I12"/>
    <mergeCell ref="C14:J14"/>
    <mergeCell ref="A2:I2"/>
    <mergeCell ref="B3:J3"/>
    <mergeCell ref="A5:I5"/>
    <mergeCell ref="C6:I6"/>
    <mergeCell ref="C7:I7"/>
    <mergeCell ref="C8:I8"/>
  </mergeCells>
  <printOptions/>
  <pageMargins left="0.7086614173228347" right="0.4330708661417323" top="0.5511811023622047" bottom="0.5118110236220472" header="0.5118110236220472" footer="0.5118110236220472"/>
  <pageSetup firstPageNumber="137"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2020-12-23T04:32:12Z</cp:lastPrinted>
  <dcterms:created xsi:type="dcterms:W3CDTF">2005-09-09T13:34:17Z</dcterms:created>
  <dcterms:modified xsi:type="dcterms:W3CDTF">2021-01-04T06:02:55Z</dcterms:modified>
  <cp:category/>
  <cp:version/>
  <cp:contentType/>
  <cp:contentStatus/>
</cp:coreProperties>
</file>