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0860" windowHeight="7785" activeTab="0"/>
  </bookViews>
  <sheets>
    <sheet name="1" sheetId="1" r:id="rId1"/>
    <sheet name="2a " sheetId="2" r:id="rId2"/>
    <sheet name="2bcd " sheetId="3" r:id="rId3"/>
    <sheet name="3a" sheetId="4" r:id="rId4"/>
    <sheet name="3b4 " sheetId="5" r:id="rId5"/>
  </sheets>
  <definedNames>
    <definedName name="_xlnm.Print_Area" localSheetId="0">'1'!$A$1:$P$56</definedName>
    <definedName name="_xlnm.Print_Area" localSheetId="1">'2a '!$A$1:$I$23</definedName>
    <definedName name="_xlnm.Print_Area" localSheetId="2">'2bcd '!$A$1:$S$35</definedName>
    <definedName name="_xlnm.Print_Area" localSheetId="3">'3a'!$A$1:$V$41</definedName>
    <definedName name="_xlnm.Print_Area" localSheetId="4">'3b4 '!$A$1:$J$17</definedName>
  </definedNames>
  <calcPr fullCalcOnLoad="1"/>
</workbook>
</file>

<file path=xl/sharedStrings.xml><?xml version="1.0" encoding="utf-8"?>
<sst xmlns="http://schemas.openxmlformats.org/spreadsheetml/2006/main" count="221" uniqueCount="160">
  <si>
    <t>８０２０（ハチマルニイマル）運動の推進・口腔機能の向上</t>
  </si>
  <si>
    <t>普及啓発</t>
  </si>
  <si>
    <t>ライフステージごとの歯の健康づくり　予防・健診</t>
  </si>
  <si>
    <t>妊婦</t>
  </si>
  <si>
    <t>妊婦歯科健康診査</t>
  </si>
  <si>
    <t>乳幼児期</t>
  </si>
  <si>
    <t>３歳児歯科健康診査</t>
  </si>
  <si>
    <t>学童期</t>
  </si>
  <si>
    <t>成人期</t>
  </si>
  <si>
    <t>高齢期</t>
  </si>
  <si>
    <t>推進体制の整備</t>
  </si>
  <si>
    <t>関係機関との連携</t>
  </si>
  <si>
    <t>　健康な歯や口を保ち、美味しく食事をすることは、心や身体の健康を保ち、豊な生活を営む上で重要です。
　乳幼児期は生涯を通じた歯科保健の基盤となります。また、高齢期の口腔機能の向上は、全身の健康に大きく影響します。それぞれのライフステージに応じた歯科保健に関する情報提供、普及啓発活動、予防・健診事業を展開することにより、８０２０(ハチマルニイマル)運動の推進および口腔機能の向上、歯の寿命の伸延によって、市民の健康保持増進に寄与することをめざします。</t>
  </si>
  <si>
    <t>介護予防事業　　　</t>
  </si>
  <si>
    <t>受診者</t>
  </si>
  <si>
    <t>むし歯り患型別</t>
  </si>
  <si>
    <t>むし歯有病者率</t>
  </si>
  <si>
    <t>軟組織異常</t>
  </si>
  <si>
    <t>咬合異常</t>
  </si>
  <si>
    <t>その他の異常</t>
  </si>
  <si>
    <t>むし歯のない者</t>
  </si>
  <si>
    <t>計</t>
  </si>
  <si>
    <t>対象者</t>
  </si>
  <si>
    <t>むし歯総本数</t>
  </si>
  <si>
    <t>Ｏ型</t>
  </si>
  <si>
    <t>Ｂ型</t>
  </si>
  <si>
    <t>不詳</t>
  </si>
  <si>
    <t>駅西</t>
  </si>
  <si>
    <t>こどもの歯の
健康づくり相談</t>
  </si>
  <si>
    <t>平成16年度から年齢拡大（60、65、70歳を追加）</t>
  </si>
  <si>
    <t>35～39歳</t>
  </si>
  <si>
    <t>40～44歳</t>
  </si>
  <si>
    <t>男</t>
  </si>
  <si>
    <t>女</t>
  </si>
  <si>
    <t>受診率（％）</t>
  </si>
  <si>
    <t>未処置歯のない者</t>
  </si>
  <si>
    <t>未処置歯のある者</t>
  </si>
  <si>
    <t>未処置歯のある者（％）</t>
  </si>
  <si>
    <t>喪失歯数</t>
  </si>
  <si>
    <t>未処置歯数</t>
  </si>
  <si>
    <t>処置歯数</t>
  </si>
  <si>
    <t>判定区分</t>
  </si>
  <si>
    <t>異常なし</t>
  </si>
  <si>
    <t>要指導</t>
  </si>
  <si>
    <t>要精検</t>
  </si>
  <si>
    <t>歯周組織の状況（人）</t>
  </si>
  <si>
    <t>健全</t>
  </si>
  <si>
    <t>歯肉出血</t>
  </si>
  <si>
    <t>歯石</t>
  </si>
  <si>
    <t>浅いポケット</t>
  </si>
  <si>
    <t>深いポケット</t>
  </si>
  <si>
    <t>歯周組織の状況（率）</t>
  </si>
  <si>
    <t>現在歯</t>
  </si>
  <si>
    <t>現在歯総数</t>
  </si>
  <si>
    <t>９本以下の者</t>
  </si>
  <si>
    <t>２４歯以上の者</t>
  </si>
  <si>
    <t>一人平均現在歯数</t>
  </si>
  <si>
    <t>　妊産婦(胎児期)はむし歯や歯周病が悪化しやすく、また乳幼児期は生涯を通じた歯の健康づくりの基礎となる時期です。歯科健診、歯科健康教育、歯科保健指導、食生活指導を実施し、発症リスクの高い集団への継続的な管理や指導などを行い、母子の口腔の健康保持増進をめざしています。</t>
  </si>
  <si>
    <t>むし歯予防出前講座</t>
  </si>
  <si>
    <t>2-8　歯科保健</t>
  </si>
  <si>
    <t>2-8-1　歯科保健対策の体系</t>
  </si>
  <si>
    <t>2-8-2　母子歯科保健</t>
  </si>
  <si>
    <t>2-8-4　普及啓発</t>
  </si>
  <si>
    <t>対象</t>
  </si>
  <si>
    <t>2-8-4-a　歯の衛生週間行事「歯ッピー　Well　come!!　金沢」</t>
  </si>
  <si>
    <t>区　　分</t>
  </si>
  <si>
    <t>区分</t>
  </si>
  <si>
    <t>目的・趣旨</t>
  </si>
  <si>
    <t>不詳</t>
  </si>
  <si>
    <t>１歳６か月児歯科健康診査</t>
  </si>
  <si>
    <t>しっかり食べよう教室</t>
  </si>
  <si>
    <t>親子むし歯予防出前講座</t>
  </si>
  <si>
    <t>2-8-3　歯科保健</t>
  </si>
  <si>
    <t>市民(乳児～大人まで)</t>
  </si>
  <si>
    <t>泉野</t>
  </si>
  <si>
    <t>元町</t>
  </si>
  <si>
    <t>歯と口の健康週間(6/4～6/10)　歯ッピーWell　come!!　金沢</t>
  </si>
  <si>
    <t>80歳になっても20本以上の歯を維持する8020運動を推奨し、市民が生涯にわたり健康な歯を維持し、健やかな生活を送ることを推進するため、その実践により健康な歯及び口腔状態を保っている市民の模範となる個人を表彰するもの</t>
  </si>
  <si>
    <t>むし歯有病者率（％）</t>
  </si>
  <si>
    <t>むし歯数</t>
  </si>
  <si>
    <t>対象者</t>
  </si>
  <si>
    <t>被表彰者</t>
  </si>
  <si>
    <t>１０名</t>
  </si>
  <si>
    <t>　歯周疾患は４０歳代、歯の喪失は６０歳代を境に急増します。歯周疾患検診、歯の健康教育、歯の健康相談を実施し、高齢期になっても十分な自分の歯を保ち噛むことの重要性を啓発し、歯周疾患、歯の喪失の予防を目指すことによって、全身の健康維持と日常生活の向上に寄与します。</t>
  </si>
  <si>
    <t>27年度</t>
  </si>
  <si>
    <t>　</t>
  </si>
  <si>
    <t>80歳以上で、20本以上の歯を保持している金沢市在住の方</t>
  </si>
  <si>
    <t>　毎年、歯と口の健康週間(6/4～6/10)にあわせ、金沢市歯科医師会と共催し「歯ッピーWellcome!!金沢」を実施し、歯科相談、フッ化物塗布、歯科検診などを実施している。
　また、8020運動を推進し「かなざわ歯ッピー長寿8020表彰式」を開催している。</t>
  </si>
  <si>
    <t>2-8-2-b　１歳６か月児歯科健康診査</t>
  </si>
  <si>
    <t>対象者</t>
  </si>
  <si>
    <t>むし歯総数</t>
  </si>
  <si>
    <t>一人平均むし歯数</t>
  </si>
  <si>
    <t>むし歯のある者</t>
  </si>
  <si>
    <r>
      <t>Ｏ</t>
    </r>
    <r>
      <rPr>
        <vertAlign val="subscript"/>
        <sz val="11"/>
        <rFont val="HGPｺﾞｼｯｸM"/>
        <family val="3"/>
      </rPr>
      <t>1</t>
    </r>
    <r>
      <rPr>
        <sz val="11"/>
        <rFont val="HGPｺﾞｼｯｸM"/>
        <family val="3"/>
      </rPr>
      <t xml:space="preserve">
型</t>
    </r>
  </si>
  <si>
    <t>Ａ
型</t>
  </si>
  <si>
    <t>Ｂ
型</t>
  </si>
  <si>
    <t>Ｃ
型</t>
  </si>
  <si>
    <t>（％）</t>
  </si>
  <si>
    <t>(本)</t>
  </si>
  <si>
    <t>28年度</t>
  </si>
  <si>
    <t>駅西</t>
  </si>
  <si>
    <t>2-8-2-c　３歳児歯科健康診査</t>
  </si>
  <si>
    <t>A型</t>
  </si>
  <si>
    <r>
      <t>Ｃ</t>
    </r>
    <r>
      <rPr>
        <vertAlign val="subscript"/>
        <sz val="11"/>
        <rFont val="HGPｺﾞｼｯｸM"/>
        <family val="3"/>
      </rPr>
      <t xml:space="preserve">1
</t>
    </r>
    <r>
      <rPr>
        <sz val="11"/>
        <rFont val="HGPｺﾞｼｯｸM"/>
        <family val="3"/>
      </rPr>
      <t>型</t>
    </r>
  </si>
  <si>
    <t>Ｃ2
型</t>
  </si>
  <si>
    <t>2-8-2-d　歯科健康教育、歯科相談等</t>
  </si>
  <si>
    <t>しっかり食べよう教室</t>
  </si>
  <si>
    <t>344組/18回</t>
  </si>
  <si>
    <t>99組/6回</t>
  </si>
  <si>
    <t>123組/6回</t>
  </si>
  <si>
    <t>122組/6回</t>
  </si>
  <si>
    <t>280人／12回</t>
  </si>
  <si>
    <t>311人／14回</t>
  </si>
  <si>
    <t>2-8-2-a　妊婦歯科健康診査</t>
  </si>
  <si>
    <t>28年度</t>
  </si>
  <si>
    <t>対象者</t>
  </si>
  <si>
    <t>むし歯のある者</t>
  </si>
  <si>
    <t>一人平均むし歯数</t>
  </si>
  <si>
    <t>28年度</t>
  </si>
  <si>
    <t>50～54歳</t>
  </si>
  <si>
    <t>60歳</t>
  </si>
  <si>
    <t>う蝕のある者</t>
  </si>
  <si>
    <t>う蝕有病者率（％）</t>
  </si>
  <si>
    <t>う蝕数</t>
  </si>
  <si>
    <t>..</t>
  </si>
  <si>
    <t>一人平均う蝕数</t>
  </si>
  <si>
    <t>１０～１９本の者</t>
  </si>
  <si>
    <t>２０～２３本の者</t>
  </si>
  <si>
    <t>2-8-4-b　かなざわ歯ッピー長寿8020賞　表彰式</t>
  </si>
  <si>
    <t>テーマ</t>
  </si>
  <si>
    <t>主催</t>
  </si>
  <si>
    <t>金沢市歯科医師会、金沢市</t>
  </si>
  <si>
    <t>参加人数</t>
  </si>
  <si>
    <t>実施年月日</t>
  </si>
  <si>
    <t>「おいしい」と「元気」を支える丈夫な歯</t>
  </si>
  <si>
    <t>2,473名</t>
  </si>
  <si>
    <t>実施年月日</t>
  </si>
  <si>
    <t>29年度</t>
  </si>
  <si>
    <t>歯科健診</t>
  </si>
  <si>
    <t>一般介護予防事業</t>
  </si>
  <si>
    <t>・そくさい地域出前講座</t>
  </si>
  <si>
    <t>短期集中通所型口腔機能向上事業</t>
  </si>
  <si>
    <t>・歯つらつ健康プログラム</t>
  </si>
  <si>
    <t>歯ッピー長寿8020表彰</t>
  </si>
  <si>
    <t>29年度</t>
  </si>
  <si>
    <t>45～49歳</t>
  </si>
  <si>
    <t>55歳</t>
  </si>
  <si>
    <t>65歳</t>
  </si>
  <si>
    <t>70歳</t>
  </si>
  <si>
    <t>29年度</t>
  </si>
  <si>
    <t>平成28年度</t>
  </si>
  <si>
    <t>平成29年度</t>
  </si>
  <si>
    <t>泉野</t>
  </si>
  <si>
    <t>元町</t>
  </si>
  <si>
    <t>298組/17回</t>
  </si>
  <si>
    <t>355人／16回</t>
  </si>
  <si>
    <t>平成２９年５月２８日　　　泉野、元町、駅西福祉健康センター</t>
  </si>
  <si>
    <t>平成２９年１１月９日　　金沢市役所</t>
  </si>
  <si>
    <t>2-8-3-a  すこやか歯科健診（医療機関委託）</t>
  </si>
  <si>
    <r>
      <t>Ｏ</t>
    </r>
    <r>
      <rPr>
        <vertAlign val="subscript"/>
        <sz val="11"/>
        <rFont val="HGPｺﾞｼｯｸM"/>
        <family val="3"/>
      </rPr>
      <t>2</t>
    </r>
    <r>
      <rPr>
        <sz val="11"/>
        <rFont val="HGPｺﾞｼｯｸM"/>
        <family val="3"/>
      </rPr>
      <t xml:space="preserve">
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</si>
</sst>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_ "/>
    <numFmt numFmtId="178" formatCode="_ * #,##0.0_ ;_ * \-#,##0.0_ ;_ * &quot;-&quot;?_ ;_ @_ "/>
    <numFmt numFmtId="179" formatCode="#,##0.0_ "/>
    <numFmt numFmtId="180" formatCode="#,##0.0;\(#,##0\);&quot;-&quot;;@"/>
    <numFmt numFmtId="181" formatCode="0_);[Red]\(0\)"/>
    <numFmt numFmtId="182" formatCode="#,##0_ "/>
    <numFmt numFmtId="183" formatCode="#,##0_);[Red]\(#,##0\)"/>
    <numFmt numFmtId="184" formatCode="#,##0.000_ "/>
    <numFmt numFmtId="185" formatCode="#,##0.00_);\(#,##0.00\)"/>
    <numFmt numFmtId="186" formatCode="#,##0.0_);\(#,##0.0\)"/>
    <numFmt numFmtId="187" formatCode="#,##0.00;\(#,##0.0\);&quot;-&quot;;@"/>
  </numFmts>
  <fonts count="45">
    <font>
      <sz val="11"/>
      <name val="ＭＳ Ｐゴシック"/>
      <family val="3"/>
    </font>
    <font>
      <b/>
      <sz val="12"/>
      <name val="ＭＳ Ｐゴシック"/>
      <family val="3"/>
    </font>
    <font>
      <sz val="6"/>
      <name val="ＭＳ Ｐゴシック"/>
      <family val="3"/>
    </font>
    <font>
      <sz val="12"/>
      <name val="HGPｺﾞｼｯｸM"/>
      <family val="3"/>
    </font>
    <font>
      <sz val="11"/>
      <name val="HGPｺﾞｼｯｸM"/>
      <family val="3"/>
    </font>
    <font>
      <b/>
      <sz val="16"/>
      <name val="HGPｺﾞｼｯｸM"/>
      <family val="3"/>
    </font>
    <font>
      <b/>
      <sz val="12"/>
      <name val="HGPｺﾞｼｯｸM"/>
      <family val="3"/>
    </font>
    <font>
      <sz val="10"/>
      <name val="HGPｺﾞｼｯｸM"/>
      <family val="3"/>
    </font>
    <font>
      <vertAlign val="subscript"/>
      <sz val="11"/>
      <name val="HGPｺﾞｼｯｸM"/>
      <family val="3"/>
    </font>
    <font>
      <b/>
      <sz val="11"/>
      <name val="HGPｺﾞｼｯｸM"/>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ck"/>
      <top>
        <color indexed="63"/>
      </top>
      <bottom>
        <color indexed="63"/>
      </bottom>
    </border>
    <border>
      <left style="thin"/>
      <right>
        <color indexed="63"/>
      </right>
      <top style="thin"/>
      <bottom>
        <color indexed="63"/>
      </bottom>
    </border>
    <border>
      <left style="thick"/>
      <right>
        <color indexed="63"/>
      </right>
      <top>
        <color indexed="63"/>
      </top>
      <bottom>
        <color indexed="63"/>
      </bottom>
    </border>
    <border>
      <left style="hair"/>
      <right style="thin"/>
      <top style="hair"/>
      <bottom style="hair"/>
    </border>
    <border>
      <left style="hair"/>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color indexed="63"/>
      </right>
      <top style="hair"/>
      <bottom style="hair"/>
    </border>
    <border>
      <left style="thin"/>
      <right style="hair"/>
      <top style="hair"/>
      <bottom style="hair"/>
    </border>
    <border>
      <left style="hair"/>
      <right style="hair"/>
      <top style="hair"/>
      <bottom style="hair"/>
    </border>
    <border>
      <left style="hair"/>
      <right style="hair"/>
      <top>
        <color indexed="63"/>
      </top>
      <bottom style="thin"/>
    </border>
    <border>
      <left>
        <color indexed="63"/>
      </left>
      <right style="hair"/>
      <top style="hair"/>
      <bottom style="hair"/>
    </border>
    <border>
      <left style="thin"/>
      <right style="thin"/>
      <top style="hair"/>
      <bottom style="thin"/>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style="hair"/>
      <right style="hair"/>
      <top style="hair"/>
      <bottom style="thin"/>
    </border>
    <border>
      <left style="thin"/>
      <right style="hair"/>
      <top style="thin"/>
      <bottom style="hair"/>
    </border>
    <border>
      <left style="thin"/>
      <right style="hair"/>
      <top style="hair"/>
      <bottom style="thin"/>
    </border>
    <border>
      <left style="hair"/>
      <right style="thin"/>
      <top>
        <color indexed="63"/>
      </top>
      <bottom style="hair"/>
    </border>
    <border>
      <left style="thin"/>
      <right style="hair"/>
      <top>
        <color indexed="63"/>
      </top>
      <bottom style="hair"/>
    </border>
    <border>
      <left style="thin"/>
      <right style="hair"/>
      <top style="hair"/>
      <bottom>
        <color indexed="63"/>
      </bottom>
    </border>
    <border>
      <left style="hair"/>
      <right style="thin"/>
      <top style="thin"/>
      <bottom style="hair"/>
    </border>
    <border>
      <left>
        <color indexed="63"/>
      </left>
      <right style="hair"/>
      <top style="thin"/>
      <bottom style="hair"/>
    </border>
    <border>
      <left style="hair"/>
      <right style="hair"/>
      <top style="thin"/>
      <bottom style="hair"/>
    </border>
    <border>
      <left>
        <color indexed="63"/>
      </left>
      <right style="hair"/>
      <top style="hair"/>
      <bottom style="thin"/>
    </border>
    <border>
      <left>
        <color indexed="63"/>
      </left>
      <right style="hair"/>
      <top>
        <color indexed="63"/>
      </top>
      <bottom style="hair"/>
    </border>
    <border>
      <left style="hair"/>
      <right style="hair"/>
      <top>
        <color indexed="63"/>
      </top>
      <bottom style="hair"/>
    </border>
    <border>
      <left>
        <color indexed="63"/>
      </left>
      <right style="thin"/>
      <top>
        <color indexed="63"/>
      </top>
      <bottom style="hair"/>
    </border>
    <border>
      <left>
        <color indexed="63"/>
      </left>
      <right style="hair"/>
      <top style="hair"/>
      <bottom>
        <color indexed="63"/>
      </bottom>
    </border>
    <border>
      <left style="hair"/>
      <right style="hair"/>
      <top style="hair"/>
      <bottom>
        <color indexed="63"/>
      </bottom>
    </border>
    <border>
      <left style="hair"/>
      <right style="thin"/>
      <top style="thin"/>
      <bottom style="thin"/>
    </border>
    <border>
      <left style="thin"/>
      <right style="hair"/>
      <top style="thin"/>
      <bottom style="thin"/>
    </border>
    <border>
      <left style="hair"/>
      <right style="hair"/>
      <top>
        <color indexed="63"/>
      </top>
      <bottom>
        <color indexed="63"/>
      </bottom>
    </border>
    <border>
      <left style="hair"/>
      <right style="hair"/>
      <top style="thin"/>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hair"/>
      <bottom style="hair"/>
    </border>
    <border>
      <left style="hair"/>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hair"/>
      <bottom style="hair"/>
    </border>
    <border>
      <left style="hair"/>
      <right>
        <color indexed="63"/>
      </right>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hair"/>
      <top style="hair"/>
      <bottom style="hair"/>
      <diagonal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
      <left>
        <color indexed="63"/>
      </left>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93">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0" xfId="0" applyFont="1" applyFill="1" applyBorder="1" applyAlignment="1">
      <alignment horizontal="center" vertical="center" textRotation="255"/>
    </xf>
    <xf numFmtId="0" fontId="4" fillId="0" borderId="0" xfId="0" applyNumberFormat="1" applyFont="1" applyFill="1" applyAlignment="1">
      <alignment vertical="center"/>
    </xf>
    <xf numFmtId="0" fontId="4" fillId="0" borderId="19" xfId="0"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0" xfId="0" applyNumberFormat="1" applyFont="1" applyFill="1" applyBorder="1" applyAlignment="1">
      <alignment vertical="center"/>
    </xf>
    <xf numFmtId="0" fontId="4" fillId="0" borderId="20" xfId="0" applyFont="1" applyFill="1" applyBorder="1" applyAlignment="1">
      <alignment vertical="center"/>
    </xf>
    <xf numFmtId="0"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12"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8" xfId="0" applyFont="1" applyFill="1" applyBorder="1" applyAlignment="1">
      <alignment horizontal="center" vertical="center"/>
    </xf>
    <xf numFmtId="0" fontId="4" fillId="0" borderId="19" xfId="0" applyFont="1" applyFill="1" applyBorder="1" applyAlignment="1">
      <alignment vertical="center"/>
    </xf>
    <xf numFmtId="0" fontId="4" fillId="0" borderId="10" xfId="0" applyNumberFormat="1" applyFont="1" applyFill="1" applyBorder="1" applyAlignment="1">
      <alignment vertical="center"/>
    </xf>
    <xf numFmtId="0" fontId="4" fillId="0" borderId="11" xfId="0" applyNumberFormat="1" applyFont="1" applyFill="1" applyBorder="1" applyAlignment="1">
      <alignment vertical="center"/>
    </xf>
    <xf numFmtId="0" fontId="3" fillId="33" borderId="0" xfId="0" applyFont="1" applyFill="1" applyAlignment="1">
      <alignment vertical="center"/>
    </xf>
    <xf numFmtId="0" fontId="7" fillId="33" borderId="0" xfId="0" applyFont="1" applyFill="1" applyAlignment="1">
      <alignment vertical="top" wrapText="1"/>
    </xf>
    <xf numFmtId="0" fontId="3" fillId="33" borderId="0" xfId="0" applyFont="1" applyFill="1" applyAlignment="1">
      <alignment vertical="center"/>
    </xf>
    <xf numFmtId="0" fontId="3" fillId="33" borderId="0" xfId="0" applyFont="1" applyFill="1" applyAlignment="1">
      <alignment vertical="top" wrapText="1"/>
    </xf>
    <xf numFmtId="0" fontId="4" fillId="33" borderId="21" xfId="0" applyNumberFormat="1" applyFont="1" applyFill="1" applyBorder="1" applyAlignment="1">
      <alignment horizontal="distributed" vertical="center"/>
    </xf>
    <xf numFmtId="0" fontId="6" fillId="33" borderId="0" xfId="0" applyFont="1" applyFill="1" applyAlignment="1">
      <alignment vertical="center"/>
    </xf>
    <xf numFmtId="0" fontId="4" fillId="33" borderId="21" xfId="0" applyFont="1" applyFill="1" applyBorder="1" applyAlignment="1">
      <alignment horizontal="distributed" vertical="center"/>
    </xf>
    <xf numFmtId="0" fontId="3" fillId="33" borderId="13" xfId="0" applyFont="1" applyFill="1" applyBorder="1" applyAlignment="1">
      <alignment vertical="center"/>
    </xf>
    <xf numFmtId="0" fontId="4" fillId="33" borderId="22" xfId="0" applyFont="1" applyFill="1" applyBorder="1" applyAlignment="1">
      <alignment horizontal="distributed" vertical="center"/>
    </xf>
    <xf numFmtId="0" fontId="4" fillId="33" borderId="0" xfId="0" applyNumberFormat="1" applyFont="1" applyFill="1" applyBorder="1" applyAlignment="1">
      <alignment horizontal="distributed" vertical="center"/>
    </xf>
    <xf numFmtId="0" fontId="4" fillId="33" borderId="10" xfId="0" applyNumberFormat="1" applyFont="1" applyFill="1" applyBorder="1" applyAlignment="1">
      <alignment horizontal="distributed" vertical="center"/>
    </xf>
    <xf numFmtId="41" fontId="4" fillId="33" borderId="10" xfId="0" applyNumberFormat="1" applyFont="1" applyFill="1" applyBorder="1" applyAlignment="1">
      <alignment horizontal="center" vertical="center" shrinkToFit="1"/>
    </xf>
    <xf numFmtId="0" fontId="4"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9" fillId="0" borderId="13" xfId="0"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4" fillId="0" borderId="25" xfId="0" applyFont="1" applyFill="1" applyBorder="1" applyAlignment="1">
      <alignment horizontal="distributed" vertical="center" wrapText="1"/>
    </xf>
    <xf numFmtId="176" fontId="4" fillId="0" borderId="0" xfId="0" applyNumberFormat="1" applyFont="1" applyFill="1" applyAlignment="1">
      <alignment vertical="center"/>
    </xf>
    <xf numFmtId="0" fontId="4" fillId="0" borderId="26" xfId="0" applyFont="1" applyFill="1" applyBorder="1" applyAlignment="1">
      <alignment horizontal="distributed" vertical="center" wrapText="1"/>
    </xf>
    <xf numFmtId="176" fontId="4" fillId="0" borderId="27" xfId="0" applyNumberFormat="1" applyFont="1" applyFill="1" applyBorder="1" applyAlignment="1">
      <alignment vertical="center" shrinkToFit="1"/>
    </xf>
    <xf numFmtId="176" fontId="4" fillId="0" borderId="28" xfId="0" applyNumberFormat="1" applyFont="1" applyFill="1" applyBorder="1" applyAlignment="1">
      <alignment vertical="center" shrinkToFit="1"/>
    </xf>
    <xf numFmtId="176" fontId="4" fillId="0" borderId="21" xfId="0" applyNumberFormat="1" applyFont="1" applyFill="1" applyBorder="1" applyAlignment="1">
      <alignment vertical="center" shrinkToFit="1"/>
    </xf>
    <xf numFmtId="0" fontId="4" fillId="0" borderId="29" xfId="0" applyFont="1" applyFill="1" applyBorder="1" applyAlignment="1">
      <alignment horizontal="center" vertical="center" shrinkToFit="1"/>
    </xf>
    <xf numFmtId="178" fontId="4" fillId="0" borderId="28" xfId="0" applyNumberFormat="1" applyFont="1" applyFill="1" applyBorder="1" applyAlignment="1">
      <alignment vertical="center" shrinkToFit="1"/>
    </xf>
    <xf numFmtId="177" fontId="4" fillId="0" borderId="28" xfId="0" applyNumberFormat="1" applyFont="1" applyFill="1" applyBorder="1" applyAlignment="1">
      <alignment vertical="center" shrinkToFit="1"/>
    </xf>
    <xf numFmtId="176" fontId="4" fillId="0" borderId="30" xfId="0" applyNumberFormat="1" applyFont="1" applyFill="1" applyBorder="1" applyAlignment="1">
      <alignment vertical="center" shrinkToFit="1"/>
    </xf>
    <xf numFmtId="176" fontId="4" fillId="0" borderId="28" xfId="0" applyNumberFormat="1" applyFont="1" applyFill="1" applyBorder="1" applyAlignment="1">
      <alignment horizontal="right" vertical="center" shrinkToFit="1"/>
    </xf>
    <xf numFmtId="0" fontId="4" fillId="0" borderId="31" xfId="0" applyFont="1" applyFill="1" applyBorder="1" applyAlignment="1">
      <alignment horizontal="distributed" vertical="center" wrapText="1"/>
    </xf>
    <xf numFmtId="179" fontId="4" fillId="0" borderId="28" xfId="0" applyNumberFormat="1" applyFont="1" applyFill="1" applyBorder="1" applyAlignment="1">
      <alignment vertical="center" shrinkToFit="1"/>
    </xf>
    <xf numFmtId="176" fontId="3" fillId="0" borderId="0" xfId="0" applyNumberFormat="1"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Alignment="1">
      <alignment vertical="center"/>
    </xf>
    <xf numFmtId="0" fontId="3" fillId="34" borderId="0" xfId="0" applyFont="1" applyFill="1" applyAlignment="1">
      <alignment vertical="center"/>
    </xf>
    <xf numFmtId="0" fontId="3" fillId="34" borderId="0" xfId="0" applyFont="1" applyFill="1" applyAlignment="1">
      <alignment vertical="center"/>
    </xf>
    <xf numFmtId="0" fontId="3" fillId="34" borderId="0" xfId="0" applyFont="1" applyFill="1" applyAlignment="1">
      <alignment horizontal="justify" vertical="center" wrapText="1"/>
    </xf>
    <xf numFmtId="0" fontId="4" fillId="34" borderId="32" xfId="0" applyFont="1" applyFill="1" applyBorder="1" applyAlignment="1">
      <alignment horizontal="distributed" vertical="center"/>
    </xf>
    <xf numFmtId="0" fontId="3" fillId="34" borderId="33" xfId="0" applyFont="1" applyFill="1" applyBorder="1" applyAlignment="1">
      <alignment vertical="center"/>
    </xf>
    <xf numFmtId="0" fontId="3" fillId="34" borderId="34" xfId="0" applyFont="1" applyFill="1" applyBorder="1" applyAlignment="1">
      <alignment vertical="center"/>
    </xf>
    <xf numFmtId="0" fontId="4" fillId="34" borderId="35" xfId="0" applyFont="1" applyFill="1" applyBorder="1" applyAlignment="1">
      <alignment horizontal="distributed" vertical="center"/>
    </xf>
    <xf numFmtId="0" fontId="3" fillId="34" borderId="36" xfId="0" applyFont="1" applyFill="1" applyBorder="1" applyAlignment="1">
      <alignment vertical="center"/>
    </xf>
    <xf numFmtId="0" fontId="3" fillId="34" borderId="0" xfId="0" applyFont="1" applyFill="1" applyBorder="1" applyAlignment="1">
      <alignment horizontal="center" vertical="center" wrapText="1"/>
    </xf>
    <xf numFmtId="0" fontId="3" fillId="34" borderId="0" xfId="0" applyFont="1" applyFill="1" applyBorder="1" applyAlignment="1">
      <alignment horizontal="left" vertical="center" wrapText="1"/>
    </xf>
    <xf numFmtId="0" fontId="3" fillId="34" borderId="0" xfId="0" applyFont="1" applyFill="1" applyBorder="1" applyAlignment="1">
      <alignment vertical="center" wrapText="1"/>
    </xf>
    <xf numFmtId="0" fontId="4" fillId="34" borderId="37" xfId="0" applyFont="1" applyFill="1" applyBorder="1" applyAlignment="1">
      <alignment horizontal="distributed" vertical="center"/>
    </xf>
    <xf numFmtId="0" fontId="4" fillId="34" borderId="0" xfId="0" applyFont="1" applyFill="1" applyAlignment="1">
      <alignment vertical="center"/>
    </xf>
    <xf numFmtId="0" fontId="4" fillId="34" borderId="32" xfId="0" applyFont="1" applyFill="1" applyBorder="1" applyAlignment="1">
      <alignment vertical="center"/>
    </xf>
    <xf numFmtId="0" fontId="4" fillId="34" borderId="38" xfId="0" applyFont="1" applyFill="1" applyBorder="1" applyAlignment="1">
      <alignment vertical="center"/>
    </xf>
    <xf numFmtId="0" fontId="4" fillId="34" borderId="33" xfId="0" applyFont="1" applyFill="1" applyBorder="1" applyAlignment="1">
      <alignment vertical="center"/>
    </xf>
    <xf numFmtId="0" fontId="4" fillId="34" borderId="12" xfId="0" applyFont="1" applyFill="1" applyBorder="1" applyAlignment="1">
      <alignment horizontal="distributed" vertical="center"/>
    </xf>
    <xf numFmtId="0" fontId="4" fillId="34" borderId="39" xfId="0" applyFont="1" applyFill="1" applyBorder="1" applyAlignment="1">
      <alignment vertical="center"/>
    </xf>
    <xf numFmtId="0" fontId="4" fillId="34" borderId="40" xfId="0" applyFont="1" applyFill="1" applyBorder="1" applyAlignment="1">
      <alignment vertical="center"/>
    </xf>
    <xf numFmtId="0" fontId="4" fillId="34" borderId="41" xfId="0" applyFont="1" applyFill="1" applyBorder="1" applyAlignment="1">
      <alignment vertical="center"/>
    </xf>
    <xf numFmtId="0" fontId="4" fillId="34" borderId="35" xfId="0" applyFont="1" applyFill="1" applyBorder="1" applyAlignment="1">
      <alignment vertical="center"/>
    </xf>
    <xf numFmtId="0" fontId="4" fillId="34" borderId="42" xfId="0" applyFont="1" applyFill="1" applyBorder="1" applyAlignment="1">
      <alignment vertical="center"/>
    </xf>
    <xf numFmtId="0" fontId="4" fillId="34" borderId="36" xfId="0" applyFont="1" applyFill="1" applyBorder="1" applyAlignment="1">
      <alignment vertical="center"/>
    </xf>
    <xf numFmtId="0" fontId="10" fillId="0" borderId="0" xfId="0" applyFont="1" applyFill="1" applyAlignment="1">
      <alignment vertical="center"/>
    </xf>
    <xf numFmtId="0" fontId="10" fillId="0" borderId="0" xfId="0" applyNumberFormat="1" applyFont="1" applyFill="1" applyAlignment="1">
      <alignment vertical="center"/>
    </xf>
    <xf numFmtId="0" fontId="10" fillId="0" borderId="0" xfId="0" applyNumberFormat="1" applyFont="1" applyFill="1" applyAlignment="1">
      <alignment vertical="top" wrapText="1"/>
    </xf>
    <xf numFmtId="0" fontId="1" fillId="0" borderId="0" xfId="0" applyNumberFormat="1" applyFont="1" applyFill="1" applyAlignment="1">
      <alignment horizontal="left" vertical="center"/>
    </xf>
    <xf numFmtId="0" fontId="10" fillId="0" borderId="16" xfId="0" applyNumberFormat="1" applyFont="1" applyFill="1" applyBorder="1" applyAlignment="1">
      <alignment vertical="center"/>
    </xf>
    <xf numFmtId="0" fontId="10" fillId="0" borderId="0" xfId="0" applyNumberFormat="1" applyFont="1" applyFill="1" applyBorder="1" applyAlignment="1">
      <alignment horizontal="left" vertical="center"/>
    </xf>
    <xf numFmtId="0" fontId="1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0" fillId="0" borderId="43" xfId="0" applyFont="1" applyFill="1" applyBorder="1" applyAlignment="1">
      <alignment horizontal="center" vertical="center" shrinkToFit="1"/>
    </xf>
    <xf numFmtId="0" fontId="10" fillId="0" borderId="4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0" xfId="0" applyFont="1" applyFill="1" applyBorder="1" applyAlignment="1">
      <alignment horizontal="center" vertical="center" shrinkToFit="1"/>
    </xf>
    <xf numFmtId="0" fontId="0" fillId="0" borderId="0" xfId="0" applyFont="1" applyFill="1" applyBorder="1" applyAlignment="1">
      <alignment horizontal="distributed" vertical="center" wrapText="1"/>
    </xf>
    <xf numFmtId="176" fontId="10" fillId="0" borderId="44" xfId="0" applyNumberFormat="1" applyFont="1" applyFill="1" applyBorder="1" applyAlignment="1">
      <alignment vertical="center" shrinkToFit="1"/>
    </xf>
    <xf numFmtId="41" fontId="10" fillId="0" borderId="0" xfId="0" applyNumberFormat="1" applyFont="1" applyFill="1" applyBorder="1" applyAlignment="1">
      <alignment vertical="center" shrinkToFit="1"/>
    </xf>
    <xf numFmtId="41" fontId="10" fillId="0" borderId="0" xfId="0" applyNumberFormat="1" applyFont="1" applyFill="1" applyBorder="1" applyAlignment="1">
      <alignment vertical="center"/>
    </xf>
    <xf numFmtId="176" fontId="10" fillId="0" borderId="27" xfId="0" applyNumberFormat="1" applyFont="1" applyFill="1" applyBorder="1" applyAlignment="1">
      <alignment vertical="center" shrinkToFit="1"/>
    </xf>
    <xf numFmtId="180" fontId="10" fillId="0" borderId="45" xfId="0" applyNumberFormat="1" applyFont="1" applyFill="1" applyBorder="1" applyAlignment="1">
      <alignment vertical="center" shrinkToFit="1"/>
    </xf>
    <xf numFmtId="179" fontId="10" fillId="0" borderId="0" xfId="0" applyNumberFormat="1" applyFont="1" applyFill="1" applyBorder="1" applyAlignment="1">
      <alignment vertical="center" shrinkToFit="1"/>
    </xf>
    <xf numFmtId="0" fontId="10" fillId="0" borderId="46" xfId="0" applyFont="1" applyFill="1" applyBorder="1" applyAlignment="1">
      <alignment horizontal="distributed" vertical="center"/>
    </xf>
    <xf numFmtId="176" fontId="10" fillId="0" borderId="47" xfId="0" applyNumberFormat="1" applyFont="1" applyFill="1" applyBorder="1" applyAlignment="1">
      <alignment vertical="center" shrinkToFit="1"/>
    </xf>
    <xf numFmtId="0" fontId="10" fillId="0" borderId="0" xfId="0" applyNumberFormat="1" applyFont="1" applyFill="1" applyBorder="1" applyAlignment="1">
      <alignment vertical="center"/>
    </xf>
    <xf numFmtId="0" fontId="10" fillId="0" borderId="21" xfId="0" applyFont="1" applyFill="1" applyBorder="1" applyAlignment="1">
      <alignment horizontal="distributed" vertical="center"/>
    </xf>
    <xf numFmtId="180" fontId="10" fillId="0" borderId="27" xfId="0" applyNumberFormat="1" applyFont="1" applyFill="1" applyBorder="1" applyAlignment="1">
      <alignment vertical="center" shrinkToFit="1"/>
    </xf>
    <xf numFmtId="178" fontId="10" fillId="0" borderId="0" xfId="0" applyNumberFormat="1" applyFont="1" applyFill="1" applyBorder="1" applyAlignment="1">
      <alignment vertical="center" shrinkToFit="1"/>
    </xf>
    <xf numFmtId="180" fontId="10" fillId="0" borderId="48" xfId="0" applyNumberFormat="1" applyFont="1" applyFill="1" applyBorder="1" applyAlignment="1">
      <alignment vertical="center" shrinkToFit="1"/>
    </xf>
    <xf numFmtId="0" fontId="10" fillId="0" borderId="49" xfId="0" applyFont="1" applyFill="1" applyBorder="1" applyAlignment="1">
      <alignment horizontal="distributed" vertical="center"/>
    </xf>
    <xf numFmtId="0" fontId="10" fillId="0" borderId="22" xfId="0" applyFont="1" applyFill="1" applyBorder="1" applyAlignment="1">
      <alignment horizontal="distributed" vertical="center"/>
    </xf>
    <xf numFmtId="176" fontId="10" fillId="0" borderId="45" xfId="0" applyNumberFormat="1" applyFont="1" applyFill="1" applyBorder="1" applyAlignment="1">
      <alignment vertical="center" shrinkToFit="1"/>
    </xf>
    <xf numFmtId="180" fontId="10" fillId="0" borderId="44" xfId="0" applyNumberFormat="1" applyFont="1" applyFill="1" applyBorder="1" applyAlignment="1">
      <alignment vertical="center" shrinkToFit="1"/>
    </xf>
    <xf numFmtId="0" fontId="10" fillId="0" borderId="22" xfId="0" applyFont="1" applyFill="1" applyBorder="1" applyAlignment="1">
      <alignment horizontal="center" vertical="center" shrinkToFit="1"/>
    </xf>
    <xf numFmtId="176" fontId="10" fillId="0" borderId="0" xfId="0" applyNumberFormat="1" applyFont="1" applyFill="1" applyAlignment="1">
      <alignment vertical="center"/>
    </xf>
    <xf numFmtId="0" fontId="4" fillId="0" borderId="0" xfId="0" applyFont="1" applyFill="1" applyBorder="1" applyAlignment="1">
      <alignment vertical="center" wrapText="1"/>
    </xf>
    <xf numFmtId="49" fontId="4" fillId="0" borderId="0" xfId="0" applyNumberFormat="1" applyFont="1" applyFill="1" applyBorder="1" applyAlignment="1">
      <alignment vertical="center" shrinkToFit="1"/>
    </xf>
    <xf numFmtId="0" fontId="4" fillId="0" borderId="0" xfId="0" applyNumberFormat="1" applyFont="1" applyFill="1" applyBorder="1" applyAlignment="1">
      <alignment horizontal="left" vertical="center" shrinkToFit="1"/>
    </xf>
    <xf numFmtId="0" fontId="4" fillId="0" borderId="16" xfId="0" applyNumberFormat="1" applyFont="1" applyFill="1" applyBorder="1" applyAlignment="1">
      <alignment vertical="center" shrinkToFit="1"/>
    </xf>
    <xf numFmtId="0" fontId="4" fillId="0" borderId="13" xfId="0" applyNumberFormat="1" applyFont="1" applyFill="1" applyBorder="1" applyAlignment="1">
      <alignment vertical="center"/>
    </xf>
    <xf numFmtId="186" fontId="4" fillId="0" borderId="28" xfId="0" applyNumberFormat="1" applyFont="1" applyFill="1" applyBorder="1" applyAlignment="1">
      <alignment vertical="center" shrinkToFit="1"/>
    </xf>
    <xf numFmtId="185" fontId="4" fillId="0" borderId="28" xfId="0" applyNumberFormat="1" applyFont="1" applyFill="1" applyBorder="1" applyAlignment="1">
      <alignment vertical="center" shrinkToFit="1"/>
    </xf>
    <xf numFmtId="183" fontId="4" fillId="0" borderId="28" xfId="0" applyNumberFormat="1" applyFont="1" applyFill="1" applyBorder="1" applyAlignment="1">
      <alignment vertical="center" shrinkToFit="1"/>
    </xf>
    <xf numFmtId="41" fontId="4" fillId="0" borderId="28" xfId="0" applyNumberFormat="1" applyFont="1" applyFill="1" applyBorder="1" applyAlignment="1">
      <alignment horizontal="right" vertical="center" shrinkToFit="1"/>
    </xf>
    <xf numFmtId="176" fontId="4" fillId="0" borderId="45" xfId="0" applyNumberFormat="1" applyFont="1" applyFill="1" applyBorder="1" applyAlignment="1">
      <alignment vertical="center" shrinkToFit="1"/>
    </xf>
    <xf numFmtId="176" fontId="4" fillId="0" borderId="43" xfId="0" applyNumberFormat="1" applyFont="1" applyFill="1" applyBorder="1" applyAlignment="1">
      <alignment vertical="center" shrinkToFit="1"/>
    </xf>
    <xf numFmtId="178" fontId="4" fillId="0" borderId="43" xfId="0" applyNumberFormat="1" applyFont="1" applyFill="1" applyBorder="1" applyAlignment="1">
      <alignment vertical="center" shrinkToFit="1"/>
    </xf>
    <xf numFmtId="177" fontId="4" fillId="0" borderId="43" xfId="0" applyNumberFormat="1" applyFont="1" applyFill="1" applyBorder="1" applyAlignment="1">
      <alignment vertical="center" shrinkToFit="1"/>
    </xf>
    <xf numFmtId="176" fontId="4" fillId="0" borderId="22" xfId="0" applyNumberFormat="1" applyFont="1" applyFill="1" applyBorder="1" applyAlignment="1">
      <alignment vertical="center" shrinkToFit="1"/>
    </xf>
    <xf numFmtId="179" fontId="4" fillId="0" borderId="43" xfId="0" applyNumberFormat="1" applyFont="1" applyFill="1" applyBorder="1" applyAlignment="1">
      <alignment vertical="center" shrinkToFit="1"/>
    </xf>
    <xf numFmtId="0" fontId="4" fillId="34" borderId="26" xfId="0" applyFont="1" applyFill="1" applyBorder="1" applyAlignment="1">
      <alignment horizontal="distributed" vertical="center"/>
    </xf>
    <xf numFmtId="176" fontId="10" fillId="0" borderId="50" xfId="0" applyNumberFormat="1" applyFont="1" applyFill="1" applyBorder="1" applyAlignment="1">
      <alignment vertical="center" shrinkToFit="1"/>
    </xf>
    <xf numFmtId="176" fontId="10" fillId="0" borderId="51" xfId="0" applyNumberFormat="1" applyFont="1" applyFill="1" applyBorder="1" applyAlignment="1">
      <alignment vertical="center" shrinkToFit="1"/>
    </xf>
    <xf numFmtId="176" fontId="10" fillId="0" borderId="33" xfId="0" applyNumberFormat="1" applyFont="1" applyFill="1" applyBorder="1" applyAlignment="1">
      <alignment vertical="center" shrinkToFit="1"/>
    </xf>
    <xf numFmtId="176" fontId="10" fillId="0" borderId="30" xfId="0" applyNumberFormat="1" applyFont="1" applyFill="1" applyBorder="1" applyAlignment="1">
      <alignment vertical="center" shrinkToFit="1"/>
    </xf>
    <xf numFmtId="176" fontId="10" fillId="0" borderId="34" xfId="0" applyNumberFormat="1" applyFont="1" applyFill="1" applyBorder="1" applyAlignment="1">
      <alignment vertical="center" shrinkToFit="1"/>
    </xf>
    <xf numFmtId="180" fontId="10" fillId="0" borderId="52" xfId="0" applyNumberFormat="1" applyFont="1" applyFill="1" applyBorder="1" applyAlignment="1">
      <alignment vertical="center" shrinkToFit="1"/>
    </xf>
    <xf numFmtId="180" fontId="10" fillId="0" borderId="43" xfId="0" applyNumberFormat="1" applyFont="1" applyFill="1" applyBorder="1" applyAlignment="1">
      <alignment vertical="center" shrinkToFit="1"/>
    </xf>
    <xf numFmtId="180" fontId="10" fillId="0" borderId="36" xfId="0" applyNumberFormat="1" applyFont="1" applyFill="1" applyBorder="1" applyAlignment="1">
      <alignment vertical="center" shrinkToFit="1"/>
    </xf>
    <xf numFmtId="176" fontId="10" fillId="0" borderId="53" xfId="0" applyNumberFormat="1" applyFont="1" applyFill="1" applyBorder="1" applyAlignment="1">
      <alignment vertical="center" shrinkToFit="1"/>
    </xf>
    <xf numFmtId="176" fontId="10" fillId="0" borderId="54" xfId="0" applyNumberFormat="1" applyFont="1" applyFill="1" applyBorder="1" applyAlignment="1">
      <alignment vertical="center" shrinkToFit="1"/>
    </xf>
    <xf numFmtId="176" fontId="10" fillId="0" borderId="55" xfId="0" applyNumberFormat="1" applyFont="1" applyFill="1" applyBorder="1" applyAlignment="1">
      <alignment vertical="center" shrinkToFit="1"/>
    </xf>
    <xf numFmtId="176" fontId="10" fillId="0" borderId="28" xfId="0" applyNumberFormat="1" applyFont="1" applyFill="1" applyBorder="1" applyAlignment="1">
      <alignment vertical="center" shrinkToFit="1"/>
    </xf>
    <xf numFmtId="180" fontId="10" fillId="0" borderId="30" xfId="0" applyNumberFormat="1" applyFont="1" applyFill="1" applyBorder="1" applyAlignment="1">
      <alignment vertical="center" shrinkToFit="1"/>
    </xf>
    <xf numFmtId="180" fontId="10" fillId="0" borderId="28" xfId="0" applyNumberFormat="1" applyFont="1" applyFill="1" applyBorder="1" applyAlignment="1">
      <alignment vertical="center" shrinkToFit="1"/>
    </xf>
    <xf numFmtId="180" fontId="10" fillId="0" borderId="34" xfId="0" applyNumberFormat="1" applyFont="1" applyFill="1" applyBorder="1" applyAlignment="1">
      <alignment vertical="center" shrinkToFit="1"/>
    </xf>
    <xf numFmtId="180" fontId="10" fillId="0" borderId="56" xfId="0" applyNumberFormat="1" applyFont="1" applyFill="1" applyBorder="1" applyAlignment="1">
      <alignment vertical="center" shrinkToFit="1"/>
    </xf>
    <xf numFmtId="180" fontId="10" fillId="0" borderId="57" xfId="0" applyNumberFormat="1" applyFont="1" applyFill="1" applyBorder="1" applyAlignment="1">
      <alignment vertical="center" shrinkToFit="1"/>
    </xf>
    <xf numFmtId="180" fontId="10" fillId="0" borderId="41" xfId="0" applyNumberFormat="1" applyFont="1" applyFill="1" applyBorder="1" applyAlignment="1">
      <alignment vertical="center" shrinkToFit="1"/>
    </xf>
    <xf numFmtId="176" fontId="10" fillId="0" borderId="52" xfId="0" applyNumberFormat="1" applyFont="1" applyFill="1" applyBorder="1" applyAlignment="1">
      <alignment vertical="center" shrinkToFit="1"/>
    </xf>
    <xf numFmtId="176" fontId="10" fillId="0" borderId="43" xfId="0" applyNumberFormat="1" applyFont="1" applyFill="1" applyBorder="1" applyAlignment="1">
      <alignment vertical="center" shrinkToFit="1"/>
    </xf>
    <xf numFmtId="176" fontId="10" fillId="0" borderId="36" xfId="0" applyNumberFormat="1" applyFont="1" applyFill="1" applyBorder="1" applyAlignment="1">
      <alignment vertical="center" shrinkToFit="1"/>
    </xf>
    <xf numFmtId="180" fontId="10" fillId="0" borderId="50" xfId="0" applyNumberFormat="1" applyFont="1" applyFill="1" applyBorder="1" applyAlignment="1">
      <alignment vertical="center" shrinkToFit="1"/>
    </xf>
    <xf numFmtId="180" fontId="10" fillId="0" borderId="51" xfId="0" applyNumberFormat="1" applyFont="1" applyFill="1" applyBorder="1" applyAlignment="1">
      <alignment vertical="center" shrinkToFit="1"/>
    </xf>
    <xf numFmtId="180" fontId="10" fillId="0" borderId="33" xfId="0" applyNumberFormat="1" applyFont="1" applyFill="1" applyBorder="1" applyAlignment="1">
      <alignment vertical="center" shrinkToFit="1"/>
    </xf>
    <xf numFmtId="180" fontId="10" fillId="0" borderId="22" xfId="0" applyNumberFormat="1" applyFont="1" applyFill="1" applyBorder="1" applyAlignment="1">
      <alignment vertical="center" shrinkToFit="1"/>
    </xf>
    <xf numFmtId="0" fontId="4" fillId="33" borderId="58" xfId="0" applyNumberFormat="1" applyFont="1" applyFill="1" applyBorder="1" applyAlignment="1">
      <alignment horizontal="center" vertical="center" wrapText="1"/>
    </xf>
    <xf numFmtId="41" fontId="4" fillId="33" borderId="46" xfId="0" applyNumberFormat="1" applyFont="1" applyFill="1" applyBorder="1" applyAlignment="1">
      <alignment vertical="center" shrinkToFit="1"/>
    </xf>
    <xf numFmtId="41" fontId="4" fillId="33" borderId="21" xfId="0" applyNumberFormat="1" applyFont="1" applyFill="1" applyBorder="1" applyAlignment="1">
      <alignment vertical="center" shrinkToFit="1"/>
    </xf>
    <xf numFmtId="178" fontId="4" fillId="33" borderId="21" xfId="0" applyNumberFormat="1" applyFont="1" applyFill="1" applyBorder="1" applyAlignment="1">
      <alignment vertical="center" shrinkToFit="1"/>
    </xf>
    <xf numFmtId="178" fontId="4" fillId="33" borderId="22" xfId="0" applyNumberFormat="1" applyFont="1" applyFill="1" applyBorder="1" applyAlignment="1">
      <alignment vertical="center" shrinkToFit="1"/>
    </xf>
    <xf numFmtId="0" fontId="0" fillId="0" borderId="0" xfId="0" applyFont="1" applyBorder="1" applyAlignment="1">
      <alignment vertical="center"/>
    </xf>
    <xf numFmtId="0" fontId="4" fillId="0" borderId="19"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9" xfId="0" applyNumberFormat="1" applyFont="1" applyFill="1" applyBorder="1" applyAlignment="1">
      <alignment horizontal="center" vertical="center" shrinkToFit="1"/>
    </xf>
    <xf numFmtId="0" fontId="4" fillId="0" borderId="10"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0" borderId="12"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4" fillId="0" borderId="13"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4" fillId="0" borderId="14" xfId="0" applyNumberFormat="1" applyFont="1" applyFill="1" applyBorder="1" applyAlignment="1">
      <alignment horizontal="center" vertical="center" shrinkToFit="1"/>
    </xf>
    <xf numFmtId="0" fontId="5" fillId="0" borderId="0" xfId="0" applyNumberFormat="1" applyFont="1" applyFill="1" applyAlignment="1">
      <alignment vertical="center"/>
    </xf>
    <xf numFmtId="0" fontId="4" fillId="0" borderId="0" xfId="0" applyNumberFormat="1" applyFont="1" applyFill="1" applyAlignment="1">
      <alignment vertical="center" wrapText="1"/>
    </xf>
    <xf numFmtId="0" fontId="4" fillId="0" borderId="0" xfId="0" applyFont="1" applyFill="1" applyAlignment="1">
      <alignment vertical="center"/>
    </xf>
    <xf numFmtId="0" fontId="6" fillId="0" borderId="0" xfId="0" applyNumberFormat="1" applyFont="1" applyFill="1" applyAlignment="1">
      <alignment vertical="center"/>
    </xf>
    <xf numFmtId="0" fontId="4" fillId="0" borderId="19" xfId="0" applyFont="1" applyFill="1" applyBorder="1" applyAlignment="1">
      <alignment horizontal="distributed" vertical="center"/>
    </xf>
    <xf numFmtId="0" fontId="4" fillId="0" borderId="10" xfId="0" applyFont="1" applyFill="1" applyBorder="1" applyAlignment="1">
      <alignment horizontal="distributed"/>
    </xf>
    <xf numFmtId="0" fontId="4" fillId="0" borderId="11" xfId="0" applyFont="1" applyFill="1" applyBorder="1" applyAlignment="1">
      <alignment horizontal="distributed"/>
    </xf>
    <xf numFmtId="0" fontId="4" fillId="0" borderId="12" xfId="0" applyFont="1" applyFill="1" applyBorder="1" applyAlignment="1">
      <alignment horizontal="distributed"/>
    </xf>
    <xf numFmtId="0" fontId="4" fillId="0" borderId="0" xfId="0" applyFont="1" applyFill="1" applyBorder="1" applyAlignment="1">
      <alignment horizontal="distributed"/>
    </xf>
    <xf numFmtId="0" fontId="4" fillId="0" borderId="13" xfId="0" applyFont="1" applyFill="1" applyBorder="1" applyAlignment="1">
      <alignment horizontal="distributed"/>
    </xf>
    <xf numFmtId="0" fontId="4" fillId="0" borderId="15" xfId="0" applyFont="1" applyFill="1" applyBorder="1" applyAlignment="1">
      <alignment horizontal="distributed"/>
    </xf>
    <xf numFmtId="0" fontId="4" fillId="0" borderId="16" xfId="0" applyFont="1" applyFill="1" applyBorder="1" applyAlignment="1">
      <alignment horizontal="distributed"/>
    </xf>
    <xf numFmtId="0" fontId="4" fillId="0" borderId="14" xfId="0" applyFont="1" applyFill="1" applyBorder="1" applyAlignment="1">
      <alignment horizontal="distributed"/>
    </xf>
    <xf numFmtId="0" fontId="4" fillId="0" borderId="0" xfId="0" applyFont="1" applyFill="1" applyBorder="1" applyAlignment="1">
      <alignment horizontal="distributed"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xf>
    <xf numFmtId="0" fontId="4" fillId="0" borderId="11" xfId="0" applyNumberFormat="1" applyFont="1" applyFill="1" applyBorder="1" applyAlignment="1">
      <alignment horizontal="left" vertical="center"/>
    </xf>
    <xf numFmtId="0" fontId="4" fillId="0" borderId="12"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3" xfId="0" applyNumberFormat="1" applyFont="1" applyFill="1" applyBorder="1" applyAlignment="1">
      <alignment horizontal="left" vertical="center"/>
    </xf>
    <xf numFmtId="0" fontId="4" fillId="0" borderId="15"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14" xfId="0" applyNumberFormat="1" applyFont="1" applyFill="1" applyBorder="1" applyAlignment="1">
      <alignment horizontal="left" vertical="center"/>
    </xf>
    <xf numFmtId="0" fontId="4" fillId="0" borderId="17" xfId="0" applyFont="1" applyFill="1" applyBorder="1" applyAlignment="1">
      <alignment horizontal="center" vertical="center" textRotation="255"/>
    </xf>
    <xf numFmtId="0" fontId="4" fillId="0" borderId="23" xfId="0" applyFont="1" applyFill="1" applyBorder="1" applyAlignment="1">
      <alignment/>
    </xf>
    <xf numFmtId="0" fontId="4" fillId="0" borderId="24" xfId="0" applyFont="1" applyFill="1" applyBorder="1" applyAlignment="1">
      <alignment/>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12"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Fill="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6" fillId="33" borderId="0" xfId="0" applyFont="1" applyFill="1" applyAlignment="1">
      <alignment vertical="center"/>
    </xf>
    <xf numFmtId="0" fontId="4" fillId="33" borderId="0" xfId="0" applyFont="1" applyFill="1" applyAlignment="1">
      <alignment vertical="top" wrapText="1"/>
    </xf>
    <xf numFmtId="0" fontId="4" fillId="33" borderId="59" xfId="0" applyNumberFormat="1" applyFont="1" applyFill="1" applyBorder="1" applyAlignment="1">
      <alignment horizontal="center" vertical="distributed" textRotation="255" wrapText="1"/>
    </xf>
    <xf numFmtId="0" fontId="4" fillId="33" borderId="58" xfId="0" applyNumberFormat="1" applyFont="1" applyFill="1" applyBorder="1" applyAlignment="1">
      <alignment horizontal="center" vertical="distributed" textRotation="255" wrapText="1"/>
    </xf>
    <xf numFmtId="0" fontId="4" fillId="33" borderId="37" xfId="0" applyNumberFormat="1" applyFont="1" applyFill="1" applyBorder="1" applyAlignment="1">
      <alignment horizontal="distributed" vertical="center"/>
    </xf>
    <xf numFmtId="0" fontId="4" fillId="33" borderId="55" xfId="0" applyNumberFormat="1" applyFont="1" applyFill="1" applyBorder="1" applyAlignment="1">
      <alignment horizontal="distributed" vertical="center"/>
    </xf>
    <xf numFmtId="0" fontId="4" fillId="33" borderId="27" xfId="0" applyNumberFormat="1" applyFont="1" applyFill="1" applyBorder="1" applyAlignment="1">
      <alignment horizontal="distributed" vertical="center"/>
    </xf>
    <xf numFmtId="0" fontId="4" fillId="33" borderId="21" xfId="0" applyNumberFormat="1" applyFont="1" applyFill="1" applyBorder="1" applyAlignment="1">
      <alignment horizontal="distributed" vertical="center"/>
    </xf>
    <xf numFmtId="0" fontId="4" fillId="34" borderId="26" xfId="0" applyFont="1" applyFill="1" applyBorder="1" applyAlignment="1">
      <alignment horizontal="distributed" vertical="center"/>
    </xf>
    <xf numFmtId="0" fontId="4" fillId="33" borderId="34" xfId="0" applyFont="1" applyFill="1" applyBorder="1" applyAlignment="1">
      <alignment horizontal="distributed" vertical="center"/>
    </xf>
    <xf numFmtId="0" fontId="4" fillId="33" borderId="26" xfId="0" applyNumberFormat="1" applyFont="1" applyFill="1" applyBorder="1" applyAlignment="1">
      <alignment horizontal="distributed" vertical="center"/>
    </xf>
    <xf numFmtId="0" fontId="4" fillId="33" borderId="34" xfId="0" applyNumberFormat="1" applyFont="1" applyFill="1" applyBorder="1" applyAlignment="1">
      <alignment horizontal="distributed" vertical="center"/>
    </xf>
    <xf numFmtId="0" fontId="4" fillId="33" borderId="27" xfId="0" applyFont="1" applyFill="1" applyBorder="1" applyAlignment="1">
      <alignment horizontal="distributed" vertical="center"/>
    </xf>
    <xf numFmtId="0" fontId="4" fillId="33" borderId="45" xfId="0" applyFont="1" applyFill="1" applyBorder="1" applyAlignment="1">
      <alignment horizontal="distributed" vertical="center"/>
    </xf>
    <xf numFmtId="0" fontId="6" fillId="0" borderId="0" xfId="0" applyFont="1" applyFill="1" applyAlignment="1">
      <alignment vertical="center"/>
    </xf>
    <xf numFmtId="0" fontId="4" fillId="0" borderId="17" xfId="0" applyFont="1" applyFill="1" applyBorder="1" applyAlignment="1">
      <alignment horizontal="center" vertical="center" textRotation="255" wrapText="1"/>
    </xf>
    <xf numFmtId="0" fontId="4" fillId="0" borderId="23"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44" xfId="0" applyFont="1" applyFill="1" applyBorder="1" applyAlignment="1">
      <alignment horizontal="center" vertical="distributed" textRotation="255" wrapText="1"/>
    </xf>
    <xf numFmtId="0" fontId="4" fillId="0" borderId="27" xfId="0" applyFont="1" applyFill="1" applyBorder="1" applyAlignment="1">
      <alignment horizontal="center" vertical="distributed" textRotation="255" wrapText="1"/>
    </xf>
    <xf numFmtId="0" fontId="4" fillId="0" borderId="45" xfId="0" applyFont="1" applyFill="1" applyBorder="1" applyAlignment="1">
      <alignment horizontal="center" vertical="distributed" textRotation="255" wrapText="1"/>
    </xf>
    <xf numFmtId="0" fontId="4" fillId="0" borderId="51" xfId="0" applyFont="1" applyFill="1" applyBorder="1" applyAlignment="1">
      <alignment horizontal="center" vertical="distributed" textRotation="255" wrapText="1"/>
    </xf>
    <xf numFmtId="0" fontId="4" fillId="0" borderId="28" xfId="0" applyFont="1" applyFill="1" applyBorder="1" applyAlignment="1">
      <alignment horizontal="center" vertical="distributed" textRotation="255" wrapText="1"/>
    </xf>
    <xf numFmtId="0" fontId="4" fillId="0" borderId="43" xfId="0" applyFont="1" applyFill="1" applyBorder="1" applyAlignment="1">
      <alignment horizontal="center" vertical="distributed" textRotation="255" wrapText="1"/>
    </xf>
    <xf numFmtId="0" fontId="4" fillId="0" borderId="51"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0" fontId="4" fillId="0" borderId="57" xfId="0" applyFont="1" applyFill="1" applyBorder="1" applyAlignment="1">
      <alignment horizontal="center" vertical="distributed" textRotation="255" wrapText="1"/>
    </xf>
    <xf numFmtId="0" fontId="4" fillId="0" borderId="51" xfId="0" applyFont="1" applyFill="1" applyBorder="1" applyAlignment="1">
      <alignment horizontal="center" vertical="distributed" textRotation="255"/>
    </xf>
    <xf numFmtId="0" fontId="4" fillId="0" borderId="28" xfId="0" applyFont="1" applyFill="1" applyBorder="1" applyAlignment="1">
      <alignment horizontal="center" vertical="distributed" textRotation="255"/>
    </xf>
    <xf numFmtId="0" fontId="4" fillId="0" borderId="57" xfId="0" applyFont="1" applyFill="1" applyBorder="1" applyAlignment="1">
      <alignment horizontal="center" vertical="distributed" textRotation="255"/>
    </xf>
    <xf numFmtId="0" fontId="4" fillId="0" borderId="49" xfId="0" applyFont="1" applyFill="1" applyBorder="1" applyAlignment="1">
      <alignment horizontal="center" vertical="distributed" textRotation="255" wrapText="1"/>
    </xf>
    <xf numFmtId="0" fontId="4" fillId="0" borderId="21" xfId="0" applyFont="1" applyFill="1" applyBorder="1" applyAlignment="1">
      <alignment horizontal="center" vertical="distributed" textRotation="255" wrapText="1"/>
    </xf>
    <xf numFmtId="0" fontId="4" fillId="0" borderId="22" xfId="0" applyFont="1" applyFill="1" applyBorder="1" applyAlignment="1">
      <alignment horizontal="center" vertical="distributed" textRotation="255" wrapText="1"/>
    </xf>
    <xf numFmtId="0" fontId="4" fillId="0" borderId="28" xfId="0" applyFont="1" applyFill="1" applyBorder="1" applyAlignment="1">
      <alignment horizontal="center" vertical="center" wrapText="1"/>
    </xf>
    <xf numFmtId="0" fontId="4" fillId="0" borderId="28" xfId="0" applyFont="1" applyFill="1" applyBorder="1" applyAlignment="1">
      <alignment vertical="center"/>
    </xf>
    <xf numFmtId="0" fontId="4" fillId="0" borderId="43" xfId="0" applyFont="1" applyFill="1" applyBorder="1" applyAlignment="1">
      <alignment vertical="center"/>
    </xf>
    <xf numFmtId="0" fontId="4" fillId="0" borderId="43" xfId="0" applyFont="1" applyFill="1" applyBorder="1" applyAlignment="1">
      <alignment horizontal="center" vertical="center" wrapText="1"/>
    </xf>
    <xf numFmtId="0" fontId="4" fillId="0" borderId="57"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5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6" fillId="0" borderId="0" xfId="0" applyFont="1" applyFill="1" applyBorder="1" applyAlignment="1">
      <alignment vertical="center"/>
    </xf>
    <xf numFmtId="0" fontId="4" fillId="0" borderId="61" xfId="0" applyFont="1" applyFill="1" applyBorder="1" applyAlignment="1">
      <alignment horizontal="center" vertical="distributed" textRotation="255" wrapText="1"/>
    </xf>
    <xf numFmtId="0" fontId="4" fillId="0" borderId="60" xfId="0" applyFont="1" applyFill="1" applyBorder="1" applyAlignment="1">
      <alignment horizontal="center" vertical="distributed" textRotation="255" wrapText="1"/>
    </xf>
    <xf numFmtId="0" fontId="4" fillId="0" borderId="29" xfId="0" applyFont="1" applyFill="1" applyBorder="1" applyAlignment="1">
      <alignment horizontal="center" vertical="distributed" textRotation="255" wrapText="1"/>
    </xf>
    <xf numFmtId="0" fontId="4" fillId="0" borderId="62" xfId="0" applyFont="1" applyFill="1" applyBorder="1" applyAlignment="1">
      <alignment horizontal="center" vertical="center" textRotation="255" wrapText="1"/>
    </xf>
    <xf numFmtId="0" fontId="4" fillId="0" borderId="56" xfId="0" applyFont="1" applyFill="1" applyBorder="1" applyAlignment="1">
      <alignment horizontal="center" vertical="center" textRotation="255" wrapText="1"/>
    </xf>
    <xf numFmtId="0" fontId="4" fillId="0" borderId="63" xfId="0" applyFont="1" applyFill="1" applyBorder="1" applyAlignment="1">
      <alignment horizontal="center" vertical="center" textRotation="255" wrapText="1"/>
    </xf>
    <xf numFmtId="0" fontId="4" fillId="0" borderId="64" xfId="0" applyFont="1" applyFill="1" applyBorder="1" applyAlignment="1">
      <alignment horizontal="center" vertical="center" textRotation="255" wrapText="1"/>
    </xf>
    <xf numFmtId="0" fontId="4" fillId="0" borderId="65" xfId="0" applyFont="1" applyFill="1" applyBorder="1" applyAlignment="1">
      <alignment horizontal="center" vertical="center" textRotation="255" wrapText="1"/>
    </xf>
    <xf numFmtId="0" fontId="4" fillId="0" borderId="66"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43" xfId="0" applyFont="1" applyFill="1" applyBorder="1" applyAlignment="1">
      <alignment horizontal="center" vertical="center" textRotation="255" wrapText="1"/>
    </xf>
    <xf numFmtId="176" fontId="4" fillId="0" borderId="67" xfId="0" applyNumberFormat="1" applyFont="1" applyFill="1" applyBorder="1" applyAlignment="1">
      <alignment horizontal="right" vertical="center" shrinkToFit="1"/>
    </xf>
    <xf numFmtId="176" fontId="4" fillId="0" borderId="30" xfId="0" applyNumberFormat="1" applyFont="1" applyFill="1" applyBorder="1" applyAlignment="1">
      <alignment horizontal="right" vertical="center" shrinkToFit="1"/>
    </xf>
    <xf numFmtId="176" fontId="4" fillId="0" borderId="67" xfId="0" applyNumberFormat="1" applyFont="1" applyFill="1" applyBorder="1" applyAlignment="1">
      <alignment horizontal="center" vertical="center" shrinkToFit="1"/>
    </xf>
    <xf numFmtId="176" fontId="4" fillId="0" borderId="30" xfId="0" applyNumberFormat="1" applyFont="1" applyFill="1" applyBorder="1" applyAlignment="1">
      <alignment horizontal="center" vertical="center" shrinkToFit="1"/>
    </xf>
    <xf numFmtId="176" fontId="4" fillId="0" borderId="68" xfId="0" applyNumberFormat="1" applyFont="1" applyFill="1" applyBorder="1" applyAlignment="1">
      <alignment horizontal="right" vertical="center" shrinkToFit="1"/>
    </xf>
    <xf numFmtId="176" fontId="4" fillId="0" borderId="52" xfId="0" applyNumberFormat="1" applyFont="1" applyFill="1" applyBorder="1" applyAlignment="1">
      <alignment horizontal="right" vertical="center" shrinkToFit="1"/>
    </xf>
    <xf numFmtId="176" fontId="4" fillId="0" borderId="68" xfId="0" applyNumberFormat="1" applyFont="1" applyFill="1" applyBorder="1" applyAlignment="1">
      <alignment horizontal="center" vertical="center" shrinkToFit="1"/>
    </xf>
    <xf numFmtId="176" fontId="4" fillId="0" borderId="52" xfId="0" applyNumberFormat="1" applyFont="1" applyFill="1" applyBorder="1" applyAlignment="1">
      <alignment horizontal="center" vertical="center" shrinkToFit="1"/>
    </xf>
    <xf numFmtId="0" fontId="4" fillId="0" borderId="69" xfId="0" applyFont="1" applyFill="1" applyBorder="1" applyAlignment="1">
      <alignment horizontal="distributed" vertical="center" wrapText="1"/>
    </xf>
    <xf numFmtId="0" fontId="4" fillId="0" borderId="70" xfId="0" applyFont="1" applyFill="1" applyBorder="1" applyAlignment="1">
      <alignment horizontal="distributed" vertical="center" wrapText="1"/>
    </xf>
    <xf numFmtId="0" fontId="4" fillId="0" borderId="71" xfId="0" applyFont="1" applyFill="1" applyBorder="1" applyAlignment="1">
      <alignment horizontal="distributed" vertical="center" wrapText="1"/>
    </xf>
    <xf numFmtId="0" fontId="4" fillId="0" borderId="69"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4" fillId="0" borderId="72" xfId="0" applyFont="1" applyFill="1" applyBorder="1" applyAlignment="1">
      <alignment horizontal="center" vertical="center" shrinkToFit="1"/>
    </xf>
    <xf numFmtId="0" fontId="4" fillId="0" borderId="73" xfId="0" applyFont="1" applyFill="1" applyBorder="1" applyAlignment="1">
      <alignment horizontal="distributed" vertical="center" wrapText="1"/>
    </xf>
    <xf numFmtId="0" fontId="4" fillId="0" borderId="72" xfId="0" applyFont="1" applyFill="1" applyBorder="1" applyAlignment="1">
      <alignment horizontal="distributed" vertical="center" wrapText="1"/>
    </xf>
    <xf numFmtId="0" fontId="4" fillId="0" borderId="7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26" xfId="0" applyFont="1" applyFill="1" applyBorder="1" applyAlignment="1">
      <alignment horizontal="center" vertical="center" wrapText="1" shrinkToFit="1"/>
    </xf>
    <xf numFmtId="0" fontId="4" fillId="0" borderId="74" xfId="0" applyFont="1" applyFill="1" applyBorder="1" applyAlignment="1">
      <alignment horizontal="center" vertical="center" wrapText="1" shrinkToFit="1"/>
    </xf>
    <xf numFmtId="0" fontId="4" fillId="0" borderId="34" xfId="0" applyFont="1" applyFill="1" applyBorder="1" applyAlignment="1">
      <alignment horizontal="center" vertical="center" wrapText="1" shrinkToFit="1"/>
    </xf>
    <xf numFmtId="49" fontId="4" fillId="0" borderId="26" xfId="0" applyNumberFormat="1" applyFont="1" applyFill="1" applyBorder="1" applyAlignment="1">
      <alignment horizontal="center" vertical="center" shrinkToFit="1"/>
    </xf>
    <xf numFmtId="49" fontId="4" fillId="0" borderId="74" xfId="0" applyNumberFormat="1" applyFont="1" applyFill="1" applyBorder="1" applyAlignment="1">
      <alignment horizontal="center" vertical="center" shrinkToFit="1"/>
    </xf>
    <xf numFmtId="49" fontId="4" fillId="0" borderId="34" xfId="0" applyNumberFormat="1"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49" fontId="4" fillId="0" borderId="32" xfId="0" applyNumberFormat="1" applyFont="1" applyFill="1" applyBorder="1" applyAlignment="1">
      <alignment horizontal="center" vertical="center" shrinkToFit="1"/>
    </xf>
    <xf numFmtId="49" fontId="4" fillId="0" borderId="38" xfId="0" applyNumberFormat="1" applyFont="1" applyFill="1" applyBorder="1" applyAlignment="1">
      <alignment horizontal="center" vertical="center" shrinkToFit="1"/>
    </xf>
    <xf numFmtId="49" fontId="4" fillId="0" borderId="33" xfId="0" applyNumberFormat="1" applyFont="1" applyFill="1" applyBorder="1" applyAlignment="1">
      <alignment horizontal="center" vertical="center" shrinkToFit="1"/>
    </xf>
    <xf numFmtId="49" fontId="4" fillId="0" borderId="50" xfId="0" applyNumberFormat="1" applyFont="1" applyFill="1" applyBorder="1" applyAlignment="1">
      <alignment horizontal="center" vertical="center" shrinkToFit="1"/>
    </xf>
    <xf numFmtId="49" fontId="4" fillId="0" borderId="75" xfId="0" applyNumberFormat="1" applyFont="1" applyFill="1" applyBorder="1" applyAlignment="1">
      <alignment horizontal="center" vertical="center" shrinkToFit="1"/>
    </xf>
    <xf numFmtId="0" fontId="4" fillId="0" borderId="35" xfId="0" applyFont="1" applyFill="1" applyBorder="1" applyAlignment="1">
      <alignment horizontal="distributed" vertical="center" wrapText="1"/>
    </xf>
    <xf numFmtId="0" fontId="4" fillId="0" borderId="42" xfId="0" applyFont="1" applyFill="1" applyBorder="1" applyAlignment="1">
      <alignment horizontal="distributed" vertical="center" wrapText="1"/>
    </xf>
    <xf numFmtId="0" fontId="4" fillId="0" borderId="36" xfId="0" applyFont="1" applyFill="1" applyBorder="1" applyAlignment="1">
      <alignment horizontal="distributed" vertical="center" wrapText="1"/>
    </xf>
    <xf numFmtId="49" fontId="4" fillId="0" borderId="35" xfId="0" applyNumberFormat="1" applyFont="1" applyFill="1" applyBorder="1" applyAlignment="1">
      <alignment horizontal="center" vertical="center" shrinkToFit="1"/>
    </xf>
    <xf numFmtId="49" fontId="4" fillId="0" borderId="42" xfId="0" applyNumberFormat="1" applyFont="1" applyFill="1" applyBorder="1" applyAlignment="1">
      <alignment horizontal="center" vertical="center" shrinkToFit="1"/>
    </xf>
    <xf numFmtId="49" fontId="4" fillId="0" borderId="36" xfId="0" applyNumberFormat="1" applyFont="1" applyFill="1" applyBorder="1" applyAlignment="1">
      <alignment horizontal="center" vertical="center" shrinkToFit="1"/>
    </xf>
    <xf numFmtId="49" fontId="4" fillId="0" borderId="52" xfId="0" applyNumberFormat="1" applyFont="1" applyFill="1" applyBorder="1" applyAlignment="1">
      <alignment horizontal="center" vertical="center" shrinkToFit="1"/>
    </xf>
    <xf numFmtId="49" fontId="4" fillId="0" borderId="76" xfId="0" applyNumberFormat="1" applyFont="1" applyFill="1" applyBorder="1" applyAlignment="1">
      <alignment horizontal="center" vertical="center" shrinkToFit="1"/>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49" fontId="4" fillId="0" borderId="79" xfId="0" applyNumberFormat="1" applyFont="1" applyFill="1" applyBorder="1" applyAlignment="1">
      <alignment horizontal="center" vertical="center" shrinkToFit="1"/>
    </xf>
    <xf numFmtId="49" fontId="4" fillId="0" borderId="80" xfId="0" applyNumberFormat="1" applyFont="1" applyFill="1" applyBorder="1" applyAlignment="1">
      <alignment horizontal="center" vertical="center" shrinkToFit="1"/>
    </xf>
    <xf numFmtId="49" fontId="4" fillId="0" borderId="81" xfId="0" applyNumberFormat="1" applyFont="1" applyFill="1" applyBorder="1" applyAlignment="1">
      <alignment horizontal="center" vertical="center" shrinkToFit="1"/>
    </xf>
    <xf numFmtId="49" fontId="4" fillId="0" borderId="82" xfId="0" applyNumberFormat="1" applyFont="1" applyFill="1" applyBorder="1" applyAlignment="1">
      <alignment horizontal="center" vertical="center" shrinkToFit="1"/>
    </xf>
    <xf numFmtId="49" fontId="4" fillId="0" borderId="83" xfId="0" applyNumberFormat="1" applyFont="1" applyFill="1" applyBorder="1" applyAlignment="1">
      <alignment horizontal="center" vertical="center" shrinkToFit="1"/>
    </xf>
    <xf numFmtId="49" fontId="4" fillId="0" borderId="84" xfId="0" applyNumberFormat="1" applyFont="1" applyFill="1" applyBorder="1" applyAlignment="1">
      <alignment horizontal="center" vertical="center" shrinkToFit="1"/>
    </xf>
    <xf numFmtId="0" fontId="1" fillId="0" borderId="0" xfId="0" applyFont="1" applyFill="1" applyAlignment="1">
      <alignment vertical="center"/>
    </xf>
    <xf numFmtId="0" fontId="10" fillId="0" borderId="0" xfId="0" applyNumberFormat="1" applyFont="1" applyFill="1" applyAlignment="1">
      <alignment horizontal="left" vertical="top" wrapText="1"/>
    </xf>
    <xf numFmtId="0" fontId="1" fillId="0" borderId="0" xfId="0" applyNumberFormat="1" applyFont="1" applyFill="1" applyAlignment="1">
      <alignment horizontal="left" vertical="center"/>
    </xf>
    <xf numFmtId="0" fontId="10" fillId="0" borderId="19"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14" xfId="0" applyFont="1" applyFill="1" applyBorder="1" applyAlignment="1">
      <alignment horizontal="distributed" vertical="center"/>
    </xf>
    <xf numFmtId="0" fontId="10" fillId="0" borderId="19" xfId="0" applyFont="1" applyFill="1" applyBorder="1" applyAlignment="1">
      <alignment horizontal="distributed" vertical="center" wrapText="1"/>
    </xf>
    <xf numFmtId="0" fontId="10" fillId="0" borderId="85" xfId="0" applyFont="1" applyFill="1" applyBorder="1" applyAlignment="1">
      <alignment horizontal="distributed" vertical="center" wrapText="1"/>
    </xf>
    <xf numFmtId="0" fontId="10" fillId="0" borderId="86" xfId="0" applyFont="1" applyFill="1" applyBorder="1" applyAlignment="1">
      <alignment horizontal="distributed" vertical="center" wrapText="1"/>
    </xf>
    <xf numFmtId="0" fontId="10" fillId="0" borderId="50"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67" xfId="0" applyFont="1" applyFill="1" applyBorder="1" applyAlignment="1">
      <alignment horizontal="center" vertical="center" shrinkToFit="1"/>
    </xf>
    <xf numFmtId="0" fontId="10" fillId="0" borderId="3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32" xfId="0" applyFont="1" applyFill="1" applyBorder="1" applyAlignment="1">
      <alignment horizontal="distributed" vertical="center"/>
    </xf>
    <xf numFmtId="0" fontId="10" fillId="0" borderId="33" xfId="0" applyFont="1" applyFill="1" applyBorder="1" applyAlignment="1">
      <alignment horizontal="distributed" vertical="center"/>
    </xf>
    <xf numFmtId="0" fontId="10" fillId="0" borderId="26"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35" xfId="0" applyFont="1" applyFill="1" applyBorder="1" applyAlignment="1">
      <alignment horizontal="distributed" vertical="center"/>
    </xf>
    <xf numFmtId="0" fontId="10" fillId="0" borderId="36" xfId="0" applyFont="1" applyFill="1" applyBorder="1" applyAlignment="1">
      <alignment horizontal="distributed" vertical="center"/>
    </xf>
    <xf numFmtId="0" fontId="10" fillId="0" borderId="85" xfId="0" applyFont="1" applyFill="1" applyBorder="1" applyAlignment="1">
      <alignment horizontal="distributed" vertical="center"/>
    </xf>
    <xf numFmtId="0" fontId="10" fillId="0" borderId="47" xfId="0" applyFont="1" applyFill="1" applyBorder="1" applyAlignment="1">
      <alignment horizontal="distributed" vertical="center"/>
    </xf>
    <xf numFmtId="0" fontId="10" fillId="0" borderId="39" xfId="0" applyFont="1" applyFill="1" applyBorder="1" applyAlignment="1">
      <alignment horizontal="distributed" vertical="center"/>
    </xf>
    <xf numFmtId="0" fontId="10" fillId="0" borderId="41" xfId="0" applyFont="1" applyFill="1" applyBorder="1" applyAlignment="1">
      <alignment horizontal="distributed" vertical="center"/>
    </xf>
    <xf numFmtId="0" fontId="10" fillId="0" borderId="87" xfId="0" applyFont="1" applyFill="1" applyBorder="1" applyAlignment="1">
      <alignment horizontal="distributed" vertical="center"/>
    </xf>
    <xf numFmtId="0" fontId="10" fillId="0" borderId="86" xfId="0" applyFont="1" applyFill="1" applyBorder="1" applyAlignment="1">
      <alignment horizontal="distributed" vertical="center"/>
    </xf>
    <xf numFmtId="0" fontId="6" fillId="34" borderId="0" xfId="0" applyFont="1" applyFill="1" applyAlignment="1">
      <alignment vertical="center" wrapText="1"/>
    </xf>
    <xf numFmtId="0" fontId="4" fillId="34" borderId="26" xfId="0" applyFont="1" applyFill="1" applyBorder="1" applyAlignment="1">
      <alignment horizontal="left" vertical="center" wrapText="1"/>
    </xf>
    <xf numFmtId="0" fontId="4" fillId="34" borderId="74"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74" xfId="0" applyFont="1" applyFill="1" applyBorder="1" applyAlignment="1">
      <alignment vertical="center" wrapText="1"/>
    </xf>
    <xf numFmtId="0" fontId="4" fillId="34" borderId="35" xfId="0" applyFont="1" applyFill="1" applyBorder="1" applyAlignment="1">
      <alignment horizontal="left" vertical="center" wrapText="1"/>
    </xf>
    <xf numFmtId="0" fontId="4" fillId="34" borderId="42" xfId="0" applyFont="1" applyFill="1" applyBorder="1" applyAlignment="1">
      <alignment vertical="center" wrapText="1"/>
    </xf>
    <xf numFmtId="0" fontId="4" fillId="34" borderId="0" xfId="0" applyFont="1" applyFill="1" applyAlignment="1">
      <alignment horizontal="left" vertical="center" wrapText="1"/>
    </xf>
    <xf numFmtId="0" fontId="4" fillId="34" borderId="19" xfId="0" applyNumberFormat="1" applyFont="1" applyFill="1" applyBorder="1" applyAlignment="1">
      <alignment horizontal="left" vertical="center" wrapText="1"/>
    </xf>
    <xf numFmtId="0" fontId="4" fillId="34" borderId="10" xfId="0" applyNumberFormat="1" applyFont="1" applyFill="1" applyBorder="1" applyAlignment="1">
      <alignment vertical="center" wrapText="1"/>
    </xf>
    <xf numFmtId="58" fontId="4" fillId="34" borderId="26" xfId="0" applyNumberFormat="1" applyFont="1" applyFill="1" applyBorder="1" applyAlignment="1">
      <alignment horizontal="left" vertical="center" wrapText="1"/>
    </xf>
    <xf numFmtId="58" fontId="4" fillId="34" borderId="37" xfId="0" applyNumberFormat="1" applyFont="1" applyFill="1" applyBorder="1" applyAlignment="1">
      <alignment horizontal="left" vertical="center" wrapText="1"/>
    </xf>
    <xf numFmtId="0" fontId="4" fillId="34" borderId="88"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61"/>
  <sheetViews>
    <sheetView showGridLines="0" tabSelected="1" view="pageBreakPreview" zoomScaleSheetLayoutView="100" zoomScalePageLayoutView="0" workbookViewId="0" topLeftCell="A1">
      <selection activeCell="A1" sqref="A1:P1"/>
    </sheetView>
  </sheetViews>
  <sheetFormatPr defaultColWidth="9.00390625" defaultRowHeight="19.5" customHeight="1"/>
  <cols>
    <col min="1" max="1" width="1.625" style="2" customWidth="1"/>
    <col min="2" max="2" width="4.125" style="2" customWidth="1"/>
    <col min="3" max="3" width="2.50390625" style="2" customWidth="1"/>
    <col min="4" max="5" width="5.875" style="2" customWidth="1"/>
    <col min="6" max="6" width="2.50390625" style="2" customWidth="1"/>
    <col min="7" max="7" width="4.25390625" style="2" customWidth="1"/>
    <col min="8" max="8" width="11.125" style="2" hidden="1" customWidth="1"/>
    <col min="9" max="9" width="4.50390625" style="2" customWidth="1"/>
    <col min="10" max="10" width="1.25" style="2" customWidth="1"/>
    <col min="11" max="11" width="2.25390625" style="2" customWidth="1"/>
    <col min="12" max="12" width="14.125" style="2" customWidth="1"/>
    <col min="13" max="13" width="2.50390625" style="2" customWidth="1"/>
    <col min="14" max="14" width="11.125" style="2" customWidth="1"/>
    <col min="15" max="15" width="9.00390625" style="2" customWidth="1"/>
    <col min="16" max="16" width="14.875" style="2" customWidth="1"/>
    <col min="17" max="16384" width="9.00390625" style="2" customWidth="1"/>
  </cols>
  <sheetData>
    <row r="1" spans="1:21" ht="18.75">
      <c r="A1" s="201" t="s">
        <v>59</v>
      </c>
      <c r="B1" s="201"/>
      <c r="C1" s="201"/>
      <c r="D1" s="201"/>
      <c r="E1" s="201"/>
      <c r="F1" s="201"/>
      <c r="G1" s="201"/>
      <c r="H1" s="201"/>
      <c r="I1" s="201"/>
      <c r="J1" s="201"/>
      <c r="K1" s="201"/>
      <c r="L1" s="201"/>
      <c r="M1" s="201"/>
      <c r="N1" s="201"/>
      <c r="O1" s="201"/>
      <c r="P1" s="201"/>
      <c r="R1" s="3"/>
      <c r="S1" s="3"/>
      <c r="T1" s="3"/>
      <c r="U1" s="3"/>
    </row>
    <row r="2" spans="2:28" ht="90" customHeight="1">
      <c r="B2" s="202" t="s">
        <v>12</v>
      </c>
      <c r="C2" s="203"/>
      <c r="D2" s="203"/>
      <c r="E2" s="203"/>
      <c r="F2" s="203"/>
      <c r="G2" s="203"/>
      <c r="H2" s="203"/>
      <c r="I2" s="203"/>
      <c r="J2" s="203"/>
      <c r="K2" s="203"/>
      <c r="L2" s="203"/>
      <c r="M2" s="203"/>
      <c r="N2" s="203"/>
      <c r="O2" s="203"/>
      <c r="P2" s="203"/>
      <c r="R2" s="3"/>
      <c r="S2" s="3"/>
      <c r="T2" s="3"/>
      <c r="U2" s="3"/>
      <c r="V2" s="3"/>
      <c r="W2" s="3"/>
      <c r="X2" s="3"/>
      <c r="Y2" s="3"/>
      <c r="Z2" s="3"/>
      <c r="AA2" s="3"/>
      <c r="AB2" s="3"/>
    </row>
    <row r="3" ht="9" customHeight="1"/>
    <row r="4" spans="1:16" ht="15" customHeight="1">
      <c r="A4" s="204" t="s">
        <v>60</v>
      </c>
      <c r="B4" s="204"/>
      <c r="C4" s="204"/>
      <c r="D4" s="204"/>
      <c r="E4" s="204"/>
      <c r="F4" s="204"/>
      <c r="G4" s="204"/>
      <c r="H4" s="204"/>
      <c r="I4" s="204"/>
      <c r="J4" s="204"/>
      <c r="K4" s="204"/>
      <c r="L4" s="204"/>
      <c r="M4" s="204"/>
      <c r="N4" s="204"/>
      <c r="O4" s="204"/>
      <c r="P4" s="204"/>
    </row>
    <row r="5" spans="2:16" ht="15" customHeight="1">
      <c r="B5" s="19"/>
      <c r="C5" s="19"/>
      <c r="D5" s="19"/>
      <c r="E5" s="19"/>
      <c r="F5" s="19"/>
      <c r="G5" s="19"/>
      <c r="H5" s="19"/>
      <c r="I5" s="19"/>
      <c r="J5" s="19"/>
      <c r="K5" s="19"/>
      <c r="L5" s="19"/>
      <c r="M5" s="19"/>
      <c r="N5" s="19"/>
      <c r="O5" s="19"/>
      <c r="P5" s="19"/>
    </row>
    <row r="6" spans="2:16" ht="9.75" customHeight="1">
      <c r="B6" s="19"/>
      <c r="C6" s="19"/>
      <c r="D6" s="19"/>
      <c r="E6" s="19"/>
      <c r="F6" s="19"/>
      <c r="G6" s="19"/>
      <c r="H6" s="19"/>
      <c r="I6" s="19"/>
      <c r="J6" s="19"/>
      <c r="K6" s="19"/>
      <c r="L6" s="132"/>
      <c r="M6" s="132"/>
      <c r="N6" s="13"/>
      <c r="O6" s="13"/>
      <c r="P6" s="13"/>
    </row>
    <row r="7" spans="2:16" ht="9.75" customHeight="1">
      <c r="B7" s="225" t="s">
        <v>0</v>
      </c>
      <c r="C7" s="21"/>
      <c r="D7" s="21"/>
      <c r="E7" s="205" t="s">
        <v>1</v>
      </c>
      <c r="F7" s="206"/>
      <c r="G7" s="207"/>
      <c r="H7" s="19"/>
      <c r="I7" s="19"/>
      <c r="J7" s="22"/>
      <c r="K7" s="22"/>
      <c r="L7" s="192" t="s">
        <v>76</v>
      </c>
      <c r="M7" s="193"/>
      <c r="N7" s="193"/>
      <c r="O7" s="193"/>
      <c r="P7" s="194"/>
    </row>
    <row r="8" spans="2:16" ht="9.75" customHeight="1">
      <c r="B8" s="226"/>
      <c r="C8" s="9"/>
      <c r="D8" s="10"/>
      <c r="E8" s="208"/>
      <c r="F8" s="209"/>
      <c r="G8" s="210"/>
      <c r="H8" s="22"/>
      <c r="I8" s="22"/>
      <c r="J8" s="22"/>
      <c r="K8" s="133"/>
      <c r="L8" s="195"/>
      <c r="M8" s="196"/>
      <c r="N8" s="196"/>
      <c r="O8" s="196"/>
      <c r="P8" s="197"/>
    </row>
    <row r="9" spans="2:16" ht="9.75" customHeight="1">
      <c r="B9" s="226"/>
      <c r="C9" s="9"/>
      <c r="D9" s="11"/>
      <c r="E9" s="208"/>
      <c r="F9" s="209"/>
      <c r="G9" s="210"/>
      <c r="H9" s="24"/>
      <c r="I9" s="25"/>
      <c r="J9" s="13"/>
      <c r="K9" s="14"/>
      <c r="L9" s="195"/>
      <c r="M9" s="196"/>
      <c r="N9" s="196"/>
      <c r="O9" s="196"/>
      <c r="P9" s="197"/>
    </row>
    <row r="10" spans="2:16" ht="9.75" customHeight="1">
      <c r="B10" s="226"/>
      <c r="C10" s="10"/>
      <c r="D10" s="15"/>
      <c r="E10" s="211"/>
      <c r="F10" s="212"/>
      <c r="G10" s="213"/>
      <c r="H10" s="24"/>
      <c r="I10" s="24"/>
      <c r="J10" s="7"/>
      <c r="K10" s="8"/>
      <c r="L10" s="198"/>
      <c r="M10" s="199"/>
      <c r="N10" s="199"/>
      <c r="O10" s="199"/>
      <c r="P10" s="200"/>
    </row>
    <row r="11" spans="2:16" ht="15" customHeight="1">
      <c r="B11" s="226"/>
      <c r="C11" s="10"/>
      <c r="D11" s="9"/>
      <c r="E11" s="9"/>
      <c r="F11" s="19"/>
      <c r="G11" s="19"/>
      <c r="H11" s="6"/>
      <c r="I11" s="7"/>
      <c r="J11" s="7"/>
      <c r="K11" s="19"/>
      <c r="L11" s="131"/>
      <c r="M11" s="131"/>
      <c r="N11" s="131"/>
      <c r="O11" s="131"/>
      <c r="P11" s="131"/>
    </row>
    <row r="12" spans="2:16" ht="15" customHeight="1">
      <c r="B12" s="226"/>
      <c r="C12" s="10"/>
      <c r="D12" s="9"/>
      <c r="E12" s="225" t="s">
        <v>2</v>
      </c>
      <c r="F12" s="19"/>
      <c r="G12" s="19"/>
      <c r="H12" s="6"/>
      <c r="I12" s="27"/>
      <c r="J12" s="7"/>
      <c r="K12" s="19"/>
      <c r="L12" s="19"/>
      <c r="M12" s="19"/>
      <c r="N12" s="22"/>
      <c r="O12" s="22"/>
      <c r="P12" s="19"/>
    </row>
    <row r="13" spans="2:16" ht="9.75" customHeight="1">
      <c r="B13" s="226"/>
      <c r="C13" s="10"/>
      <c r="D13" s="9"/>
      <c r="E13" s="228"/>
      <c r="F13" s="19"/>
      <c r="G13" s="19"/>
      <c r="H13" s="6"/>
      <c r="I13" s="27"/>
      <c r="J13" s="26"/>
      <c r="K13" s="22"/>
      <c r="L13" s="28"/>
      <c r="M13" s="28"/>
      <c r="N13" s="22"/>
      <c r="O13" s="22"/>
      <c r="P13" s="19"/>
    </row>
    <row r="14" spans="2:16" ht="12" customHeight="1">
      <c r="B14" s="226"/>
      <c r="C14" s="10"/>
      <c r="D14" s="9"/>
      <c r="E14" s="228"/>
      <c r="F14" s="19"/>
      <c r="G14" s="214" t="s">
        <v>3</v>
      </c>
      <c r="H14" s="187"/>
      <c r="I14" s="187"/>
      <c r="J14" s="7"/>
      <c r="K14" s="7"/>
      <c r="L14" s="176" t="s">
        <v>4</v>
      </c>
      <c r="M14" s="177"/>
      <c r="N14" s="178"/>
      <c r="O14" s="178"/>
      <c r="P14" s="179"/>
    </row>
    <row r="15" spans="2:16" ht="5.25" customHeight="1">
      <c r="B15" s="226"/>
      <c r="C15" s="10"/>
      <c r="D15" s="9"/>
      <c r="E15" s="228"/>
      <c r="F15" s="19"/>
      <c r="G15" s="187"/>
      <c r="H15" s="187"/>
      <c r="I15" s="187"/>
      <c r="J15" s="4"/>
      <c r="K15" s="5"/>
      <c r="L15" s="180"/>
      <c r="M15" s="181"/>
      <c r="N15" s="181"/>
      <c r="O15" s="181"/>
      <c r="P15" s="183"/>
    </row>
    <row r="16" spans="2:16" ht="6.75" customHeight="1">
      <c r="B16" s="226"/>
      <c r="C16" s="10"/>
      <c r="D16" s="9"/>
      <c r="E16" s="228"/>
      <c r="F16" s="19"/>
      <c r="G16" s="187"/>
      <c r="H16" s="187"/>
      <c r="I16" s="187"/>
      <c r="J16" s="19"/>
      <c r="K16" s="7"/>
      <c r="L16" s="215"/>
      <c r="M16" s="216"/>
      <c r="N16" s="216"/>
      <c r="O16" s="216"/>
      <c r="P16" s="217"/>
    </row>
    <row r="17" spans="2:16" ht="9.75" customHeight="1">
      <c r="B17" s="226"/>
      <c r="C17" s="10"/>
      <c r="D17" s="9"/>
      <c r="E17" s="228"/>
      <c r="F17" s="19"/>
      <c r="G17" s="20"/>
      <c r="H17" s="7"/>
      <c r="I17" s="7"/>
      <c r="J17" s="22"/>
      <c r="K17" s="26"/>
      <c r="L17" s="18"/>
      <c r="M17" s="18"/>
      <c r="N17" s="18"/>
      <c r="O17" s="18"/>
      <c r="P17" s="18"/>
    </row>
    <row r="18" spans="2:16" ht="9.75" customHeight="1">
      <c r="B18" s="226"/>
      <c r="C18" s="10"/>
      <c r="D18" s="9"/>
      <c r="E18" s="228"/>
      <c r="F18" s="19"/>
      <c r="G18" s="20"/>
      <c r="H18" s="7"/>
      <c r="I18" s="7"/>
      <c r="J18" s="19"/>
      <c r="K18" s="19"/>
      <c r="L18" s="28"/>
      <c r="M18" s="28"/>
      <c r="N18" s="22"/>
      <c r="O18" s="22"/>
      <c r="P18" s="19"/>
    </row>
    <row r="19" spans="2:16" ht="9.75" customHeight="1">
      <c r="B19" s="226"/>
      <c r="C19" s="10"/>
      <c r="D19" s="9"/>
      <c r="E19" s="228"/>
      <c r="F19" s="19"/>
      <c r="G19" s="20"/>
      <c r="H19" s="7"/>
      <c r="I19" s="7"/>
      <c r="J19" s="19"/>
      <c r="K19" s="19"/>
      <c r="L19" s="176" t="s">
        <v>69</v>
      </c>
      <c r="M19" s="177"/>
      <c r="N19" s="178"/>
      <c r="O19" s="178"/>
      <c r="P19" s="179"/>
    </row>
    <row r="20" spans="2:16" ht="13.5" customHeight="1">
      <c r="B20" s="226"/>
      <c r="C20" s="10"/>
      <c r="D20" s="9"/>
      <c r="E20" s="228"/>
      <c r="F20" s="19"/>
      <c r="G20" s="20"/>
      <c r="H20" s="7"/>
      <c r="I20" s="7"/>
      <c r="J20" s="19"/>
      <c r="K20" s="19"/>
      <c r="L20" s="180"/>
      <c r="M20" s="181"/>
      <c r="N20" s="182"/>
      <c r="O20" s="182"/>
      <c r="P20" s="183"/>
    </row>
    <row r="21" spans="2:16" ht="9.75" customHeight="1">
      <c r="B21" s="226"/>
      <c r="C21" s="10"/>
      <c r="D21" s="9"/>
      <c r="E21" s="228"/>
      <c r="F21" s="19"/>
      <c r="G21" s="20"/>
      <c r="H21" s="7"/>
      <c r="I21" s="7"/>
      <c r="J21" s="19"/>
      <c r="K21" s="19"/>
      <c r="L21" s="180"/>
      <c r="M21" s="181"/>
      <c r="N21" s="182"/>
      <c r="O21" s="182"/>
      <c r="P21" s="183"/>
    </row>
    <row r="22" spans="2:16" ht="15" customHeight="1">
      <c r="B22" s="226"/>
      <c r="C22" s="10"/>
      <c r="D22" s="9"/>
      <c r="E22" s="228"/>
      <c r="F22" s="19"/>
      <c r="G22" s="184" t="s">
        <v>5</v>
      </c>
      <c r="H22" s="184"/>
      <c r="I22" s="184"/>
      <c r="J22" s="13"/>
      <c r="K22" s="13"/>
      <c r="L22" s="30" t="s">
        <v>6</v>
      </c>
      <c r="M22" s="31"/>
      <c r="N22" s="18"/>
      <c r="O22" s="18"/>
      <c r="P22" s="17"/>
    </row>
    <row r="23" spans="2:16" ht="9.75" customHeight="1">
      <c r="B23" s="226"/>
      <c r="C23" s="10"/>
      <c r="D23" s="9"/>
      <c r="E23" s="228"/>
      <c r="F23" s="19"/>
      <c r="G23" s="184"/>
      <c r="H23" s="184"/>
      <c r="I23" s="184"/>
      <c r="J23" s="19"/>
      <c r="K23" s="19"/>
      <c r="L23" s="16"/>
      <c r="M23" s="18"/>
      <c r="N23" s="18"/>
      <c r="O23" s="18"/>
      <c r="P23" s="17"/>
    </row>
    <row r="24" spans="2:16" ht="9.75" customHeight="1">
      <c r="B24" s="226"/>
      <c r="C24" s="10"/>
      <c r="D24" s="9"/>
      <c r="E24" s="228"/>
      <c r="F24" s="19"/>
      <c r="G24" s="185"/>
      <c r="H24" s="185"/>
      <c r="I24" s="185"/>
      <c r="J24" s="19"/>
      <c r="K24" s="19"/>
      <c r="L24" s="180" t="s">
        <v>70</v>
      </c>
      <c r="M24" s="181"/>
      <c r="N24" s="182"/>
      <c r="O24" s="182"/>
      <c r="P24" s="183"/>
    </row>
    <row r="25" spans="2:16" ht="9.75" customHeight="1">
      <c r="B25" s="226"/>
      <c r="C25" s="10"/>
      <c r="D25" s="9"/>
      <c r="E25" s="228"/>
      <c r="F25" s="19"/>
      <c r="G25" s="20"/>
      <c r="H25" s="7"/>
      <c r="I25" s="7"/>
      <c r="J25" s="19"/>
      <c r="K25" s="19"/>
      <c r="L25" s="180"/>
      <c r="M25" s="181"/>
      <c r="N25" s="182"/>
      <c r="O25" s="182"/>
      <c r="P25" s="183"/>
    </row>
    <row r="26" spans="2:16" ht="9.75" customHeight="1">
      <c r="B26" s="226"/>
      <c r="C26" s="10"/>
      <c r="D26" s="9"/>
      <c r="E26" s="228"/>
      <c r="F26" s="19"/>
      <c r="G26" s="20"/>
      <c r="H26" s="7"/>
      <c r="I26" s="7"/>
      <c r="J26" s="19"/>
      <c r="K26" s="19"/>
      <c r="L26" s="180"/>
      <c r="M26" s="181"/>
      <c r="N26" s="182"/>
      <c r="O26" s="182"/>
      <c r="P26" s="183"/>
    </row>
    <row r="27" spans="2:16" ht="9.75" customHeight="1">
      <c r="B27" s="226"/>
      <c r="C27" s="10"/>
      <c r="D27" s="9"/>
      <c r="E27" s="228"/>
      <c r="F27" s="19"/>
      <c r="G27" s="20"/>
      <c r="H27" s="7"/>
      <c r="I27" s="7"/>
      <c r="J27" s="19"/>
      <c r="K27" s="19"/>
      <c r="L27" s="186" t="s">
        <v>71</v>
      </c>
      <c r="M27" s="187"/>
      <c r="N27" s="187"/>
      <c r="O27" s="187"/>
      <c r="P27" s="188"/>
    </row>
    <row r="28" spans="2:16" ht="9.75" customHeight="1">
      <c r="B28" s="226"/>
      <c r="C28" s="10"/>
      <c r="D28" s="9"/>
      <c r="E28" s="228"/>
      <c r="F28" s="19"/>
      <c r="G28" s="20"/>
      <c r="H28" s="7"/>
      <c r="I28" s="7"/>
      <c r="J28" s="19"/>
      <c r="K28" s="19"/>
      <c r="L28" s="186"/>
      <c r="M28" s="187"/>
      <c r="N28" s="187"/>
      <c r="O28" s="187"/>
      <c r="P28" s="188"/>
    </row>
    <row r="29" spans="2:16" ht="9.75" customHeight="1">
      <c r="B29" s="226"/>
      <c r="C29" s="10"/>
      <c r="D29" s="9"/>
      <c r="E29" s="228"/>
      <c r="F29" s="19"/>
      <c r="G29" s="20"/>
      <c r="H29" s="7"/>
      <c r="I29" s="7"/>
      <c r="J29" s="19"/>
      <c r="K29" s="19"/>
      <c r="L29" s="186"/>
      <c r="M29" s="187"/>
      <c r="N29" s="187"/>
      <c r="O29" s="187"/>
      <c r="P29" s="188"/>
    </row>
    <row r="30" spans="2:16" ht="9.75" customHeight="1">
      <c r="B30" s="226"/>
      <c r="C30" s="10"/>
      <c r="D30" s="9"/>
      <c r="E30" s="228"/>
      <c r="F30" s="19"/>
      <c r="G30" s="184" t="s">
        <v>7</v>
      </c>
      <c r="H30" s="185"/>
      <c r="I30" s="185"/>
      <c r="J30" s="19"/>
      <c r="K30" s="19"/>
      <c r="L30" s="186"/>
      <c r="M30" s="187"/>
      <c r="N30" s="187"/>
      <c r="O30" s="187"/>
      <c r="P30" s="188"/>
    </row>
    <row r="31" spans="2:16" ht="9.75" customHeight="1">
      <c r="B31" s="226"/>
      <c r="C31" s="10"/>
      <c r="D31" s="52"/>
      <c r="E31" s="228"/>
      <c r="F31" s="19"/>
      <c r="G31" s="185"/>
      <c r="H31" s="185"/>
      <c r="I31" s="185"/>
      <c r="J31" s="19"/>
      <c r="K31" s="19"/>
      <c r="L31" s="186"/>
      <c r="M31" s="187"/>
      <c r="N31" s="187"/>
      <c r="O31" s="187"/>
      <c r="P31" s="188"/>
    </row>
    <row r="32" spans="2:16" ht="9.75" customHeight="1">
      <c r="B32" s="226"/>
      <c r="C32" s="10"/>
      <c r="D32" s="51"/>
      <c r="E32" s="228"/>
      <c r="F32" s="19"/>
      <c r="G32" s="185"/>
      <c r="H32" s="185"/>
      <c r="I32" s="185"/>
      <c r="J32" s="26"/>
      <c r="K32" s="26"/>
      <c r="L32" s="189"/>
      <c r="M32" s="190"/>
      <c r="N32" s="190"/>
      <c r="O32" s="190"/>
      <c r="P32" s="191"/>
    </row>
    <row r="33" spans="2:16" ht="9.75" customHeight="1">
      <c r="B33" s="226"/>
      <c r="C33" s="10"/>
      <c r="D33" s="9"/>
      <c r="E33" s="228"/>
      <c r="F33" s="19"/>
      <c r="G33" s="19"/>
      <c r="H33" s="19"/>
      <c r="I33" s="19"/>
      <c r="J33" s="26"/>
      <c r="K33" s="26"/>
      <c r="L33" s="7"/>
      <c r="M33" s="4"/>
      <c r="N33" s="4"/>
      <c r="O33" s="4"/>
      <c r="P33" s="4"/>
    </row>
    <row r="34" spans="2:16" ht="9.75" customHeight="1">
      <c r="B34" s="226"/>
      <c r="C34" s="10"/>
      <c r="D34" s="9"/>
      <c r="E34" s="228"/>
      <c r="F34" s="19"/>
      <c r="G34" s="20"/>
      <c r="H34" s="7"/>
      <c r="I34" s="7"/>
      <c r="J34" s="7"/>
      <c r="K34" s="7"/>
      <c r="L34" s="175"/>
      <c r="M34" s="175"/>
      <c r="N34" s="175"/>
      <c r="O34" s="175"/>
      <c r="P34" s="175"/>
    </row>
    <row r="35" spans="2:16" ht="9.75" customHeight="1">
      <c r="B35" s="226"/>
      <c r="C35" s="10"/>
      <c r="D35" s="9"/>
      <c r="E35" s="228"/>
      <c r="F35" s="19"/>
      <c r="G35" s="20"/>
      <c r="H35" s="7"/>
      <c r="I35" s="7"/>
      <c r="J35" s="7"/>
      <c r="K35" s="7"/>
      <c r="L35" s="13"/>
      <c r="M35" s="13"/>
      <c r="N35" s="13"/>
      <c r="O35" s="13"/>
      <c r="P35" s="13"/>
    </row>
    <row r="36" spans="2:16" ht="9.75" customHeight="1">
      <c r="B36" s="226"/>
      <c r="C36" s="10"/>
      <c r="D36" s="9"/>
      <c r="E36" s="228"/>
      <c r="F36" s="19"/>
      <c r="G36" s="184" t="s">
        <v>8</v>
      </c>
      <c r="H36" s="184"/>
      <c r="I36" s="184"/>
      <c r="J36" s="7"/>
      <c r="K36" s="7"/>
      <c r="L36" s="230" t="s">
        <v>138</v>
      </c>
      <c r="M36" s="231"/>
      <c r="N36" s="232"/>
      <c r="O36" s="232"/>
      <c r="P36" s="233"/>
    </row>
    <row r="37" spans="2:16" ht="9.75" customHeight="1">
      <c r="B37" s="226"/>
      <c r="C37" s="10"/>
      <c r="D37" s="9"/>
      <c r="E37" s="228"/>
      <c r="F37" s="19"/>
      <c r="G37" s="184"/>
      <c r="H37" s="184"/>
      <c r="I37" s="184"/>
      <c r="J37" s="4"/>
      <c r="K37" s="4"/>
      <c r="L37" s="230"/>
      <c r="M37" s="231"/>
      <c r="N37" s="232"/>
      <c r="O37" s="232"/>
      <c r="P37" s="233"/>
    </row>
    <row r="38" spans="2:16" ht="7.5" customHeight="1">
      <c r="B38" s="226"/>
      <c r="C38" s="10"/>
      <c r="D38" s="9"/>
      <c r="E38" s="228"/>
      <c r="F38" s="19"/>
      <c r="G38" s="185"/>
      <c r="H38" s="185"/>
      <c r="I38" s="185"/>
      <c r="J38" s="7"/>
      <c r="K38" s="7"/>
      <c r="L38" s="234"/>
      <c r="M38" s="235"/>
      <c r="N38" s="235"/>
      <c r="O38" s="235"/>
      <c r="P38" s="236"/>
    </row>
    <row r="39" spans="2:16" ht="9.75" customHeight="1">
      <c r="B39" s="226"/>
      <c r="C39" s="10"/>
      <c r="D39" s="9"/>
      <c r="E39" s="228"/>
      <c r="F39" s="19"/>
      <c r="G39" s="32"/>
      <c r="H39" s="29"/>
      <c r="I39" s="29"/>
      <c r="J39" s="7"/>
      <c r="K39" s="7"/>
      <c r="L39" s="19"/>
      <c r="M39" s="19"/>
      <c r="N39" s="22"/>
      <c r="O39" s="22"/>
      <c r="P39" s="19"/>
    </row>
    <row r="40" spans="2:16" ht="9.75" customHeight="1">
      <c r="B40" s="226"/>
      <c r="C40" s="10"/>
      <c r="D40" s="9"/>
      <c r="E40" s="228"/>
      <c r="F40" s="19"/>
      <c r="G40" s="32"/>
      <c r="H40" s="29"/>
      <c r="I40" s="29"/>
      <c r="J40" s="7"/>
      <c r="K40" s="7"/>
      <c r="L40" s="19"/>
      <c r="M40" s="19"/>
      <c r="N40" s="22"/>
      <c r="O40" s="22"/>
      <c r="P40" s="19"/>
    </row>
    <row r="41" spans="2:16" ht="9.75" customHeight="1">
      <c r="B41" s="226"/>
      <c r="C41" s="10"/>
      <c r="D41" s="9"/>
      <c r="E41" s="228"/>
      <c r="F41" s="19"/>
      <c r="G41" s="20"/>
      <c r="H41" s="19"/>
      <c r="I41" s="19"/>
      <c r="J41" s="7"/>
      <c r="K41" s="7"/>
      <c r="L41" s="33"/>
      <c r="M41" s="4"/>
      <c r="N41" s="34"/>
      <c r="O41" s="34"/>
      <c r="P41" s="5"/>
    </row>
    <row r="42" spans="2:16" ht="9.75" customHeight="1">
      <c r="B42" s="226"/>
      <c r="C42" s="10"/>
      <c r="D42" s="9"/>
      <c r="E42" s="228"/>
      <c r="F42" s="19"/>
      <c r="G42" s="20"/>
      <c r="H42" s="19"/>
      <c r="I42" s="19"/>
      <c r="J42" s="7"/>
      <c r="K42" s="7"/>
      <c r="L42" s="186" t="s">
        <v>13</v>
      </c>
      <c r="M42" s="33"/>
      <c r="N42" s="187" t="s">
        <v>139</v>
      </c>
      <c r="O42" s="187"/>
      <c r="P42" s="188"/>
    </row>
    <row r="43" spans="2:16" ht="9.75" customHeight="1">
      <c r="B43" s="226"/>
      <c r="C43" s="8"/>
      <c r="D43" s="19"/>
      <c r="E43" s="228"/>
      <c r="F43" s="19"/>
      <c r="G43" s="20"/>
      <c r="H43" s="19"/>
      <c r="I43" s="19"/>
      <c r="J43" s="7"/>
      <c r="K43" s="7"/>
      <c r="L43" s="186"/>
      <c r="M43" s="6"/>
      <c r="N43" s="185"/>
      <c r="O43" s="185"/>
      <c r="P43" s="188"/>
    </row>
    <row r="44" spans="2:16" ht="14.25" customHeight="1">
      <c r="B44" s="226"/>
      <c r="C44" s="8"/>
      <c r="D44" s="19"/>
      <c r="E44" s="228"/>
      <c r="F44" s="19"/>
      <c r="G44" s="184" t="s">
        <v>9</v>
      </c>
      <c r="H44" s="184"/>
      <c r="I44" s="184"/>
      <c r="J44" s="7"/>
      <c r="K44" s="7"/>
      <c r="L44" s="186"/>
      <c r="M44" s="6"/>
      <c r="N44" s="19" t="s">
        <v>140</v>
      </c>
      <c r="O44" s="19"/>
      <c r="P44" s="8"/>
    </row>
    <row r="45" spans="2:16" ht="18" customHeight="1">
      <c r="B45" s="226"/>
      <c r="C45" s="8"/>
      <c r="D45" s="19"/>
      <c r="E45" s="228"/>
      <c r="F45" s="19"/>
      <c r="G45" s="184"/>
      <c r="H45" s="184"/>
      <c r="I45" s="184"/>
      <c r="J45" s="7"/>
      <c r="K45" s="7"/>
      <c r="L45" s="186"/>
      <c r="M45" s="6"/>
      <c r="N45" s="19" t="s">
        <v>141</v>
      </c>
      <c r="O45" s="19"/>
      <c r="P45" s="53"/>
    </row>
    <row r="46" spans="2:16" ht="15" customHeight="1">
      <c r="B46" s="226"/>
      <c r="C46" s="8"/>
      <c r="D46" s="19"/>
      <c r="E46" s="228"/>
      <c r="F46" s="19"/>
      <c r="G46" s="185"/>
      <c r="H46" s="185"/>
      <c r="I46" s="185"/>
      <c r="J46" s="4"/>
      <c r="K46" s="4"/>
      <c r="L46" s="186"/>
      <c r="M46" s="6"/>
      <c r="N46" s="19" t="s">
        <v>142</v>
      </c>
      <c r="O46" s="19"/>
      <c r="P46" s="8"/>
    </row>
    <row r="47" spans="2:16" ht="3" customHeight="1">
      <c r="B47" s="226"/>
      <c r="C47" s="8"/>
      <c r="D47" s="19"/>
      <c r="E47" s="228"/>
      <c r="F47" s="19"/>
      <c r="G47" s="20"/>
      <c r="H47" s="19"/>
      <c r="I47" s="19"/>
      <c r="J47" s="7"/>
      <c r="K47" s="8"/>
      <c r="L47" s="7"/>
      <c r="M47" s="12"/>
      <c r="N47" s="19"/>
      <c r="O47" s="19"/>
      <c r="P47" s="8"/>
    </row>
    <row r="48" spans="2:16" ht="15.75" customHeight="1">
      <c r="B48" s="226"/>
      <c r="C48" s="8"/>
      <c r="D48" s="19"/>
      <c r="E48" s="228"/>
      <c r="F48" s="19"/>
      <c r="G48" s="20"/>
      <c r="H48" s="19"/>
      <c r="I48" s="19"/>
      <c r="J48" s="7"/>
      <c r="K48" s="8"/>
      <c r="L48" s="7" t="s">
        <v>143</v>
      </c>
      <c r="M48" s="7"/>
      <c r="N48" s="7"/>
      <c r="O48" s="7"/>
      <c r="P48" s="8"/>
    </row>
    <row r="49" spans="2:16" ht="15.75" customHeight="1">
      <c r="B49" s="226"/>
      <c r="C49" s="8"/>
      <c r="D49" s="19"/>
      <c r="E49" s="229"/>
      <c r="F49" s="19"/>
      <c r="G49" s="20"/>
      <c r="H49" s="19"/>
      <c r="I49" s="19"/>
      <c r="J49" s="7"/>
      <c r="K49" s="7"/>
      <c r="L49" s="180" t="s">
        <v>138</v>
      </c>
      <c r="M49" s="181"/>
      <c r="N49" s="181"/>
      <c r="O49" s="181"/>
      <c r="P49" s="183"/>
    </row>
    <row r="50" spans="2:16" ht="9.75" customHeight="1">
      <c r="B50" s="226"/>
      <c r="C50" s="8"/>
      <c r="D50" s="19"/>
      <c r="E50" s="19"/>
      <c r="F50" s="19"/>
      <c r="G50" s="20"/>
      <c r="H50" s="19"/>
      <c r="I50" s="19"/>
      <c r="J50" s="26"/>
      <c r="K50" s="26"/>
      <c r="L50" s="215"/>
      <c r="M50" s="216"/>
      <c r="N50" s="216"/>
      <c r="O50" s="216"/>
      <c r="P50" s="217"/>
    </row>
    <row r="51" spans="2:16" ht="9.75" customHeight="1">
      <c r="B51" s="226"/>
      <c r="C51" s="8"/>
      <c r="D51" s="19"/>
      <c r="E51" s="19"/>
      <c r="F51" s="19"/>
      <c r="G51" s="20"/>
      <c r="H51" s="19"/>
      <c r="I51" s="19"/>
      <c r="J51" s="7"/>
      <c r="K51" s="7"/>
      <c r="L51" s="7"/>
      <c r="M51" s="7"/>
      <c r="N51" s="22"/>
      <c r="O51" s="22"/>
      <c r="P51" s="19"/>
    </row>
    <row r="52" spans="2:16" ht="9.75" customHeight="1">
      <c r="B52" s="227"/>
      <c r="C52" s="8"/>
      <c r="D52" s="19"/>
      <c r="E52" s="19"/>
      <c r="F52" s="19"/>
      <c r="G52" s="19"/>
      <c r="H52" s="19"/>
      <c r="I52" s="19"/>
      <c r="J52" s="19"/>
      <c r="K52" s="7"/>
      <c r="L52" s="19"/>
      <c r="M52" s="19"/>
      <c r="N52" s="19"/>
      <c r="O52" s="19"/>
      <c r="P52" s="19"/>
    </row>
    <row r="53" spans="2:16" ht="9.75" customHeight="1">
      <c r="B53" s="19"/>
      <c r="C53" s="19"/>
      <c r="D53" s="6"/>
      <c r="E53" s="237" t="s">
        <v>10</v>
      </c>
      <c r="F53" s="238"/>
      <c r="G53" s="238"/>
      <c r="H53" s="239"/>
      <c r="I53" s="240"/>
      <c r="J53" s="19"/>
      <c r="K53" s="19"/>
      <c r="L53" s="176" t="s">
        <v>11</v>
      </c>
      <c r="M53" s="177"/>
      <c r="N53" s="177"/>
      <c r="O53" s="177"/>
      <c r="P53" s="218"/>
    </row>
    <row r="54" spans="2:16" ht="15" customHeight="1">
      <c r="B54" s="19"/>
      <c r="C54" s="19"/>
      <c r="D54" s="12"/>
      <c r="E54" s="241"/>
      <c r="F54" s="184"/>
      <c r="G54" s="184"/>
      <c r="H54" s="187"/>
      <c r="I54" s="188"/>
      <c r="J54" s="19"/>
      <c r="K54" s="7"/>
      <c r="L54" s="219"/>
      <c r="M54" s="220"/>
      <c r="N54" s="220"/>
      <c r="O54" s="220"/>
      <c r="P54" s="221"/>
    </row>
    <row r="55" spans="2:16" ht="19.5" customHeight="1">
      <c r="B55" s="19"/>
      <c r="C55" s="19"/>
      <c r="D55" s="19"/>
      <c r="E55" s="242"/>
      <c r="F55" s="243"/>
      <c r="G55" s="243"/>
      <c r="H55" s="190"/>
      <c r="I55" s="191"/>
      <c r="J55" s="23"/>
      <c r="K55" s="35"/>
      <c r="L55" s="222"/>
      <c r="M55" s="223"/>
      <c r="N55" s="223"/>
      <c r="O55" s="223"/>
      <c r="P55" s="224"/>
    </row>
    <row r="56" spans="2:16" ht="19.5" customHeight="1">
      <c r="B56" s="19"/>
      <c r="C56" s="19"/>
      <c r="D56" s="19"/>
      <c r="E56" s="19"/>
      <c r="F56" s="19"/>
      <c r="G56" s="19"/>
      <c r="H56" s="19"/>
      <c r="I56" s="19"/>
      <c r="J56" s="19"/>
      <c r="K56" s="19"/>
      <c r="L56" s="19"/>
      <c r="M56" s="19"/>
      <c r="N56" s="19"/>
      <c r="O56" s="19"/>
      <c r="P56" s="19"/>
    </row>
    <row r="57" spans="2:16" ht="19.5" customHeight="1">
      <c r="B57" s="19"/>
      <c r="C57" s="19"/>
      <c r="D57" s="19"/>
      <c r="E57" s="19"/>
      <c r="F57" s="19"/>
      <c r="G57" s="19"/>
      <c r="H57" s="19"/>
      <c r="I57" s="19"/>
      <c r="J57" s="19"/>
      <c r="K57" s="19"/>
      <c r="L57" s="19"/>
      <c r="M57" s="19"/>
      <c r="N57" s="19"/>
      <c r="O57" s="19"/>
      <c r="P57" s="19"/>
    </row>
    <row r="58" spans="2:16" ht="19.5" customHeight="1">
      <c r="B58" s="19"/>
      <c r="C58" s="19"/>
      <c r="D58" s="19"/>
      <c r="E58" s="19"/>
      <c r="F58" s="19"/>
      <c r="G58" s="19"/>
      <c r="H58" s="19"/>
      <c r="I58" s="19"/>
      <c r="J58" s="19"/>
      <c r="K58" s="19"/>
      <c r="L58" s="19"/>
      <c r="M58" s="19"/>
      <c r="N58" s="19"/>
      <c r="O58" s="19"/>
      <c r="P58" s="19"/>
    </row>
    <row r="59" spans="2:16" ht="19.5" customHeight="1">
      <c r="B59" s="19"/>
      <c r="C59" s="19"/>
      <c r="D59" s="19"/>
      <c r="E59" s="19"/>
      <c r="F59" s="19"/>
      <c r="G59" s="19"/>
      <c r="H59" s="19"/>
      <c r="I59" s="19"/>
      <c r="J59" s="19"/>
      <c r="K59" s="19"/>
      <c r="L59" s="19"/>
      <c r="M59" s="19"/>
      <c r="N59" s="19"/>
      <c r="O59" s="19"/>
      <c r="P59" s="19"/>
    </row>
    <row r="60" spans="2:11" ht="19.5" customHeight="1">
      <c r="B60" s="19"/>
      <c r="C60" s="19"/>
      <c r="D60" s="19"/>
      <c r="J60" s="19"/>
      <c r="K60" s="19"/>
    </row>
    <row r="61" spans="2:11" ht="19.5" customHeight="1">
      <c r="B61" s="19"/>
      <c r="C61" s="19"/>
      <c r="D61" s="19"/>
      <c r="J61" s="19"/>
      <c r="K61" s="19"/>
    </row>
  </sheetData>
  <sheetProtection/>
  <mergeCells count="23">
    <mergeCell ref="L53:P55"/>
    <mergeCell ref="B7:B52"/>
    <mergeCell ref="E12:E49"/>
    <mergeCell ref="G36:I38"/>
    <mergeCell ref="L36:P38"/>
    <mergeCell ref="L42:L46"/>
    <mergeCell ref="N42:P43"/>
    <mergeCell ref="G44:I46"/>
    <mergeCell ref="L49:P50"/>
    <mergeCell ref="E53:I55"/>
    <mergeCell ref="L7:P10"/>
    <mergeCell ref="A1:P1"/>
    <mergeCell ref="B2:P2"/>
    <mergeCell ref="A4:P4"/>
    <mergeCell ref="E7:G10"/>
    <mergeCell ref="G14:I16"/>
    <mergeCell ref="L14:P16"/>
    <mergeCell ref="L19:P21"/>
    <mergeCell ref="G22:I24"/>
    <mergeCell ref="L24:P26"/>
    <mergeCell ref="L27:P29"/>
    <mergeCell ref="G30:I32"/>
    <mergeCell ref="L30:P32"/>
  </mergeCells>
  <printOptions/>
  <pageMargins left="0.7086614173228347" right="0.4330708661417323" top="0.5511811023622047" bottom="0.5118110236220472" header="0.5118110236220472" footer="0.5118110236220472"/>
  <pageSetup firstPageNumber="133"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28"/>
  <sheetViews>
    <sheetView view="pageBreakPreview" zoomScaleNormal="130" zoomScaleSheetLayoutView="100" zoomScalePageLayoutView="0" workbookViewId="0" topLeftCell="A1">
      <selection activeCell="A1" sqref="A1:E1"/>
    </sheetView>
  </sheetViews>
  <sheetFormatPr defaultColWidth="9.00390625" defaultRowHeight="15" customHeight="1"/>
  <cols>
    <col min="1" max="1" width="1.625" style="38" customWidth="1"/>
    <col min="2" max="2" width="3.75390625" style="38" customWidth="1"/>
    <col min="3" max="3" width="16.25390625" style="38" customWidth="1"/>
    <col min="4" max="4" width="17.50390625" style="38" customWidth="1"/>
    <col min="5" max="6" width="16.25390625" style="38" customWidth="1"/>
    <col min="7" max="9" width="6.25390625" style="38" customWidth="1"/>
    <col min="10" max="10" width="3.125" style="38" customWidth="1"/>
    <col min="11" max="16384" width="9.00390625" style="38" customWidth="1"/>
  </cols>
  <sheetData>
    <row r="1" spans="1:5" s="36" customFormat="1" ht="19.5" customHeight="1">
      <c r="A1" s="244" t="s">
        <v>61</v>
      </c>
      <c r="B1" s="244"/>
      <c r="C1" s="244"/>
      <c r="D1" s="244"/>
      <c r="E1" s="244"/>
    </row>
    <row r="2" spans="1:9" ht="52.5" customHeight="1">
      <c r="A2" s="37"/>
      <c r="B2" s="245" t="s">
        <v>57</v>
      </c>
      <c r="C2" s="245"/>
      <c r="D2" s="245"/>
      <c r="E2" s="245"/>
      <c r="F2" s="245"/>
      <c r="G2" s="245"/>
      <c r="H2" s="245"/>
      <c r="I2" s="245"/>
    </row>
    <row r="3" spans="1:5" ht="19.5" customHeight="1">
      <c r="A3" s="37"/>
      <c r="B3" s="39"/>
      <c r="C3" s="39"/>
      <c r="D3" s="39"/>
      <c r="E3" s="39"/>
    </row>
    <row r="4" spans="1:5" s="36" customFormat="1" ht="19.5" customHeight="1">
      <c r="A4" s="244" t="s">
        <v>113</v>
      </c>
      <c r="B4" s="244"/>
      <c r="C4" s="244"/>
      <c r="D4" s="244"/>
      <c r="E4" s="244"/>
    </row>
    <row r="5" spans="3:6" ht="22.5" customHeight="1">
      <c r="C5" s="246"/>
      <c r="D5" s="247"/>
      <c r="E5" s="170" t="s">
        <v>114</v>
      </c>
      <c r="F5" s="170" t="s">
        <v>137</v>
      </c>
    </row>
    <row r="6" spans="3:6" ht="22.5" customHeight="1">
      <c r="C6" s="248" t="s">
        <v>115</v>
      </c>
      <c r="D6" s="249"/>
      <c r="E6" s="171">
        <v>3947</v>
      </c>
      <c r="F6" s="171">
        <v>3938</v>
      </c>
    </row>
    <row r="7" spans="3:6" ht="22.5" customHeight="1">
      <c r="C7" s="250" t="s">
        <v>14</v>
      </c>
      <c r="D7" s="251"/>
      <c r="E7" s="172">
        <v>1613</v>
      </c>
      <c r="F7" s="172">
        <v>1741</v>
      </c>
    </row>
    <row r="8" spans="3:6" ht="22.5" customHeight="1">
      <c r="C8" s="252" t="s">
        <v>34</v>
      </c>
      <c r="D8" s="253"/>
      <c r="E8" s="173">
        <f>E7/E6*100</f>
        <v>40.86648087154801</v>
      </c>
      <c r="F8" s="173">
        <f>F7/F6*100</f>
        <v>44.21025901472829</v>
      </c>
    </row>
    <row r="9" spans="3:6" ht="22.5" customHeight="1">
      <c r="C9" s="250" t="s">
        <v>116</v>
      </c>
      <c r="D9" s="40" t="s">
        <v>35</v>
      </c>
      <c r="E9" s="172">
        <v>761</v>
      </c>
      <c r="F9" s="172">
        <v>858</v>
      </c>
    </row>
    <row r="10" spans="3:6" ht="22.5" customHeight="1">
      <c r="C10" s="250"/>
      <c r="D10" s="40" t="s">
        <v>36</v>
      </c>
      <c r="E10" s="172">
        <v>781</v>
      </c>
      <c r="F10" s="172">
        <v>819</v>
      </c>
    </row>
    <row r="11" spans="3:9" ht="22.5" customHeight="1">
      <c r="C11" s="250"/>
      <c r="D11" s="40" t="s">
        <v>21</v>
      </c>
      <c r="E11" s="172">
        <f>SUM(E9:E10)</f>
        <v>1542</v>
      </c>
      <c r="F11" s="172">
        <f>SUM(F9:F10)</f>
        <v>1677</v>
      </c>
      <c r="I11" s="41"/>
    </row>
    <row r="12" spans="3:6" ht="22.5" customHeight="1">
      <c r="C12" s="250" t="s">
        <v>78</v>
      </c>
      <c r="D12" s="251"/>
      <c r="E12" s="173">
        <f>E11/E7*100</f>
        <v>95.59826410415376</v>
      </c>
      <c r="F12" s="173">
        <f>F11/F7*100</f>
        <v>96.32395175186674</v>
      </c>
    </row>
    <row r="13" spans="3:6" ht="22.5" customHeight="1">
      <c r="C13" s="254" t="s">
        <v>37</v>
      </c>
      <c r="D13" s="255"/>
      <c r="E13" s="173">
        <f>E10/E7*100</f>
        <v>48.41909485430874</v>
      </c>
      <c r="F13" s="173">
        <f>F10/F7*100</f>
        <v>47.04192992533027</v>
      </c>
    </row>
    <row r="14" spans="3:6" ht="22.5" customHeight="1">
      <c r="C14" s="250" t="s">
        <v>79</v>
      </c>
      <c r="D14" s="40" t="s">
        <v>38</v>
      </c>
      <c r="E14" s="172">
        <v>319</v>
      </c>
      <c r="F14" s="172">
        <v>349</v>
      </c>
    </row>
    <row r="15" spans="3:6" ht="22.5" customHeight="1">
      <c r="C15" s="250"/>
      <c r="D15" s="40" t="s">
        <v>39</v>
      </c>
      <c r="E15" s="172">
        <v>2594</v>
      </c>
      <c r="F15" s="172">
        <v>2644</v>
      </c>
    </row>
    <row r="16" spans="3:6" ht="22.5" customHeight="1">
      <c r="C16" s="250"/>
      <c r="D16" s="40" t="s">
        <v>40</v>
      </c>
      <c r="E16" s="172">
        <v>14762</v>
      </c>
      <c r="F16" s="172">
        <v>15265</v>
      </c>
    </row>
    <row r="17" spans="3:6" ht="22.5" customHeight="1">
      <c r="C17" s="250"/>
      <c r="D17" s="40" t="s">
        <v>21</v>
      </c>
      <c r="E17" s="172">
        <f>SUM(E14:E16)</f>
        <v>17675</v>
      </c>
      <c r="F17" s="172">
        <f>SUM(F14:F16)</f>
        <v>18258</v>
      </c>
    </row>
    <row r="18" spans="3:6" ht="22.5" customHeight="1">
      <c r="C18" s="256" t="s">
        <v>117</v>
      </c>
      <c r="D18" s="42" t="s">
        <v>38</v>
      </c>
      <c r="E18" s="173">
        <f>E14/E7</f>
        <v>0.1977681339119653</v>
      </c>
      <c r="F18" s="173">
        <f>F14/F7</f>
        <v>0.20045950603101664</v>
      </c>
    </row>
    <row r="19" spans="3:6" ht="22.5" customHeight="1">
      <c r="C19" s="256"/>
      <c r="D19" s="42" t="s">
        <v>39</v>
      </c>
      <c r="E19" s="173">
        <f>E15/E7</f>
        <v>1.6081835089894607</v>
      </c>
      <c r="F19" s="173">
        <f>F15/F7</f>
        <v>1.5186674325100518</v>
      </c>
    </row>
    <row r="20" spans="3:6" ht="22.5" customHeight="1">
      <c r="C20" s="256"/>
      <c r="D20" s="42" t="s">
        <v>40</v>
      </c>
      <c r="E20" s="173">
        <f>E16/E7</f>
        <v>9.151890886546807</v>
      </c>
      <c r="F20" s="173">
        <f>F16/F7</f>
        <v>8.767949454336588</v>
      </c>
    </row>
    <row r="21" spans="2:6" ht="22.5" customHeight="1">
      <c r="B21" s="43"/>
      <c r="C21" s="257"/>
      <c r="D21" s="44" t="s">
        <v>21</v>
      </c>
      <c r="E21" s="174">
        <f>E17/E7</f>
        <v>10.957842529448232</v>
      </c>
      <c r="F21" s="174">
        <f>F17/F7</f>
        <v>10.487076392877656</v>
      </c>
    </row>
    <row r="22" spans="2:5" ht="11.25" customHeight="1">
      <c r="B22" s="45"/>
      <c r="C22" s="46"/>
      <c r="D22" s="47"/>
      <c r="E22" s="47"/>
    </row>
    <row r="23" spans="3:5" ht="19.5" customHeight="1">
      <c r="C23" s="48"/>
      <c r="D23" s="48"/>
      <c r="E23" s="49"/>
    </row>
    <row r="24" spans="2:5" ht="19.5" customHeight="1">
      <c r="B24" s="50"/>
      <c r="C24" s="50"/>
      <c r="D24" s="50"/>
      <c r="E24" s="50"/>
    </row>
    <row r="25" spans="2:5" ht="15" customHeight="1">
      <c r="B25" s="50"/>
      <c r="C25" s="50"/>
      <c r="D25" s="50"/>
      <c r="E25" s="50"/>
    </row>
    <row r="26" spans="2:5" ht="15" customHeight="1">
      <c r="B26" s="50"/>
      <c r="C26" s="50"/>
      <c r="D26" s="50"/>
      <c r="E26" s="50"/>
    </row>
    <row r="27" spans="2:5" ht="15" customHeight="1">
      <c r="B27" s="50"/>
      <c r="C27" s="50"/>
      <c r="D27" s="50"/>
      <c r="E27" s="50"/>
    </row>
    <row r="28" spans="2:5" ht="15" customHeight="1">
      <c r="B28" s="50"/>
      <c r="C28" s="50"/>
      <c r="D28" s="50"/>
      <c r="E28" s="50"/>
    </row>
  </sheetData>
  <sheetProtection/>
  <mergeCells count="12">
    <mergeCell ref="C8:D8"/>
    <mergeCell ref="C9:C11"/>
    <mergeCell ref="C12:D12"/>
    <mergeCell ref="C13:D13"/>
    <mergeCell ref="C14:C17"/>
    <mergeCell ref="C18:C21"/>
    <mergeCell ref="A1:E1"/>
    <mergeCell ref="B2:I2"/>
    <mergeCell ref="A4:E4"/>
    <mergeCell ref="C5:D5"/>
    <mergeCell ref="C6:D6"/>
    <mergeCell ref="C7:D7"/>
  </mergeCells>
  <printOptions/>
  <pageMargins left="0.7086614173228347" right="0.4330708661417323" top="0.5511811023622047" bottom="0.5118110236220472" header="0.5118110236220472" footer="0.5118110236220472"/>
  <pageSetup firstPageNumber="134"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B33"/>
  <sheetViews>
    <sheetView showGridLines="0" view="pageBreakPreview" zoomScaleSheetLayoutView="100" zoomScalePageLayoutView="0" workbookViewId="0" topLeftCell="A1">
      <selection activeCell="A1" sqref="A1:R1"/>
    </sheetView>
  </sheetViews>
  <sheetFormatPr defaultColWidth="9.00390625" defaultRowHeight="15" customHeight="1"/>
  <cols>
    <col min="1" max="1" width="1.625" style="1" customWidth="1"/>
    <col min="2" max="2" width="7.50390625" style="1" bestFit="1" customWidth="1"/>
    <col min="3" max="4" width="6.00390625" style="1" customWidth="1"/>
    <col min="5" max="6" width="5.875" style="1" customWidth="1"/>
    <col min="7" max="7" width="3.25390625" style="1" customWidth="1"/>
    <col min="8" max="8" width="6.00390625" style="1" customWidth="1"/>
    <col min="9" max="9" width="4.625" style="1" customWidth="1"/>
    <col min="10" max="11" width="3.625" style="1" customWidth="1"/>
    <col min="12" max="12" width="4.625" style="1" customWidth="1"/>
    <col min="13" max="14" width="6.00390625" style="1" customWidth="1"/>
    <col min="15" max="18" width="4.625" style="1" customWidth="1"/>
    <col min="19" max="19" width="6.625" style="1" customWidth="1"/>
    <col min="20" max="16384" width="9.00390625" style="1" customWidth="1"/>
  </cols>
  <sheetData>
    <row r="1" spans="1:18" s="2" customFormat="1" ht="19.5" customHeight="1">
      <c r="A1" s="258" t="s">
        <v>88</v>
      </c>
      <c r="B1" s="258"/>
      <c r="C1" s="258"/>
      <c r="D1" s="258"/>
      <c r="E1" s="258"/>
      <c r="F1" s="258"/>
      <c r="G1" s="258"/>
      <c r="H1" s="258"/>
      <c r="I1" s="258"/>
      <c r="J1" s="258"/>
      <c r="K1" s="258"/>
      <c r="L1" s="258"/>
      <c r="M1" s="258"/>
      <c r="N1" s="258"/>
      <c r="O1" s="258"/>
      <c r="P1" s="258"/>
      <c r="Q1" s="258"/>
      <c r="R1" s="258"/>
    </row>
    <row r="2" spans="2:19" ht="19.5" customHeight="1">
      <c r="B2" s="259" t="s">
        <v>65</v>
      </c>
      <c r="C2" s="262" t="s">
        <v>89</v>
      </c>
      <c r="D2" s="265" t="s">
        <v>14</v>
      </c>
      <c r="E2" s="268" t="s">
        <v>15</v>
      </c>
      <c r="F2" s="268"/>
      <c r="G2" s="268"/>
      <c r="H2" s="268"/>
      <c r="I2" s="268"/>
      <c r="J2" s="268"/>
      <c r="K2" s="268"/>
      <c r="L2" s="268"/>
      <c r="M2" s="268"/>
      <c r="N2" s="265" t="s">
        <v>90</v>
      </c>
      <c r="O2" s="265" t="s">
        <v>16</v>
      </c>
      <c r="P2" s="271" t="s">
        <v>91</v>
      </c>
      <c r="Q2" s="265" t="s">
        <v>17</v>
      </c>
      <c r="R2" s="265" t="s">
        <v>18</v>
      </c>
      <c r="S2" s="274" t="s">
        <v>19</v>
      </c>
    </row>
    <row r="3" spans="2:19" ht="19.5" customHeight="1">
      <c r="B3" s="260"/>
      <c r="C3" s="263"/>
      <c r="D3" s="266"/>
      <c r="E3" s="269"/>
      <c r="F3" s="269"/>
      <c r="G3" s="269"/>
      <c r="H3" s="269"/>
      <c r="I3" s="269"/>
      <c r="J3" s="269"/>
      <c r="K3" s="269"/>
      <c r="L3" s="269"/>
      <c r="M3" s="269"/>
      <c r="N3" s="266"/>
      <c r="O3" s="266"/>
      <c r="P3" s="272"/>
      <c r="Q3" s="266"/>
      <c r="R3" s="266"/>
      <c r="S3" s="275"/>
    </row>
    <row r="4" spans="2:19" ht="19.5" customHeight="1">
      <c r="B4" s="260"/>
      <c r="C4" s="263"/>
      <c r="D4" s="266"/>
      <c r="E4" s="269" t="s">
        <v>20</v>
      </c>
      <c r="F4" s="269"/>
      <c r="G4" s="269"/>
      <c r="H4" s="269"/>
      <c r="I4" s="269" t="s">
        <v>92</v>
      </c>
      <c r="J4" s="269"/>
      <c r="K4" s="269"/>
      <c r="L4" s="269"/>
      <c r="M4" s="269"/>
      <c r="N4" s="266"/>
      <c r="O4" s="266"/>
      <c r="P4" s="272"/>
      <c r="Q4" s="266"/>
      <c r="R4" s="266"/>
      <c r="S4" s="275"/>
    </row>
    <row r="5" spans="2:19" ht="19.5" customHeight="1">
      <c r="B5" s="260"/>
      <c r="C5" s="263"/>
      <c r="D5" s="266"/>
      <c r="E5" s="269"/>
      <c r="F5" s="269"/>
      <c r="G5" s="269"/>
      <c r="H5" s="269"/>
      <c r="I5" s="269"/>
      <c r="J5" s="269"/>
      <c r="K5" s="269"/>
      <c r="L5" s="269"/>
      <c r="M5" s="269"/>
      <c r="N5" s="266"/>
      <c r="O5" s="266"/>
      <c r="P5" s="272"/>
      <c r="Q5" s="266"/>
      <c r="R5" s="266"/>
      <c r="S5" s="275"/>
    </row>
    <row r="6" spans="2:19" ht="19.5" customHeight="1">
      <c r="B6" s="260"/>
      <c r="C6" s="263"/>
      <c r="D6" s="266"/>
      <c r="E6" s="277" t="s">
        <v>93</v>
      </c>
      <c r="F6" s="277" t="s">
        <v>159</v>
      </c>
      <c r="G6" s="281" t="s">
        <v>68</v>
      </c>
      <c r="H6" s="277" t="s">
        <v>21</v>
      </c>
      <c r="I6" s="277" t="s">
        <v>94</v>
      </c>
      <c r="J6" s="277" t="s">
        <v>95</v>
      </c>
      <c r="K6" s="277" t="s">
        <v>96</v>
      </c>
      <c r="L6" s="284" t="s">
        <v>68</v>
      </c>
      <c r="M6" s="277" t="s">
        <v>21</v>
      </c>
      <c r="N6" s="266"/>
      <c r="O6" s="266"/>
      <c r="P6" s="272"/>
      <c r="Q6" s="266"/>
      <c r="R6" s="266"/>
      <c r="S6" s="275"/>
    </row>
    <row r="7" spans="2:19" ht="19.5" customHeight="1">
      <c r="B7" s="260"/>
      <c r="C7" s="263"/>
      <c r="D7" s="266"/>
      <c r="E7" s="278"/>
      <c r="F7" s="277"/>
      <c r="G7" s="282"/>
      <c r="H7" s="277"/>
      <c r="I7" s="277"/>
      <c r="J7" s="277"/>
      <c r="K7" s="277"/>
      <c r="L7" s="285"/>
      <c r="M7" s="277"/>
      <c r="N7" s="266"/>
      <c r="O7" s="270"/>
      <c r="P7" s="273"/>
      <c r="Q7" s="266"/>
      <c r="R7" s="266"/>
      <c r="S7" s="275"/>
    </row>
    <row r="8" spans="2:19" ht="19.5" customHeight="1">
      <c r="B8" s="261"/>
      <c r="C8" s="264"/>
      <c r="D8" s="267"/>
      <c r="E8" s="279"/>
      <c r="F8" s="280"/>
      <c r="G8" s="283"/>
      <c r="H8" s="280"/>
      <c r="I8" s="280"/>
      <c r="J8" s="280"/>
      <c r="K8" s="280"/>
      <c r="L8" s="286"/>
      <c r="M8" s="280"/>
      <c r="N8" s="267"/>
      <c r="O8" s="63" t="s">
        <v>97</v>
      </c>
      <c r="P8" s="63" t="s">
        <v>98</v>
      </c>
      <c r="Q8" s="267"/>
      <c r="R8" s="267"/>
      <c r="S8" s="276"/>
    </row>
    <row r="9" spans="2:19" ht="19.5" customHeight="1">
      <c r="B9" s="59" t="s">
        <v>99</v>
      </c>
      <c r="C9" s="60">
        <v>3929</v>
      </c>
      <c r="D9" s="61">
        <v>3862</v>
      </c>
      <c r="E9" s="61">
        <v>1697</v>
      </c>
      <c r="F9" s="61">
        <v>2081</v>
      </c>
      <c r="G9" s="61">
        <v>10</v>
      </c>
      <c r="H9" s="61">
        <v>3788</v>
      </c>
      <c r="I9" s="61">
        <v>71</v>
      </c>
      <c r="J9" s="61">
        <v>3</v>
      </c>
      <c r="K9" s="61">
        <v>0</v>
      </c>
      <c r="L9" s="66">
        <v>0</v>
      </c>
      <c r="M9" s="66">
        <v>74</v>
      </c>
      <c r="N9" s="66">
        <v>179</v>
      </c>
      <c r="O9" s="64">
        <v>1.9</v>
      </c>
      <c r="P9" s="65">
        <v>0.05</v>
      </c>
      <c r="Q9" s="66">
        <v>197</v>
      </c>
      <c r="R9" s="66">
        <v>183</v>
      </c>
      <c r="S9" s="62">
        <v>56</v>
      </c>
    </row>
    <row r="10" spans="2:19" ht="19.5" customHeight="1">
      <c r="B10" s="59" t="s">
        <v>149</v>
      </c>
      <c r="C10" s="60">
        <f aca="true" t="shared" si="0" ref="C10:N10">SUM(C11:C13)</f>
        <v>3749</v>
      </c>
      <c r="D10" s="61">
        <f t="shared" si="0"/>
        <v>3704</v>
      </c>
      <c r="E10" s="61">
        <f t="shared" si="0"/>
        <v>1725</v>
      </c>
      <c r="F10" s="61">
        <f t="shared" si="0"/>
        <v>1905</v>
      </c>
      <c r="G10" s="61">
        <f t="shared" si="0"/>
        <v>1</v>
      </c>
      <c r="H10" s="61">
        <f t="shared" si="0"/>
        <v>3631</v>
      </c>
      <c r="I10" s="61">
        <f t="shared" si="0"/>
        <v>70</v>
      </c>
      <c r="J10" s="61">
        <f t="shared" si="0"/>
        <v>2</v>
      </c>
      <c r="K10" s="61">
        <f t="shared" si="0"/>
        <v>1</v>
      </c>
      <c r="L10" s="61">
        <f t="shared" si="0"/>
        <v>0</v>
      </c>
      <c r="M10" s="61">
        <f t="shared" si="0"/>
        <v>73</v>
      </c>
      <c r="N10" s="61">
        <f t="shared" si="0"/>
        <v>217</v>
      </c>
      <c r="O10" s="134">
        <v>2</v>
      </c>
      <c r="P10" s="135">
        <v>0.06</v>
      </c>
      <c r="Q10" s="61">
        <f>SUM(Q11:Q13)</f>
        <v>273</v>
      </c>
      <c r="R10" s="61">
        <f>SUM(R11:R13)</f>
        <v>271</v>
      </c>
      <c r="S10" s="62">
        <f>SUM(S11:S13)</f>
        <v>82</v>
      </c>
    </row>
    <row r="11" spans="2:19" ht="19.5" customHeight="1">
      <c r="B11" s="57" t="s">
        <v>74</v>
      </c>
      <c r="C11" s="60">
        <v>1175</v>
      </c>
      <c r="D11" s="61">
        <v>1154</v>
      </c>
      <c r="E11" s="61">
        <v>996</v>
      </c>
      <c r="F11" s="61">
        <v>109</v>
      </c>
      <c r="G11" s="61">
        <v>1</v>
      </c>
      <c r="H11" s="61">
        <f>SUM(E11:G11)</f>
        <v>1106</v>
      </c>
      <c r="I11" s="61">
        <v>47</v>
      </c>
      <c r="J11" s="61">
        <v>1</v>
      </c>
      <c r="K11" s="67">
        <v>0</v>
      </c>
      <c r="L11" s="67">
        <v>0</v>
      </c>
      <c r="M11" s="61">
        <f>SUM(I11:L11)</f>
        <v>48</v>
      </c>
      <c r="N11" s="61">
        <v>144</v>
      </c>
      <c r="O11" s="64">
        <v>4.2</v>
      </c>
      <c r="P11" s="65">
        <v>0.12</v>
      </c>
      <c r="Q11" s="61">
        <v>16</v>
      </c>
      <c r="R11" s="136">
        <v>4</v>
      </c>
      <c r="S11" s="62">
        <v>26</v>
      </c>
    </row>
    <row r="12" spans="2:19" ht="19.5" customHeight="1">
      <c r="B12" s="57" t="s">
        <v>75</v>
      </c>
      <c r="C12" s="60">
        <v>993</v>
      </c>
      <c r="D12" s="61">
        <v>984</v>
      </c>
      <c r="E12" s="61">
        <v>405</v>
      </c>
      <c r="F12" s="61">
        <v>568</v>
      </c>
      <c r="G12" s="61">
        <v>0</v>
      </c>
      <c r="H12" s="61">
        <f>SUM(E12:G12)</f>
        <v>973</v>
      </c>
      <c r="I12" s="61">
        <v>10</v>
      </c>
      <c r="J12" s="137">
        <v>1</v>
      </c>
      <c r="K12" s="61">
        <v>0</v>
      </c>
      <c r="L12" s="61">
        <v>0</v>
      </c>
      <c r="M12" s="61">
        <f>SUM(I12:L12)</f>
        <v>11</v>
      </c>
      <c r="N12" s="61">
        <v>30</v>
      </c>
      <c r="O12" s="64">
        <v>1.1</v>
      </c>
      <c r="P12" s="65">
        <v>0.03</v>
      </c>
      <c r="Q12" s="61">
        <v>84</v>
      </c>
      <c r="R12" s="61">
        <v>103</v>
      </c>
      <c r="S12" s="62">
        <v>24</v>
      </c>
    </row>
    <row r="13" spans="2:19" ht="19.5" customHeight="1">
      <c r="B13" s="68" t="s">
        <v>100</v>
      </c>
      <c r="C13" s="138">
        <v>1581</v>
      </c>
      <c r="D13" s="139">
        <v>1566</v>
      </c>
      <c r="E13" s="139">
        <v>324</v>
      </c>
      <c r="F13" s="139">
        <v>1228</v>
      </c>
      <c r="G13" s="139">
        <v>0</v>
      </c>
      <c r="H13" s="139">
        <f>SUM(E13:G13)</f>
        <v>1552</v>
      </c>
      <c r="I13" s="139">
        <v>13</v>
      </c>
      <c r="J13" s="139">
        <v>0</v>
      </c>
      <c r="K13" s="139">
        <v>1</v>
      </c>
      <c r="L13" s="139">
        <v>0</v>
      </c>
      <c r="M13" s="139">
        <f>SUM(I13:L13)</f>
        <v>14</v>
      </c>
      <c r="N13" s="139">
        <v>43</v>
      </c>
      <c r="O13" s="140">
        <v>0.9</v>
      </c>
      <c r="P13" s="141">
        <v>0.03</v>
      </c>
      <c r="Q13" s="139">
        <v>173</v>
      </c>
      <c r="R13" s="139">
        <v>164</v>
      </c>
      <c r="S13" s="142">
        <v>32</v>
      </c>
    </row>
    <row r="14" spans="2:18" ht="19.5" customHeight="1">
      <c r="B14" s="54"/>
      <c r="C14" s="54"/>
      <c r="D14" s="58"/>
      <c r="E14" s="54"/>
      <c r="F14" s="54"/>
      <c r="G14" s="54"/>
      <c r="H14" s="54"/>
      <c r="I14" s="54"/>
      <c r="J14" s="54"/>
      <c r="K14" s="54"/>
      <c r="L14" s="54"/>
      <c r="M14" s="54"/>
      <c r="N14" s="54"/>
      <c r="O14" s="54"/>
      <c r="P14" s="54"/>
      <c r="Q14" s="54"/>
      <c r="R14" s="54"/>
    </row>
    <row r="15" spans="1:18" s="2" customFormat="1" ht="19.5" customHeight="1">
      <c r="A15" s="287" t="s">
        <v>101</v>
      </c>
      <c r="B15" s="287"/>
      <c r="C15" s="287"/>
      <c r="D15" s="287"/>
      <c r="E15" s="287"/>
      <c r="F15" s="287"/>
      <c r="G15" s="287"/>
      <c r="H15" s="287"/>
      <c r="I15" s="287"/>
      <c r="J15" s="287"/>
      <c r="K15" s="287"/>
      <c r="L15" s="287"/>
      <c r="M15" s="287"/>
      <c r="N15" s="287"/>
      <c r="O15" s="287"/>
      <c r="P15" s="287"/>
      <c r="Q15" s="287"/>
      <c r="R15" s="287"/>
    </row>
    <row r="16" spans="2:19" ht="19.5" customHeight="1">
      <c r="B16" s="259" t="s">
        <v>65</v>
      </c>
      <c r="C16" s="262" t="s">
        <v>22</v>
      </c>
      <c r="D16" s="265" t="s">
        <v>14</v>
      </c>
      <c r="E16" s="268" t="s">
        <v>15</v>
      </c>
      <c r="F16" s="268"/>
      <c r="G16" s="268"/>
      <c r="H16" s="268"/>
      <c r="I16" s="268"/>
      <c r="J16" s="268"/>
      <c r="K16" s="268"/>
      <c r="L16" s="268"/>
      <c r="M16" s="268"/>
      <c r="N16" s="265" t="s">
        <v>23</v>
      </c>
      <c r="O16" s="265" t="s">
        <v>16</v>
      </c>
      <c r="P16" s="265" t="s">
        <v>91</v>
      </c>
      <c r="Q16" s="288" t="s">
        <v>17</v>
      </c>
      <c r="R16" s="265" t="s">
        <v>18</v>
      </c>
      <c r="S16" s="274" t="s">
        <v>19</v>
      </c>
    </row>
    <row r="17" spans="2:19" ht="19.5" customHeight="1">
      <c r="B17" s="260"/>
      <c r="C17" s="263"/>
      <c r="D17" s="266"/>
      <c r="E17" s="269"/>
      <c r="F17" s="269"/>
      <c r="G17" s="269"/>
      <c r="H17" s="269"/>
      <c r="I17" s="269"/>
      <c r="J17" s="269"/>
      <c r="K17" s="269"/>
      <c r="L17" s="269"/>
      <c r="M17" s="269"/>
      <c r="N17" s="266"/>
      <c r="O17" s="266"/>
      <c r="P17" s="266"/>
      <c r="Q17" s="289"/>
      <c r="R17" s="266"/>
      <c r="S17" s="275"/>
    </row>
    <row r="18" spans="2:19" ht="19.5" customHeight="1">
      <c r="B18" s="260"/>
      <c r="C18" s="263"/>
      <c r="D18" s="266"/>
      <c r="E18" s="266" t="s">
        <v>24</v>
      </c>
      <c r="F18" s="269" t="s">
        <v>92</v>
      </c>
      <c r="G18" s="269"/>
      <c r="H18" s="269"/>
      <c r="I18" s="269"/>
      <c r="J18" s="269"/>
      <c r="K18" s="269"/>
      <c r="L18" s="269"/>
      <c r="M18" s="269"/>
      <c r="N18" s="266"/>
      <c r="O18" s="266"/>
      <c r="P18" s="266"/>
      <c r="Q18" s="289"/>
      <c r="R18" s="266"/>
      <c r="S18" s="275"/>
    </row>
    <row r="19" spans="2:19" ht="19.5" customHeight="1">
      <c r="B19" s="260"/>
      <c r="C19" s="263"/>
      <c r="D19" s="266"/>
      <c r="E19" s="266"/>
      <c r="F19" s="269"/>
      <c r="G19" s="269"/>
      <c r="H19" s="269"/>
      <c r="I19" s="269"/>
      <c r="J19" s="269"/>
      <c r="K19" s="269"/>
      <c r="L19" s="269"/>
      <c r="M19" s="269"/>
      <c r="N19" s="266"/>
      <c r="O19" s="266"/>
      <c r="P19" s="266"/>
      <c r="Q19" s="289"/>
      <c r="R19" s="266"/>
      <c r="S19" s="275"/>
    </row>
    <row r="20" spans="2:19" ht="19.5" customHeight="1">
      <c r="B20" s="260"/>
      <c r="C20" s="263"/>
      <c r="D20" s="266"/>
      <c r="E20" s="266"/>
      <c r="F20" s="291" t="s">
        <v>102</v>
      </c>
      <c r="G20" s="292"/>
      <c r="H20" s="297" t="s">
        <v>25</v>
      </c>
      <c r="I20" s="277" t="s">
        <v>103</v>
      </c>
      <c r="J20" s="277" t="s">
        <v>104</v>
      </c>
      <c r="K20" s="297" t="s">
        <v>26</v>
      </c>
      <c r="L20" s="291" t="s">
        <v>21</v>
      </c>
      <c r="M20" s="292"/>
      <c r="N20" s="266"/>
      <c r="O20" s="266"/>
      <c r="P20" s="266"/>
      <c r="Q20" s="289"/>
      <c r="R20" s="266"/>
      <c r="S20" s="275"/>
    </row>
    <row r="21" spans="2:19" ht="19.5" customHeight="1">
      <c r="B21" s="260"/>
      <c r="C21" s="263"/>
      <c r="D21" s="266"/>
      <c r="E21" s="266"/>
      <c r="F21" s="293"/>
      <c r="G21" s="294"/>
      <c r="H21" s="297"/>
      <c r="I21" s="277"/>
      <c r="J21" s="277"/>
      <c r="K21" s="297"/>
      <c r="L21" s="293"/>
      <c r="M21" s="294"/>
      <c r="N21" s="266"/>
      <c r="O21" s="270"/>
      <c r="P21" s="270"/>
      <c r="Q21" s="289"/>
      <c r="R21" s="266"/>
      <c r="S21" s="275"/>
    </row>
    <row r="22" spans="2:19" ht="19.5" customHeight="1">
      <c r="B22" s="261"/>
      <c r="C22" s="264"/>
      <c r="D22" s="267"/>
      <c r="E22" s="267"/>
      <c r="F22" s="295"/>
      <c r="G22" s="296"/>
      <c r="H22" s="298"/>
      <c r="I22" s="280"/>
      <c r="J22" s="280"/>
      <c r="K22" s="298"/>
      <c r="L22" s="295"/>
      <c r="M22" s="296"/>
      <c r="N22" s="267"/>
      <c r="O22" s="63" t="s">
        <v>97</v>
      </c>
      <c r="P22" s="63" t="s">
        <v>98</v>
      </c>
      <c r="Q22" s="290"/>
      <c r="R22" s="267"/>
      <c r="S22" s="276"/>
    </row>
    <row r="23" spans="2:19" ht="19.5" customHeight="1">
      <c r="B23" s="59" t="s">
        <v>99</v>
      </c>
      <c r="C23" s="60">
        <v>3844</v>
      </c>
      <c r="D23" s="61">
        <v>3751</v>
      </c>
      <c r="E23" s="61">
        <v>3362</v>
      </c>
      <c r="F23" s="299">
        <v>292</v>
      </c>
      <c r="G23" s="300"/>
      <c r="H23" s="61">
        <v>85</v>
      </c>
      <c r="I23" s="61">
        <v>4</v>
      </c>
      <c r="J23" s="61">
        <v>7</v>
      </c>
      <c r="K23" s="67">
        <v>1</v>
      </c>
      <c r="L23" s="301">
        <v>389</v>
      </c>
      <c r="M23" s="302"/>
      <c r="N23" s="61">
        <v>1236</v>
      </c>
      <c r="O23" s="69">
        <v>10.4</v>
      </c>
      <c r="P23" s="65">
        <v>0.33</v>
      </c>
      <c r="Q23" s="61">
        <v>165</v>
      </c>
      <c r="R23" s="61">
        <v>703</v>
      </c>
      <c r="S23" s="62">
        <v>117</v>
      </c>
    </row>
    <row r="24" spans="2:19" ht="19.5" customHeight="1">
      <c r="B24" s="59" t="s">
        <v>149</v>
      </c>
      <c r="C24" s="60">
        <f>SUM(C25:C27)</f>
        <v>2430</v>
      </c>
      <c r="D24" s="61">
        <f>SUM(D25:D27)</f>
        <v>2374</v>
      </c>
      <c r="E24" s="61">
        <v>2045</v>
      </c>
      <c r="F24" s="299">
        <f>SUM(F25:G27)</f>
        <v>242</v>
      </c>
      <c r="G24" s="300"/>
      <c r="H24" s="61">
        <f>SUM(H25:H27)</f>
        <v>76</v>
      </c>
      <c r="I24" s="61">
        <f>SUM(I25:I27)</f>
        <v>0</v>
      </c>
      <c r="J24" s="61">
        <f>SUM(J25:J27)</f>
        <v>11</v>
      </c>
      <c r="K24" s="61">
        <f>SUM(K25:K27)</f>
        <v>0</v>
      </c>
      <c r="L24" s="301">
        <f>SUM(L25:M27)</f>
        <v>329</v>
      </c>
      <c r="M24" s="302"/>
      <c r="N24" s="61">
        <f aca="true" t="shared" si="1" ref="N24:S24">SUM(N25:N27)</f>
        <v>1129</v>
      </c>
      <c r="O24" s="134">
        <v>13.9</v>
      </c>
      <c r="P24" s="135">
        <v>0.48</v>
      </c>
      <c r="Q24" s="61">
        <f t="shared" si="1"/>
        <v>82</v>
      </c>
      <c r="R24" s="61">
        <f t="shared" si="1"/>
        <v>454</v>
      </c>
      <c r="S24" s="62">
        <f t="shared" si="1"/>
        <v>66</v>
      </c>
    </row>
    <row r="25" spans="2:19" ht="19.5" customHeight="1">
      <c r="B25" s="57" t="s">
        <v>74</v>
      </c>
      <c r="C25" s="60">
        <v>770</v>
      </c>
      <c r="D25" s="61">
        <v>753</v>
      </c>
      <c r="E25" s="61">
        <v>636</v>
      </c>
      <c r="F25" s="299">
        <v>78</v>
      </c>
      <c r="G25" s="300"/>
      <c r="H25" s="61">
        <v>36</v>
      </c>
      <c r="I25" s="61">
        <v>0</v>
      </c>
      <c r="J25" s="61">
        <v>3</v>
      </c>
      <c r="K25" s="61">
        <v>0</v>
      </c>
      <c r="L25" s="301">
        <f>SUM(F25:K25)</f>
        <v>117</v>
      </c>
      <c r="M25" s="302"/>
      <c r="N25" s="61">
        <v>465</v>
      </c>
      <c r="O25" s="69">
        <v>15.5</v>
      </c>
      <c r="P25" s="65">
        <v>0.62</v>
      </c>
      <c r="Q25" s="61">
        <v>2</v>
      </c>
      <c r="R25" s="61">
        <v>78</v>
      </c>
      <c r="S25" s="62">
        <v>11</v>
      </c>
    </row>
    <row r="26" spans="2:19" ht="19.5" customHeight="1">
      <c r="B26" s="57" t="s">
        <v>75</v>
      </c>
      <c r="C26" s="60">
        <v>644</v>
      </c>
      <c r="D26" s="61">
        <v>628</v>
      </c>
      <c r="E26" s="61">
        <v>544</v>
      </c>
      <c r="F26" s="299">
        <v>67</v>
      </c>
      <c r="G26" s="300"/>
      <c r="H26" s="61">
        <v>12</v>
      </c>
      <c r="I26" s="61">
        <v>0</v>
      </c>
      <c r="J26" s="61">
        <v>5</v>
      </c>
      <c r="K26" s="61">
        <v>0</v>
      </c>
      <c r="L26" s="301">
        <f>SUM(F26:K26)</f>
        <v>84</v>
      </c>
      <c r="M26" s="302"/>
      <c r="N26" s="61">
        <v>277</v>
      </c>
      <c r="O26" s="69">
        <v>13.4</v>
      </c>
      <c r="P26" s="65">
        <v>0.44</v>
      </c>
      <c r="Q26" s="61">
        <v>27</v>
      </c>
      <c r="R26" s="61">
        <v>155</v>
      </c>
      <c r="S26" s="62">
        <v>17</v>
      </c>
    </row>
    <row r="27" spans="2:19" ht="19.5" customHeight="1">
      <c r="B27" s="68" t="s">
        <v>100</v>
      </c>
      <c r="C27" s="138">
        <v>1016</v>
      </c>
      <c r="D27" s="139">
        <v>993</v>
      </c>
      <c r="E27" s="139">
        <v>865</v>
      </c>
      <c r="F27" s="303">
        <v>97</v>
      </c>
      <c r="G27" s="304"/>
      <c r="H27" s="139">
        <v>28</v>
      </c>
      <c r="I27" s="139">
        <v>0</v>
      </c>
      <c r="J27" s="139">
        <v>3</v>
      </c>
      <c r="K27" s="139">
        <v>0</v>
      </c>
      <c r="L27" s="305">
        <f>SUM(F27:K27)</f>
        <v>128</v>
      </c>
      <c r="M27" s="306"/>
      <c r="N27" s="139">
        <v>387</v>
      </c>
      <c r="O27" s="143">
        <v>12.9</v>
      </c>
      <c r="P27" s="141">
        <v>0.39</v>
      </c>
      <c r="Q27" s="139">
        <v>53</v>
      </c>
      <c r="R27" s="139">
        <v>221</v>
      </c>
      <c r="S27" s="142">
        <v>38</v>
      </c>
    </row>
    <row r="28" spans="3:19" ht="19.5" customHeight="1">
      <c r="C28" s="70"/>
      <c r="D28" s="70"/>
      <c r="E28" s="70"/>
      <c r="F28" s="70"/>
      <c r="H28" s="70"/>
      <c r="I28" s="70"/>
      <c r="J28" s="70"/>
      <c r="K28" s="70"/>
      <c r="L28" s="70"/>
      <c r="N28" s="70"/>
      <c r="O28" s="71"/>
      <c r="P28" s="72"/>
      <c r="Q28" s="70"/>
      <c r="R28" s="70"/>
      <c r="S28" s="70"/>
    </row>
    <row r="29" spans="1:27" s="2" customFormat="1" ht="19.5" customHeight="1">
      <c r="A29" s="258" t="s">
        <v>105</v>
      </c>
      <c r="B29" s="258"/>
      <c r="C29" s="258"/>
      <c r="D29" s="258"/>
      <c r="E29" s="258"/>
      <c r="F29" s="258"/>
      <c r="G29" s="258"/>
      <c r="H29" s="258"/>
      <c r="I29" s="258"/>
      <c r="J29" s="258"/>
      <c r="K29" s="258"/>
      <c r="L29" s="258"/>
      <c r="M29" s="258"/>
      <c r="N29" s="258"/>
      <c r="O29" s="258"/>
      <c r="P29" s="258"/>
      <c r="Q29" s="258"/>
      <c r="R29" s="258"/>
      <c r="S29" s="55"/>
      <c r="T29" s="55"/>
      <c r="U29" s="55"/>
      <c r="V29" s="55"/>
      <c r="W29" s="55"/>
      <c r="X29" s="55"/>
      <c r="Y29" s="55"/>
      <c r="Z29" s="55"/>
      <c r="AA29" s="55"/>
    </row>
    <row r="30" spans="2:28" ht="19.5" customHeight="1">
      <c r="B30" s="307" t="s">
        <v>66</v>
      </c>
      <c r="C30" s="308"/>
      <c r="D30" s="309"/>
      <c r="E30" s="310" t="s">
        <v>150</v>
      </c>
      <c r="F30" s="311"/>
      <c r="G30" s="312"/>
      <c r="H30" s="310" t="s">
        <v>151</v>
      </c>
      <c r="I30" s="311"/>
      <c r="J30" s="313"/>
      <c r="K30" s="314" t="s">
        <v>152</v>
      </c>
      <c r="L30" s="308"/>
      <c r="M30" s="315"/>
      <c r="N30" s="314" t="s">
        <v>153</v>
      </c>
      <c r="O30" s="315"/>
      <c r="P30" s="316" t="s">
        <v>27</v>
      </c>
      <c r="Q30" s="317"/>
      <c r="R30" s="318"/>
      <c r="S30" s="129"/>
      <c r="T30" s="56"/>
      <c r="U30" s="56"/>
      <c r="V30" s="56"/>
      <c r="W30" s="56"/>
      <c r="X30" s="56"/>
      <c r="Y30" s="56"/>
      <c r="Z30" s="56"/>
      <c r="AA30" s="56"/>
      <c r="AB30" s="56"/>
    </row>
    <row r="31" spans="2:28" ht="19.5" customHeight="1">
      <c r="B31" s="325" t="s">
        <v>106</v>
      </c>
      <c r="C31" s="326"/>
      <c r="D31" s="327"/>
      <c r="E31" s="328" t="s">
        <v>107</v>
      </c>
      <c r="F31" s="329"/>
      <c r="G31" s="330"/>
      <c r="H31" s="328" t="s">
        <v>154</v>
      </c>
      <c r="I31" s="329"/>
      <c r="J31" s="331"/>
      <c r="K31" s="332" t="s">
        <v>108</v>
      </c>
      <c r="L31" s="329"/>
      <c r="M31" s="331"/>
      <c r="N31" s="332" t="s">
        <v>109</v>
      </c>
      <c r="O31" s="331"/>
      <c r="P31" s="332" t="s">
        <v>110</v>
      </c>
      <c r="Q31" s="329"/>
      <c r="R31" s="330"/>
      <c r="S31" s="130"/>
      <c r="T31" s="56"/>
      <c r="U31" s="56"/>
      <c r="V31" s="56"/>
      <c r="W31" s="56"/>
      <c r="X31" s="56"/>
      <c r="Y31" s="56"/>
      <c r="Z31" s="56"/>
      <c r="AA31" s="56"/>
      <c r="AB31" s="56"/>
    </row>
    <row r="32" spans="2:27" ht="39.75" customHeight="1">
      <c r="B32" s="319" t="s">
        <v>28</v>
      </c>
      <c r="C32" s="320"/>
      <c r="D32" s="321"/>
      <c r="E32" s="322" t="s">
        <v>111</v>
      </c>
      <c r="F32" s="323"/>
      <c r="G32" s="324"/>
      <c r="H32" s="340"/>
      <c r="I32" s="341"/>
      <c r="J32" s="342"/>
      <c r="K32" s="346"/>
      <c r="L32" s="347"/>
      <c r="M32" s="347"/>
      <c r="N32" s="347"/>
      <c r="O32" s="347"/>
      <c r="P32" s="347"/>
      <c r="Q32" s="347"/>
      <c r="R32" s="348"/>
      <c r="S32" s="130"/>
      <c r="T32" s="56"/>
      <c r="U32" s="56"/>
      <c r="V32" s="56"/>
      <c r="W32" s="56"/>
      <c r="X32" s="56"/>
      <c r="Y32" s="56"/>
      <c r="Z32" s="56"/>
      <c r="AA32" s="56"/>
    </row>
    <row r="33" spans="2:27" ht="19.5" customHeight="1">
      <c r="B33" s="333" t="s">
        <v>58</v>
      </c>
      <c r="C33" s="334"/>
      <c r="D33" s="335"/>
      <c r="E33" s="336" t="s">
        <v>112</v>
      </c>
      <c r="F33" s="337"/>
      <c r="G33" s="338"/>
      <c r="H33" s="336" t="s">
        <v>155</v>
      </c>
      <c r="I33" s="337"/>
      <c r="J33" s="339"/>
      <c r="K33" s="343"/>
      <c r="L33" s="344"/>
      <c r="M33" s="344"/>
      <c r="N33" s="344"/>
      <c r="O33" s="344"/>
      <c r="P33" s="344"/>
      <c r="Q33" s="344"/>
      <c r="R33" s="345"/>
      <c r="S33" s="130"/>
      <c r="T33" s="56"/>
      <c r="U33" s="56"/>
      <c r="V33" s="56"/>
      <c r="W33" s="56"/>
      <c r="X33" s="56"/>
      <c r="Y33" s="56"/>
      <c r="Z33" s="56"/>
      <c r="AA33" s="56"/>
    </row>
  </sheetData>
  <sheetProtection/>
  <mergeCells count="72">
    <mergeCell ref="B33:D33"/>
    <mergeCell ref="E33:G33"/>
    <mergeCell ref="H33:J33"/>
    <mergeCell ref="H32:J32"/>
    <mergeCell ref="K33:R33"/>
    <mergeCell ref="K32:R32"/>
    <mergeCell ref="P30:R30"/>
    <mergeCell ref="B32:D32"/>
    <mergeCell ref="E32:G32"/>
    <mergeCell ref="B31:D31"/>
    <mergeCell ref="E31:G31"/>
    <mergeCell ref="H31:J31"/>
    <mergeCell ref="K31:M31"/>
    <mergeCell ref="N31:O31"/>
    <mergeCell ref="P31:R31"/>
    <mergeCell ref="F26:G26"/>
    <mergeCell ref="L26:M26"/>
    <mergeCell ref="F27:G27"/>
    <mergeCell ref="L27:M27"/>
    <mergeCell ref="A29:R29"/>
    <mergeCell ref="B30:D30"/>
    <mergeCell ref="E30:G30"/>
    <mergeCell ref="H30:J30"/>
    <mergeCell ref="K30:M30"/>
    <mergeCell ref="N30:O30"/>
    <mergeCell ref="L20:M22"/>
    <mergeCell ref="F23:G23"/>
    <mergeCell ref="L23:M23"/>
    <mergeCell ref="F24:G24"/>
    <mergeCell ref="L24:M24"/>
    <mergeCell ref="F25:G25"/>
    <mergeCell ref="L25:M25"/>
    <mergeCell ref="Q16:Q22"/>
    <mergeCell ref="R16:R22"/>
    <mergeCell ref="S16:S22"/>
    <mergeCell ref="E18:E22"/>
    <mergeCell ref="F18:M19"/>
    <mergeCell ref="F20:G22"/>
    <mergeCell ref="H20:H22"/>
    <mergeCell ref="I20:I22"/>
    <mergeCell ref="J20:J22"/>
    <mergeCell ref="K20:K22"/>
    <mergeCell ref="L6:L8"/>
    <mergeCell ref="M6:M8"/>
    <mergeCell ref="A15:R15"/>
    <mergeCell ref="B16:B22"/>
    <mergeCell ref="C16:C22"/>
    <mergeCell ref="D16:D22"/>
    <mergeCell ref="E16:M17"/>
    <mergeCell ref="N16:N22"/>
    <mergeCell ref="O16:O21"/>
    <mergeCell ref="P16:P21"/>
    <mergeCell ref="S2:S8"/>
    <mergeCell ref="E4:H5"/>
    <mergeCell ref="I4:M5"/>
    <mergeCell ref="E6:E8"/>
    <mergeCell ref="F6:F8"/>
    <mergeCell ref="G6:G8"/>
    <mergeCell ref="H6:H8"/>
    <mergeCell ref="I6:I8"/>
    <mergeCell ref="J6:J8"/>
    <mergeCell ref="K6:K8"/>
    <mergeCell ref="A1:R1"/>
    <mergeCell ref="B2:B8"/>
    <mergeCell ref="C2:C8"/>
    <mergeCell ref="D2:D8"/>
    <mergeCell ref="E2:M3"/>
    <mergeCell ref="N2:N8"/>
    <mergeCell ref="O2:O7"/>
    <mergeCell ref="P2:P7"/>
    <mergeCell ref="Q2:Q8"/>
    <mergeCell ref="R2:R8"/>
  </mergeCells>
  <printOptions/>
  <pageMargins left="0.7086614173228347" right="0.4330708661417323" top="0.5511811023622047" bottom="0.5118110236220472" header="0.5118110236220472" footer="0.5118110236220472"/>
  <pageSetup firstPageNumber="135" useFirstPageNumber="1" horizontalDpi="600" verticalDpi="600" orientation="portrait" paperSize="9" scale="9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Z42"/>
  <sheetViews>
    <sheetView view="pageBreakPreview" zoomScaleNormal="130" zoomScaleSheetLayoutView="100" workbookViewId="0" topLeftCell="A1">
      <selection activeCell="A1" sqref="A1:H1"/>
    </sheetView>
  </sheetViews>
  <sheetFormatPr defaultColWidth="9.00390625" defaultRowHeight="19.5" customHeight="1"/>
  <cols>
    <col min="1" max="1" width="1.625" style="102" customWidth="1"/>
    <col min="2" max="2" width="15.625" style="102" customWidth="1"/>
    <col min="3" max="3" width="18.375" style="102" bestFit="1" customWidth="1"/>
    <col min="4" max="6" width="7.50390625" style="102" customWidth="1"/>
    <col min="7" max="22" width="7.375" style="102" customWidth="1"/>
    <col min="23" max="23" width="7.50390625" style="102" bestFit="1" customWidth="1"/>
    <col min="24" max="24" width="5.125" style="102" customWidth="1"/>
    <col min="25" max="25" width="6.875" style="102" bestFit="1" customWidth="1"/>
    <col min="26" max="26" width="5.875" style="102" bestFit="1" customWidth="1"/>
    <col min="27" max="16384" width="9.00390625" style="102" customWidth="1"/>
  </cols>
  <sheetData>
    <row r="1" spans="1:8" s="96" customFormat="1" ht="19.5" customHeight="1">
      <c r="A1" s="349" t="s">
        <v>72</v>
      </c>
      <c r="B1" s="349"/>
      <c r="C1" s="349"/>
      <c r="D1" s="349"/>
      <c r="E1" s="349"/>
      <c r="F1" s="349"/>
      <c r="G1" s="349"/>
      <c r="H1" s="349"/>
    </row>
    <row r="2" spans="2:25" s="97" customFormat="1" ht="48" customHeight="1">
      <c r="B2" s="350" t="s">
        <v>83</v>
      </c>
      <c r="C2" s="350"/>
      <c r="D2" s="350"/>
      <c r="E2" s="350"/>
      <c r="F2" s="350"/>
      <c r="G2" s="350"/>
      <c r="H2" s="350"/>
      <c r="I2" s="350"/>
      <c r="J2" s="350"/>
      <c r="K2" s="350"/>
      <c r="L2" s="350"/>
      <c r="M2" s="350"/>
      <c r="N2" s="350"/>
      <c r="O2" s="350"/>
      <c r="P2" s="350"/>
      <c r="Q2" s="350"/>
      <c r="R2" s="350"/>
      <c r="S2" s="350"/>
      <c r="T2" s="350"/>
      <c r="U2" s="350"/>
      <c r="V2" s="350"/>
      <c r="W2" s="98"/>
      <c r="X2" s="98"/>
      <c r="Y2" s="98"/>
    </row>
    <row r="3" spans="1:26" s="97" customFormat="1" ht="19.5" customHeight="1">
      <c r="A3" s="351" t="s">
        <v>158</v>
      </c>
      <c r="B3" s="351"/>
      <c r="C3" s="351"/>
      <c r="D3" s="351"/>
      <c r="E3" s="351"/>
      <c r="F3" s="351"/>
      <c r="G3" s="351"/>
      <c r="H3" s="351"/>
      <c r="I3" s="99"/>
      <c r="J3" s="100"/>
      <c r="K3" s="100" t="s">
        <v>29</v>
      </c>
      <c r="L3" s="100"/>
      <c r="M3" s="100"/>
      <c r="N3" s="100"/>
      <c r="O3" s="100"/>
      <c r="P3" s="100"/>
      <c r="Q3" s="100"/>
      <c r="R3" s="100"/>
      <c r="S3" s="100"/>
      <c r="T3" s="100"/>
      <c r="U3" s="100"/>
      <c r="V3" s="100"/>
      <c r="W3" s="101"/>
      <c r="X3" s="101"/>
      <c r="Y3" s="101"/>
      <c r="Z3" s="99"/>
    </row>
    <row r="4" spans="2:26" ht="9.75" customHeight="1">
      <c r="B4" s="352"/>
      <c r="C4" s="353"/>
      <c r="D4" s="358" t="s">
        <v>84</v>
      </c>
      <c r="E4" s="358" t="s">
        <v>118</v>
      </c>
      <c r="F4" s="358" t="s">
        <v>144</v>
      </c>
      <c r="G4" s="361"/>
      <c r="H4" s="362"/>
      <c r="I4" s="362"/>
      <c r="J4" s="362"/>
      <c r="K4" s="362"/>
      <c r="L4" s="362"/>
      <c r="M4" s="362"/>
      <c r="N4" s="362"/>
      <c r="O4" s="362"/>
      <c r="P4" s="362"/>
      <c r="Q4" s="362"/>
      <c r="R4" s="362"/>
      <c r="S4" s="362"/>
      <c r="T4" s="362"/>
      <c r="U4" s="362"/>
      <c r="V4" s="363"/>
      <c r="W4" s="103"/>
      <c r="X4" s="103"/>
      <c r="Y4" s="104"/>
      <c r="Z4" s="103"/>
    </row>
    <row r="5" spans="2:26" ht="14.25">
      <c r="B5" s="354"/>
      <c r="C5" s="355"/>
      <c r="D5" s="359"/>
      <c r="E5" s="359"/>
      <c r="F5" s="359"/>
      <c r="G5" s="364" t="s">
        <v>30</v>
      </c>
      <c r="H5" s="365"/>
      <c r="I5" s="366" t="s">
        <v>31</v>
      </c>
      <c r="J5" s="366"/>
      <c r="K5" s="366" t="s">
        <v>145</v>
      </c>
      <c r="L5" s="366"/>
      <c r="M5" s="366" t="s">
        <v>119</v>
      </c>
      <c r="N5" s="366"/>
      <c r="O5" s="366" t="s">
        <v>146</v>
      </c>
      <c r="P5" s="366"/>
      <c r="Q5" s="366" t="s">
        <v>120</v>
      </c>
      <c r="R5" s="366"/>
      <c r="S5" s="366" t="s">
        <v>147</v>
      </c>
      <c r="T5" s="366"/>
      <c r="U5" s="366" t="s">
        <v>148</v>
      </c>
      <c r="V5" s="367"/>
      <c r="W5" s="103"/>
      <c r="X5" s="103"/>
      <c r="Y5" s="104"/>
      <c r="Z5" s="103"/>
    </row>
    <row r="6" spans="2:26" ht="14.25">
      <c r="B6" s="356"/>
      <c r="C6" s="357"/>
      <c r="D6" s="360"/>
      <c r="E6" s="360"/>
      <c r="F6" s="360"/>
      <c r="G6" s="105" t="s">
        <v>32</v>
      </c>
      <c r="H6" s="106" t="s">
        <v>33</v>
      </c>
      <c r="I6" s="105" t="s">
        <v>32</v>
      </c>
      <c r="J6" s="106" t="s">
        <v>33</v>
      </c>
      <c r="K6" s="105" t="s">
        <v>32</v>
      </c>
      <c r="L6" s="106" t="s">
        <v>33</v>
      </c>
      <c r="M6" s="105" t="s">
        <v>32</v>
      </c>
      <c r="N6" s="106" t="s">
        <v>33</v>
      </c>
      <c r="O6" s="105" t="s">
        <v>32</v>
      </c>
      <c r="P6" s="106" t="s">
        <v>33</v>
      </c>
      <c r="Q6" s="105" t="s">
        <v>32</v>
      </c>
      <c r="R6" s="106" t="s">
        <v>33</v>
      </c>
      <c r="S6" s="105" t="s">
        <v>32</v>
      </c>
      <c r="T6" s="106" t="s">
        <v>33</v>
      </c>
      <c r="U6" s="105" t="s">
        <v>32</v>
      </c>
      <c r="V6" s="107" t="s">
        <v>33</v>
      </c>
      <c r="W6" s="108"/>
      <c r="X6" s="108"/>
      <c r="Y6" s="109"/>
      <c r="Z6" s="108"/>
    </row>
    <row r="7" spans="2:26" ht="18" customHeight="1">
      <c r="B7" s="368" t="s">
        <v>22</v>
      </c>
      <c r="C7" s="369"/>
      <c r="D7" s="110">
        <v>84752</v>
      </c>
      <c r="E7" s="110">
        <v>85331</v>
      </c>
      <c r="F7" s="110">
        <f>SUM(G7:V7)</f>
        <v>85820</v>
      </c>
      <c r="G7" s="145">
        <v>5469</v>
      </c>
      <c r="H7" s="145">
        <v>10277</v>
      </c>
      <c r="I7" s="146">
        <v>6286</v>
      </c>
      <c r="J7" s="145">
        <v>12222</v>
      </c>
      <c r="K7" s="146">
        <v>6255</v>
      </c>
      <c r="L7" s="145">
        <v>12106</v>
      </c>
      <c r="M7" s="145">
        <v>4964</v>
      </c>
      <c r="N7" s="145">
        <v>9930</v>
      </c>
      <c r="O7" s="145">
        <v>888</v>
      </c>
      <c r="P7" s="145">
        <v>1945</v>
      </c>
      <c r="Q7" s="145">
        <v>1053</v>
      </c>
      <c r="R7" s="145">
        <v>2103</v>
      </c>
      <c r="S7" s="145">
        <v>1843</v>
      </c>
      <c r="T7" s="145">
        <v>2620</v>
      </c>
      <c r="U7" s="145">
        <v>3479</v>
      </c>
      <c r="V7" s="147">
        <v>4380</v>
      </c>
      <c r="W7" s="111"/>
      <c r="Y7" s="111"/>
      <c r="Z7" s="112"/>
    </row>
    <row r="8" spans="2:26" ht="18" customHeight="1">
      <c r="B8" s="370" t="s">
        <v>14</v>
      </c>
      <c r="C8" s="371"/>
      <c r="D8" s="113">
        <v>3629</v>
      </c>
      <c r="E8" s="113">
        <v>4032</v>
      </c>
      <c r="F8" s="113">
        <f>SUM(F23:F25)</f>
        <v>4180</v>
      </c>
      <c r="G8" s="148">
        <v>93</v>
      </c>
      <c r="H8" s="148">
        <v>590</v>
      </c>
      <c r="I8" s="156">
        <v>133</v>
      </c>
      <c r="J8" s="148">
        <v>707</v>
      </c>
      <c r="K8" s="156">
        <v>156</v>
      </c>
      <c r="L8" s="148">
        <v>703</v>
      </c>
      <c r="M8" s="148">
        <v>110</v>
      </c>
      <c r="N8" s="148">
        <v>598</v>
      </c>
      <c r="O8" s="148">
        <v>25</v>
      </c>
      <c r="P8" s="148">
        <v>136</v>
      </c>
      <c r="Q8" s="148">
        <v>23</v>
      </c>
      <c r="R8" s="148">
        <v>157</v>
      </c>
      <c r="S8" s="148">
        <v>65</v>
      </c>
      <c r="T8" s="148">
        <v>188</v>
      </c>
      <c r="U8" s="148">
        <v>171</v>
      </c>
      <c r="V8" s="149">
        <v>325</v>
      </c>
      <c r="W8" s="111"/>
      <c r="Y8" s="111"/>
      <c r="Z8" s="111"/>
    </row>
    <row r="9" spans="2:26" ht="18" customHeight="1">
      <c r="B9" s="372" t="s">
        <v>34</v>
      </c>
      <c r="C9" s="373"/>
      <c r="D9" s="114">
        <v>4.281904851802907</v>
      </c>
      <c r="E9" s="114">
        <v>4.725129202751638</v>
      </c>
      <c r="F9" s="114">
        <f aca="true" t="shared" si="0" ref="F9:V9">F8*100/F7</f>
        <v>4.870659519925425</v>
      </c>
      <c r="G9" s="150">
        <f>G8*100/G7</f>
        <v>1.70049369171695</v>
      </c>
      <c r="H9" s="150">
        <f t="shared" si="0"/>
        <v>5.74097499270215</v>
      </c>
      <c r="I9" s="151">
        <f t="shared" si="0"/>
        <v>2.115812917594655</v>
      </c>
      <c r="J9" s="150">
        <f t="shared" si="0"/>
        <v>5.784650630011455</v>
      </c>
      <c r="K9" s="151">
        <f t="shared" si="0"/>
        <v>2.4940047961630696</v>
      </c>
      <c r="L9" s="150">
        <f t="shared" si="0"/>
        <v>5.807037832479762</v>
      </c>
      <c r="M9" s="150">
        <f t="shared" si="0"/>
        <v>2.215954875100725</v>
      </c>
      <c r="N9" s="150">
        <f t="shared" si="0"/>
        <v>6.022155085599194</v>
      </c>
      <c r="O9" s="150">
        <f t="shared" si="0"/>
        <v>2.815315315315315</v>
      </c>
      <c r="P9" s="150">
        <f t="shared" si="0"/>
        <v>6.992287917737789</v>
      </c>
      <c r="Q9" s="150">
        <f t="shared" si="0"/>
        <v>2.184235517568851</v>
      </c>
      <c r="R9" s="150">
        <f t="shared" si="0"/>
        <v>7.465525439847837</v>
      </c>
      <c r="S9" s="150">
        <f t="shared" si="0"/>
        <v>3.5268583830710796</v>
      </c>
      <c r="T9" s="150">
        <f t="shared" si="0"/>
        <v>7.175572519083969</v>
      </c>
      <c r="U9" s="150">
        <f t="shared" si="0"/>
        <v>4.915205518827249</v>
      </c>
      <c r="V9" s="152">
        <f t="shared" si="0"/>
        <v>7.420091324200913</v>
      </c>
      <c r="W9" s="115"/>
      <c r="Y9" s="115"/>
      <c r="Z9" s="115"/>
    </row>
    <row r="10" spans="2:26" ht="18" customHeight="1">
      <c r="B10" s="374" t="s">
        <v>121</v>
      </c>
      <c r="C10" s="116" t="s">
        <v>35</v>
      </c>
      <c r="D10" s="117">
        <v>2245</v>
      </c>
      <c r="E10" s="117">
        <v>2454</v>
      </c>
      <c r="F10" s="117">
        <f>SUM(G10:V10)</f>
        <v>2581</v>
      </c>
      <c r="G10" s="153">
        <v>51</v>
      </c>
      <c r="H10" s="153">
        <v>334</v>
      </c>
      <c r="I10" s="154">
        <v>66</v>
      </c>
      <c r="J10" s="153">
        <v>446</v>
      </c>
      <c r="K10" s="154">
        <v>92</v>
      </c>
      <c r="L10" s="153">
        <v>448</v>
      </c>
      <c r="M10" s="153">
        <v>69</v>
      </c>
      <c r="N10" s="153">
        <v>386</v>
      </c>
      <c r="O10" s="153">
        <v>12</v>
      </c>
      <c r="P10" s="153">
        <v>102</v>
      </c>
      <c r="Q10" s="153">
        <v>12</v>
      </c>
      <c r="R10" s="153">
        <v>103</v>
      </c>
      <c r="S10" s="153">
        <v>40</v>
      </c>
      <c r="T10" s="153">
        <v>125</v>
      </c>
      <c r="U10" s="153">
        <v>93</v>
      </c>
      <c r="V10" s="155">
        <v>202</v>
      </c>
      <c r="W10" s="111"/>
      <c r="Y10" s="111"/>
      <c r="Z10" s="118"/>
    </row>
    <row r="11" spans="2:26" ht="18" customHeight="1">
      <c r="B11" s="374"/>
      <c r="C11" s="119" t="s">
        <v>36</v>
      </c>
      <c r="D11" s="113">
        <v>1372</v>
      </c>
      <c r="E11" s="113">
        <v>1559</v>
      </c>
      <c r="F11" s="113">
        <f>SUM(G11:V11)</f>
        <v>1573</v>
      </c>
      <c r="G11" s="148">
        <v>40</v>
      </c>
      <c r="H11" s="148">
        <v>251</v>
      </c>
      <c r="I11" s="156">
        <v>62</v>
      </c>
      <c r="J11" s="148">
        <v>254</v>
      </c>
      <c r="K11" s="156">
        <v>62</v>
      </c>
      <c r="L11" s="148">
        <v>254</v>
      </c>
      <c r="M11" s="148">
        <v>41</v>
      </c>
      <c r="N11" s="148">
        <v>210</v>
      </c>
      <c r="O11" s="148">
        <v>13</v>
      </c>
      <c r="P11" s="148">
        <v>34</v>
      </c>
      <c r="Q11" s="148">
        <v>11</v>
      </c>
      <c r="R11" s="148">
        <v>54</v>
      </c>
      <c r="S11" s="148">
        <v>25</v>
      </c>
      <c r="T11" s="148">
        <v>63</v>
      </c>
      <c r="U11" s="148">
        <v>76</v>
      </c>
      <c r="V11" s="149">
        <v>123</v>
      </c>
      <c r="W11" s="111"/>
      <c r="Y11" s="111"/>
      <c r="Z11" s="112"/>
    </row>
    <row r="12" spans="2:26" ht="18" customHeight="1">
      <c r="B12" s="375"/>
      <c r="C12" s="119" t="s">
        <v>21</v>
      </c>
      <c r="D12" s="113">
        <v>3617</v>
      </c>
      <c r="E12" s="113">
        <v>4013</v>
      </c>
      <c r="F12" s="113">
        <f>F10+F11</f>
        <v>4154</v>
      </c>
      <c r="G12" s="148">
        <f aca="true" t="shared" si="1" ref="G12:V12">G10+G11</f>
        <v>91</v>
      </c>
      <c r="H12" s="148">
        <f t="shared" si="1"/>
        <v>585</v>
      </c>
      <c r="I12" s="156">
        <f t="shared" si="1"/>
        <v>128</v>
      </c>
      <c r="J12" s="148">
        <f t="shared" si="1"/>
        <v>700</v>
      </c>
      <c r="K12" s="156">
        <f t="shared" si="1"/>
        <v>154</v>
      </c>
      <c r="L12" s="148">
        <f t="shared" si="1"/>
        <v>702</v>
      </c>
      <c r="M12" s="148">
        <f t="shared" si="1"/>
        <v>110</v>
      </c>
      <c r="N12" s="148">
        <f t="shared" si="1"/>
        <v>596</v>
      </c>
      <c r="O12" s="148">
        <f t="shared" si="1"/>
        <v>25</v>
      </c>
      <c r="P12" s="148">
        <f t="shared" si="1"/>
        <v>136</v>
      </c>
      <c r="Q12" s="148">
        <f t="shared" si="1"/>
        <v>23</v>
      </c>
      <c r="R12" s="148">
        <f t="shared" si="1"/>
        <v>157</v>
      </c>
      <c r="S12" s="148">
        <f t="shared" si="1"/>
        <v>65</v>
      </c>
      <c r="T12" s="148">
        <f t="shared" si="1"/>
        <v>188</v>
      </c>
      <c r="U12" s="148">
        <f t="shared" si="1"/>
        <v>169</v>
      </c>
      <c r="V12" s="149">
        <f t="shared" si="1"/>
        <v>325</v>
      </c>
      <c r="W12" s="111"/>
      <c r="X12" s="111"/>
      <c r="Y12" s="111"/>
      <c r="Z12" s="111"/>
    </row>
    <row r="13" spans="2:26" ht="18" customHeight="1">
      <c r="B13" s="370" t="s">
        <v>122</v>
      </c>
      <c r="C13" s="371"/>
      <c r="D13" s="120">
        <v>99.66933039404795</v>
      </c>
      <c r="E13" s="120">
        <v>99.52876984126983</v>
      </c>
      <c r="F13" s="120">
        <f aca="true" t="shared" si="2" ref="F13:V13">F12*100/F8</f>
        <v>99.377990430622</v>
      </c>
      <c r="G13" s="157">
        <f t="shared" si="2"/>
        <v>97.84946236559139</v>
      </c>
      <c r="H13" s="157">
        <f t="shared" si="2"/>
        <v>99.15254237288136</v>
      </c>
      <c r="I13" s="158">
        <f t="shared" si="2"/>
        <v>96.2406015037594</v>
      </c>
      <c r="J13" s="157">
        <f t="shared" si="2"/>
        <v>99.00990099009901</v>
      </c>
      <c r="K13" s="158">
        <f t="shared" si="2"/>
        <v>98.71794871794872</v>
      </c>
      <c r="L13" s="157">
        <f t="shared" si="2"/>
        <v>99.85775248933143</v>
      </c>
      <c r="M13" s="157">
        <f t="shared" si="2"/>
        <v>100</v>
      </c>
      <c r="N13" s="157">
        <f t="shared" si="2"/>
        <v>99.66555183946488</v>
      </c>
      <c r="O13" s="157">
        <f t="shared" si="2"/>
        <v>100</v>
      </c>
      <c r="P13" s="157">
        <f t="shared" si="2"/>
        <v>100</v>
      </c>
      <c r="Q13" s="157">
        <f t="shared" si="2"/>
        <v>100</v>
      </c>
      <c r="R13" s="157">
        <f t="shared" si="2"/>
        <v>100</v>
      </c>
      <c r="S13" s="157">
        <f t="shared" si="2"/>
        <v>100</v>
      </c>
      <c r="T13" s="157">
        <f t="shared" si="2"/>
        <v>100</v>
      </c>
      <c r="U13" s="157">
        <f t="shared" si="2"/>
        <v>98.83040935672514</v>
      </c>
      <c r="V13" s="159">
        <f t="shared" si="2"/>
        <v>100</v>
      </c>
      <c r="W13" s="121"/>
      <c r="X13" s="121"/>
      <c r="Y13" s="121"/>
      <c r="Z13" s="121"/>
    </row>
    <row r="14" spans="2:26" ht="18" customHeight="1">
      <c r="B14" s="376" t="s">
        <v>37</v>
      </c>
      <c r="C14" s="377"/>
      <c r="D14" s="122">
        <v>37.80655828051805</v>
      </c>
      <c r="E14" s="122">
        <v>38.6656746031746</v>
      </c>
      <c r="F14" s="122">
        <f aca="true" t="shared" si="3" ref="F14:V14">F11*100/F8</f>
        <v>37.63157894736842</v>
      </c>
      <c r="G14" s="160">
        <f t="shared" si="3"/>
        <v>43.01075268817204</v>
      </c>
      <c r="H14" s="160">
        <f t="shared" si="3"/>
        <v>42.54237288135593</v>
      </c>
      <c r="I14" s="161">
        <f t="shared" si="3"/>
        <v>46.61654135338346</v>
      </c>
      <c r="J14" s="160">
        <f t="shared" si="3"/>
        <v>35.92644978783593</v>
      </c>
      <c r="K14" s="161">
        <f t="shared" si="3"/>
        <v>39.743589743589745</v>
      </c>
      <c r="L14" s="160">
        <f t="shared" si="3"/>
        <v>36.13086770981508</v>
      </c>
      <c r="M14" s="160">
        <f t="shared" si="3"/>
        <v>37.27272727272727</v>
      </c>
      <c r="N14" s="160">
        <f t="shared" si="3"/>
        <v>35.11705685618729</v>
      </c>
      <c r="O14" s="160">
        <f t="shared" si="3"/>
        <v>52</v>
      </c>
      <c r="P14" s="160">
        <f t="shared" si="3"/>
        <v>25</v>
      </c>
      <c r="Q14" s="160">
        <f t="shared" si="3"/>
        <v>47.82608695652174</v>
      </c>
      <c r="R14" s="160">
        <f t="shared" si="3"/>
        <v>34.394904458598724</v>
      </c>
      <c r="S14" s="160">
        <f t="shared" si="3"/>
        <v>38.46153846153846</v>
      </c>
      <c r="T14" s="160">
        <f t="shared" si="3"/>
        <v>33.51063829787234</v>
      </c>
      <c r="U14" s="160">
        <f t="shared" si="3"/>
        <v>44.44444444444444</v>
      </c>
      <c r="V14" s="162">
        <f t="shared" si="3"/>
        <v>37.84615384615385</v>
      </c>
      <c r="W14" s="121"/>
      <c r="X14" s="121"/>
      <c r="Y14" s="121"/>
      <c r="Z14" s="121"/>
    </row>
    <row r="15" spans="2:26" ht="18" customHeight="1">
      <c r="B15" s="378" t="s">
        <v>123</v>
      </c>
      <c r="C15" s="123" t="s">
        <v>38</v>
      </c>
      <c r="D15" s="110">
        <v>4364</v>
      </c>
      <c r="E15" s="110">
        <v>5259</v>
      </c>
      <c r="F15" s="110">
        <f>SUM(G15:V15)</f>
        <v>5662</v>
      </c>
      <c r="G15" s="145">
        <v>43</v>
      </c>
      <c r="H15" s="145">
        <v>134</v>
      </c>
      <c r="I15" s="146">
        <v>87</v>
      </c>
      <c r="J15" s="145">
        <v>207</v>
      </c>
      <c r="K15" s="146">
        <v>153</v>
      </c>
      <c r="L15" s="145">
        <v>332</v>
      </c>
      <c r="M15" s="145">
        <v>148</v>
      </c>
      <c r="N15" s="145">
        <v>613</v>
      </c>
      <c r="O15" s="145">
        <v>25</v>
      </c>
      <c r="P15" s="145">
        <v>178</v>
      </c>
      <c r="Q15" s="145">
        <v>58</v>
      </c>
      <c r="R15" s="145">
        <v>325</v>
      </c>
      <c r="S15" s="145">
        <v>189</v>
      </c>
      <c r="T15" s="145">
        <v>727</v>
      </c>
      <c r="U15" s="145">
        <v>996</v>
      </c>
      <c r="V15" s="147">
        <v>1447</v>
      </c>
      <c r="W15" s="111"/>
      <c r="X15" s="111"/>
      <c r="Y15" s="111"/>
      <c r="Z15" s="111"/>
    </row>
    <row r="16" spans="2:26" ht="18" customHeight="1">
      <c r="B16" s="374"/>
      <c r="C16" s="119" t="s">
        <v>39</v>
      </c>
      <c r="D16" s="113">
        <v>3570</v>
      </c>
      <c r="E16" s="113">
        <v>3769</v>
      </c>
      <c r="F16" s="113">
        <f>SUM(G16:V16)</f>
        <v>3952</v>
      </c>
      <c r="G16" s="148">
        <v>119</v>
      </c>
      <c r="H16" s="148">
        <v>713</v>
      </c>
      <c r="I16" s="156">
        <v>168</v>
      </c>
      <c r="J16" s="148">
        <v>608</v>
      </c>
      <c r="K16" s="156">
        <v>176</v>
      </c>
      <c r="L16" s="148">
        <v>552</v>
      </c>
      <c r="M16" s="148">
        <v>154</v>
      </c>
      <c r="N16" s="148">
        <v>453</v>
      </c>
      <c r="O16" s="148">
        <v>30</v>
      </c>
      <c r="P16" s="148">
        <v>82</v>
      </c>
      <c r="Q16" s="148">
        <v>23</v>
      </c>
      <c r="R16" s="148">
        <v>134</v>
      </c>
      <c r="S16" s="148">
        <v>88</v>
      </c>
      <c r="T16" s="148">
        <v>150</v>
      </c>
      <c r="U16" s="148">
        <v>226</v>
      </c>
      <c r="V16" s="149">
        <v>276</v>
      </c>
      <c r="W16" s="111"/>
      <c r="X16" s="111"/>
      <c r="Y16" s="111"/>
      <c r="Z16" s="111"/>
    </row>
    <row r="17" spans="2:26" ht="18" customHeight="1">
      <c r="B17" s="374"/>
      <c r="C17" s="119" t="s">
        <v>40</v>
      </c>
      <c r="D17" s="113">
        <v>48792</v>
      </c>
      <c r="E17" s="113">
        <v>54368</v>
      </c>
      <c r="F17" s="113">
        <f>SUM(G17:V17)</f>
        <v>56035</v>
      </c>
      <c r="G17" s="148">
        <v>1121</v>
      </c>
      <c r="H17" s="148">
        <v>6588</v>
      </c>
      <c r="I17" s="156">
        <v>1567</v>
      </c>
      <c r="J17" s="148">
        <v>9046</v>
      </c>
      <c r="K17" s="156">
        <v>2031</v>
      </c>
      <c r="L17" s="148">
        <v>10009</v>
      </c>
      <c r="M17" s="148">
        <v>1405</v>
      </c>
      <c r="N17" s="148">
        <v>9029</v>
      </c>
      <c r="O17" s="148">
        <v>290</v>
      </c>
      <c r="P17" s="148">
        <v>2044</v>
      </c>
      <c r="Q17" s="148">
        <v>309</v>
      </c>
      <c r="R17" s="148">
        <v>2315</v>
      </c>
      <c r="S17" s="148">
        <v>805</v>
      </c>
      <c r="T17" s="148">
        <v>2795</v>
      </c>
      <c r="U17" s="148">
        <v>1927</v>
      </c>
      <c r="V17" s="149">
        <v>4754</v>
      </c>
      <c r="W17" s="111" t="s">
        <v>124</v>
      </c>
      <c r="X17" s="111"/>
      <c r="Y17" s="111"/>
      <c r="Z17" s="111"/>
    </row>
    <row r="18" spans="2:26" ht="18" customHeight="1">
      <c r="B18" s="379"/>
      <c r="C18" s="124" t="s">
        <v>21</v>
      </c>
      <c r="D18" s="125">
        <v>56726</v>
      </c>
      <c r="E18" s="125">
        <v>63396</v>
      </c>
      <c r="F18" s="125">
        <f aca="true" t="shared" si="4" ref="F18:V18">F15+F16+F17</f>
        <v>65649</v>
      </c>
      <c r="G18" s="163">
        <f t="shared" si="4"/>
        <v>1283</v>
      </c>
      <c r="H18" s="163">
        <f t="shared" si="4"/>
        <v>7435</v>
      </c>
      <c r="I18" s="164">
        <f t="shared" si="4"/>
        <v>1822</v>
      </c>
      <c r="J18" s="163">
        <f t="shared" si="4"/>
        <v>9861</v>
      </c>
      <c r="K18" s="164">
        <f t="shared" si="4"/>
        <v>2360</v>
      </c>
      <c r="L18" s="163">
        <f t="shared" si="4"/>
        <v>10893</v>
      </c>
      <c r="M18" s="163">
        <f t="shared" si="4"/>
        <v>1707</v>
      </c>
      <c r="N18" s="163">
        <f t="shared" si="4"/>
        <v>10095</v>
      </c>
      <c r="O18" s="163">
        <f t="shared" si="4"/>
        <v>345</v>
      </c>
      <c r="P18" s="163">
        <f t="shared" si="4"/>
        <v>2304</v>
      </c>
      <c r="Q18" s="163">
        <f t="shared" si="4"/>
        <v>390</v>
      </c>
      <c r="R18" s="163">
        <f t="shared" si="4"/>
        <v>2774</v>
      </c>
      <c r="S18" s="163">
        <f t="shared" si="4"/>
        <v>1082</v>
      </c>
      <c r="T18" s="163">
        <f t="shared" si="4"/>
        <v>3672</v>
      </c>
      <c r="U18" s="163">
        <f t="shared" si="4"/>
        <v>3149</v>
      </c>
      <c r="V18" s="165">
        <f t="shared" si="4"/>
        <v>6477</v>
      </c>
      <c r="W18" s="111"/>
      <c r="X18" s="111"/>
      <c r="Y18" s="111"/>
      <c r="Z18" s="111"/>
    </row>
    <row r="19" spans="2:26" ht="18" customHeight="1">
      <c r="B19" s="378" t="s">
        <v>125</v>
      </c>
      <c r="C19" s="123" t="s">
        <v>38</v>
      </c>
      <c r="D19" s="126">
        <v>1.2025351336456325</v>
      </c>
      <c r="E19" s="126">
        <v>1.3043154761904763</v>
      </c>
      <c r="F19" s="126">
        <f aca="true" t="shared" si="5" ref="F19:V19">F15/F8</f>
        <v>1.3545454545454545</v>
      </c>
      <c r="G19" s="166">
        <f t="shared" si="5"/>
        <v>0.46236559139784944</v>
      </c>
      <c r="H19" s="166">
        <f t="shared" si="5"/>
        <v>0.2271186440677966</v>
      </c>
      <c r="I19" s="167">
        <f t="shared" si="5"/>
        <v>0.6541353383458647</v>
      </c>
      <c r="J19" s="166">
        <f t="shared" si="5"/>
        <v>0.2927864214992928</v>
      </c>
      <c r="K19" s="167">
        <f t="shared" si="5"/>
        <v>0.9807692307692307</v>
      </c>
      <c r="L19" s="166">
        <f t="shared" si="5"/>
        <v>0.4722617354196302</v>
      </c>
      <c r="M19" s="166">
        <f t="shared" si="5"/>
        <v>1.3454545454545455</v>
      </c>
      <c r="N19" s="166">
        <f t="shared" si="5"/>
        <v>1.0250836120401339</v>
      </c>
      <c r="O19" s="166">
        <f t="shared" si="5"/>
        <v>1</v>
      </c>
      <c r="P19" s="166">
        <f t="shared" si="5"/>
        <v>1.3088235294117647</v>
      </c>
      <c r="Q19" s="166">
        <f t="shared" si="5"/>
        <v>2.5217391304347827</v>
      </c>
      <c r="R19" s="166">
        <f t="shared" si="5"/>
        <v>2.070063694267516</v>
      </c>
      <c r="S19" s="166">
        <f t="shared" si="5"/>
        <v>2.9076923076923076</v>
      </c>
      <c r="T19" s="166">
        <f t="shared" si="5"/>
        <v>3.867021276595745</v>
      </c>
      <c r="U19" s="166">
        <f t="shared" si="5"/>
        <v>5.824561403508772</v>
      </c>
      <c r="V19" s="168">
        <f t="shared" si="5"/>
        <v>4.452307692307692</v>
      </c>
      <c r="W19" s="121"/>
      <c r="X19" s="121"/>
      <c r="Y19" s="121"/>
      <c r="Z19" s="121"/>
    </row>
    <row r="20" spans="2:26" ht="18" customHeight="1">
      <c r="B20" s="374"/>
      <c r="C20" s="119" t="s">
        <v>39</v>
      </c>
      <c r="D20" s="120">
        <v>0.9837420777073574</v>
      </c>
      <c r="E20" s="120">
        <v>0.9347718253968254</v>
      </c>
      <c r="F20" s="120">
        <f aca="true" t="shared" si="6" ref="F20:V20">F16/F8</f>
        <v>0.9454545454545454</v>
      </c>
      <c r="G20" s="157">
        <f t="shared" si="6"/>
        <v>1.2795698924731183</v>
      </c>
      <c r="H20" s="157">
        <f t="shared" si="6"/>
        <v>1.2084745762711864</v>
      </c>
      <c r="I20" s="158">
        <f t="shared" si="6"/>
        <v>1.263157894736842</v>
      </c>
      <c r="J20" s="157">
        <f t="shared" si="6"/>
        <v>0.85997171145686</v>
      </c>
      <c r="K20" s="158">
        <f t="shared" si="6"/>
        <v>1.1282051282051282</v>
      </c>
      <c r="L20" s="157">
        <f t="shared" si="6"/>
        <v>0.7852062588904695</v>
      </c>
      <c r="M20" s="157">
        <f t="shared" si="6"/>
        <v>1.4</v>
      </c>
      <c r="N20" s="157">
        <f t="shared" si="6"/>
        <v>0.7575250836120402</v>
      </c>
      <c r="O20" s="157">
        <f t="shared" si="6"/>
        <v>1.2</v>
      </c>
      <c r="P20" s="157">
        <f t="shared" si="6"/>
        <v>0.6029411764705882</v>
      </c>
      <c r="Q20" s="157">
        <f t="shared" si="6"/>
        <v>1</v>
      </c>
      <c r="R20" s="157">
        <f t="shared" si="6"/>
        <v>0.8535031847133758</v>
      </c>
      <c r="S20" s="157">
        <f t="shared" si="6"/>
        <v>1.353846153846154</v>
      </c>
      <c r="T20" s="157">
        <f t="shared" si="6"/>
        <v>0.7978723404255319</v>
      </c>
      <c r="U20" s="157">
        <f t="shared" si="6"/>
        <v>1.3216374269005848</v>
      </c>
      <c r="V20" s="159">
        <f t="shared" si="6"/>
        <v>0.8492307692307692</v>
      </c>
      <c r="W20" s="121"/>
      <c r="X20" s="121"/>
      <c r="Y20" s="121"/>
      <c r="Z20" s="121"/>
    </row>
    <row r="21" spans="2:26" ht="18" customHeight="1">
      <c r="B21" s="374"/>
      <c r="C21" s="119" t="s">
        <v>40</v>
      </c>
      <c r="D21" s="120">
        <v>13.44502617801047</v>
      </c>
      <c r="E21" s="120">
        <v>13.484126984126984</v>
      </c>
      <c r="F21" s="120">
        <f aca="true" t="shared" si="7" ref="F21:V21">F17/F8</f>
        <v>13.405502392344498</v>
      </c>
      <c r="G21" s="157">
        <f t="shared" si="7"/>
        <v>12.053763440860216</v>
      </c>
      <c r="H21" s="157">
        <f t="shared" si="7"/>
        <v>11.166101694915254</v>
      </c>
      <c r="I21" s="158">
        <f t="shared" si="7"/>
        <v>11.781954887218046</v>
      </c>
      <c r="J21" s="157">
        <f t="shared" si="7"/>
        <v>12.794908062234795</v>
      </c>
      <c r="K21" s="158">
        <f t="shared" si="7"/>
        <v>13.01923076923077</v>
      </c>
      <c r="L21" s="157">
        <f t="shared" si="7"/>
        <v>14.2375533428165</v>
      </c>
      <c r="M21" s="157">
        <f t="shared" si="7"/>
        <v>12.772727272727273</v>
      </c>
      <c r="N21" s="157">
        <f t="shared" si="7"/>
        <v>15.09866220735786</v>
      </c>
      <c r="O21" s="157">
        <f t="shared" si="7"/>
        <v>11.6</v>
      </c>
      <c r="P21" s="157">
        <f t="shared" si="7"/>
        <v>15.029411764705882</v>
      </c>
      <c r="Q21" s="157">
        <f t="shared" si="7"/>
        <v>13.434782608695652</v>
      </c>
      <c r="R21" s="157">
        <f t="shared" si="7"/>
        <v>14.745222929936306</v>
      </c>
      <c r="S21" s="157">
        <f t="shared" si="7"/>
        <v>12.384615384615385</v>
      </c>
      <c r="T21" s="157">
        <f t="shared" si="7"/>
        <v>14.867021276595745</v>
      </c>
      <c r="U21" s="157">
        <f t="shared" si="7"/>
        <v>11.269005847953217</v>
      </c>
      <c r="V21" s="159">
        <f t="shared" si="7"/>
        <v>14.627692307692307</v>
      </c>
      <c r="W21" s="121"/>
      <c r="X21" s="121"/>
      <c r="Y21" s="121"/>
      <c r="Z21" s="121"/>
    </row>
    <row r="22" spans="2:26" ht="18" customHeight="1">
      <c r="B22" s="379"/>
      <c r="C22" s="124" t="s">
        <v>21</v>
      </c>
      <c r="D22" s="114">
        <v>15.63130338936346</v>
      </c>
      <c r="E22" s="114">
        <v>15.723214285714285</v>
      </c>
      <c r="F22" s="114">
        <f aca="true" t="shared" si="8" ref="F22:V22">F19+F20+F21</f>
        <v>15.7055023923445</v>
      </c>
      <c r="G22" s="150">
        <f t="shared" si="8"/>
        <v>13.795698924731184</v>
      </c>
      <c r="H22" s="150">
        <f t="shared" si="8"/>
        <v>12.601694915254237</v>
      </c>
      <c r="I22" s="151">
        <f t="shared" si="8"/>
        <v>13.699248120300751</v>
      </c>
      <c r="J22" s="150">
        <f t="shared" si="8"/>
        <v>13.947666195190948</v>
      </c>
      <c r="K22" s="151">
        <f t="shared" si="8"/>
        <v>15.12820512820513</v>
      </c>
      <c r="L22" s="150">
        <f t="shared" si="8"/>
        <v>15.4950213371266</v>
      </c>
      <c r="M22" s="150">
        <f t="shared" si="8"/>
        <v>15.51818181818182</v>
      </c>
      <c r="N22" s="150">
        <f t="shared" si="8"/>
        <v>16.881270903010034</v>
      </c>
      <c r="O22" s="150">
        <f t="shared" si="8"/>
        <v>13.8</v>
      </c>
      <c r="P22" s="150">
        <f t="shared" si="8"/>
        <v>16.941176470588236</v>
      </c>
      <c r="Q22" s="150">
        <f t="shared" si="8"/>
        <v>16.956521739130434</v>
      </c>
      <c r="R22" s="150">
        <f t="shared" si="8"/>
        <v>17.668789808917197</v>
      </c>
      <c r="S22" s="150">
        <f t="shared" si="8"/>
        <v>16.646153846153847</v>
      </c>
      <c r="T22" s="150">
        <f t="shared" si="8"/>
        <v>19.53191489361702</v>
      </c>
      <c r="U22" s="150">
        <f t="shared" si="8"/>
        <v>18.415204678362574</v>
      </c>
      <c r="V22" s="152">
        <f t="shared" si="8"/>
        <v>19.92923076923077</v>
      </c>
      <c r="W22" s="121"/>
      <c r="X22" s="121"/>
      <c r="Y22" s="121"/>
      <c r="Z22" s="121"/>
    </row>
    <row r="23" spans="2:26" ht="18" customHeight="1">
      <c r="B23" s="378" t="s">
        <v>41</v>
      </c>
      <c r="C23" s="123" t="s">
        <v>42</v>
      </c>
      <c r="D23" s="110">
        <v>178</v>
      </c>
      <c r="E23" s="110">
        <v>170</v>
      </c>
      <c r="F23" s="110">
        <f aca="true" t="shared" si="9" ref="F23:F28">SUM(G23:V23)</f>
        <v>200</v>
      </c>
      <c r="G23" s="145">
        <v>6</v>
      </c>
      <c r="H23" s="145">
        <v>35</v>
      </c>
      <c r="I23" s="146">
        <v>7</v>
      </c>
      <c r="J23" s="145">
        <v>31</v>
      </c>
      <c r="K23" s="146">
        <v>7</v>
      </c>
      <c r="L23" s="145">
        <v>33</v>
      </c>
      <c r="M23" s="145">
        <v>5</v>
      </c>
      <c r="N23" s="145">
        <v>29</v>
      </c>
      <c r="O23" s="145">
        <v>1</v>
      </c>
      <c r="P23" s="145">
        <v>9</v>
      </c>
      <c r="Q23" s="145">
        <v>1</v>
      </c>
      <c r="R23" s="145">
        <v>5</v>
      </c>
      <c r="S23" s="145">
        <v>3</v>
      </c>
      <c r="T23" s="145">
        <v>6</v>
      </c>
      <c r="U23" s="145">
        <v>13</v>
      </c>
      <c r="V23" s="147">
        <v>9</v>
      </c>
      <c r="W23" s="111"/>
      <c r="X23" s="111"/>
      <c r="Y23" s="111"/>
      <c r="Z23" s="111"/>
    </row>
    <row r="24" spans="2:26" ht="18" customHeight="1">
      <c r="B24" s="374"/>
      <c r="C24" s="119" t="s">
        <v>43</v>
      </c>
      <c r="D24" s="113">
        <v>124</v>
      </c>
      <c r="E24" s="113">
        <v>585</v>
      </c>
      <c r="F24" s="113">
        <f t="shared" si="9"/>
        <v>651</v>
      </c>
      <c r="G24" s="148">
        <v>16</v>
      </c>
      <c r="H24" s="148">
        <v>113</v>
      </c>
      <c r="I24" s="156">
        <v>17</v>
      </c>
      <c r="J24" s="148">
        <v>150</v>
      </c>
      <c r="K24" s="156">
        <v>23</v>
      </c>
      <c r="L24" s="148">
        <v>121</v>
      </c>
      <c r="M24" s="148">
        <v>10</v>
      </c>
      <c r="N24" s="148">
        <v>85</v>
      </c>
      <c r="O24" s="148">
        <v>4</v>
      </c>
      <c r="P24" s="148">
        <v>17</v>
      </c>
      <c r="Q24" s="148">
        <v>2</v>
      </c>
      <c r="R24" s="148">
        <v>20</v>
      </c>
      <c r="S24" s="148">
        <v>7</v>
      </c>
      <c r="T24" s="148">
        <v>19</v>
      </c>
      <c r="U24" s="148">
        <v>15</v>
      </c>
      <c r="V24" s="149">
        <v>32</v>
      </c>
      <c r="W24" s="111"/>
      <c r="X24" s="111"/>
      <c r="Y24" s="111"/>
      <c r="Z24" s="111"/>
    </row>
    <row r="25" spans="2:26" ht="18" customHeight="1">
      <c r="B25" s="379"/>
      <c r="C25" s="124" t="s">
        <v>44</v>
      </c>
      <c r="D25" s="125">
        <v>3327</v>
      </c>
      <c r="E25" s="125">
        <v>3277</v>
      </c>
      <c r="F25" s="125">
        <f t="shared" si="9"/>
        <v>3329</v>
      </c>
      <c r="G25" s="163">
        <v>71</v>
      </c>
      <c r="H25" s="163">
        <v>442</v>
      </c>
      <c r="I25" s="164">
        <v>109</v>
      </c>
      <c r="J25" s="163">
        <v>526</v>
      </c>
      <c r="K25" s="164">
        <v>126</v>
      </c>
      <c r="L25" s="163">
        <v>549</v>
      </c>
      <c r="M25" s="163">
        <v>95</v>
      </c>
      <c r="N25" s="163">
        <v>484</v>
      </c>
      <c r="O25" s="163">
        <v>20</v>
      </c>
      <c r="P25" s="163">
        <v>110</v>
      </c>
      <c r="Q25" s="163">
        <v>20</v>
      </c>
      <c r="R25" s="163">
        <v>132</v>
      </c>
      <c r="S25" s="163">
        <v>55</v>
      </c>
      <c r="T25" s="163">
        <v>163</v>
      </c>
      <c r="U25" s="163">
        <v>143</v>
      </c>
      <c r="V25" s="165">
        <v>284</v>
      </c>
      <c r="W25" s="111"/>
      <c r="X25" s="111"/>
      <c r="Y25" s="111"/>
      <c r="Z25" s="111"/>
    </row>
    <row r="26" spans="2:26" ht="18" customHeight="1">
      <c r="B26" s="378" t="s">
        <v>45</v>
      </c>
      <c r="C26" s="123" t="s">
        <v>46</v>
      </c>
      <c r="D26" s="110">
        <v>311</v>
      </c>
      <c r="E26" s="110">
        <v>745</v>
      </c>
      <c r="F26" s="110">
        <f>SUM(G26:V26)</f>
        <v>805</v>
      </c>
      <c r="G26" s="145">
        <v>20</v>
      </c>
      <c r="H26" s="145">
        <v>124</v>
      </c>
      <c r="I26" s="146">
        <v>25</v>
      </c>
      <c r="J26" s="145">
        <v>135</v>
      </c>
      <c r="K26" s="146">
        <v>19</v>
      </c>
      <c r="L26" s="145">
        <v>141</v>
      </c>
      <c r="M26" s="145">
        <v>15</v>
      </c>
      <c r="N26" s="145">
        <v>125</v>
      </c>
      <c r="O26" s="145">
        <v>9</v>
      </c>
      <c r="P26" s="145">
        <v>30</v>
      </c>
      <c r="Q26" s="145">
        <v>6</v>
      </c>
      <c r="R26" s="145">
        <v>23</v>
      </c>
      <c r="S26" s="145">
        <v>12</v>
      </c>
      <c r="T26" s="145">
        <v>35</v>
      </c>
      <c r="U26" s="145">
        <v>33</v>
      </c>
      <c r="V26" s="147">
        <v>53</v>
      </c>
      <c r="W26" s="111"/>
      <c r="X26" s="111"/>
      <c r="Y26" s="111"/>
      <c r="Z26" s="111"/>
    </row>
    <row r="27" spans="2:26" ht="18" customHeight="1">
      <c r="B27" s="374"/>
      <c r="C27" s="119" t="s">
        <v>47</v>
      </c>
      <c r="D27" s="113">
        <v>246</v>
      </c>
      <c r="E27" s="113">
        <v>2736</v>
      </c>
      <c r="F27" s="113">
        <f t="shared" si="9"/>
        <v>2818</v>
      </c>
      <c r="G27" s="148">
        <v>61</v>
      </c>
      <c r="H27" s="148">
        <v>406</v>
      </c>
      <c r="I27" s="156">
        <v>91</v>
      </c>
      <c r="J27" s="148">
        <v>479</v>
      </c>
      <c r="K27" s="156">
        <v>124</v>
      </c>
      <c r="L27" s="148">
        <v>467</v>
      </c>
      <c r="M27" s="148">
        <v>77</v>
      </c>
      <c r="N27" s="148">
        <v>396</v>
      </c>
      <c r="O27" s="148">
        <v>13</v>
      </c>
      <c r="P27" s="148">
        <v>87</v>
      </c>
      <c r="Q27" s="148">
        <v>15</v>
      </c>
      <c r="R27" s="148">
        <v>115</v>
      </c>
      <c r="S27" s="148">
        <v>42</v>
      </c>
      <c r="T27" s="148">
        <v>114</v>
      </c>
      <c r="U27" s="148">
        <v>103</v>
      </c>
      <c r="V27" s="149">
        <v>228</v>
      </c>
      <c r="W27" s="111"/>
      <c r="X27" s="111"/>
      <c r="Y27" s="111"/>
      <c r="Z27" s="111"/>
    </row>
    <row r="28" spans="2:26" ht="18" customHeight="1">
      <c r="B28" s="374"/>
      <c r="C28" s="119" t="s">
        <v>48</v>
      </c>
      <c r="D28" s="113">
        <v>1313</v>
      </c>
      <c r="E28" s="113">
        <v>461</v>
      </c>
      <c r="F28" s="113">
        <f t="shared" si="9"/>
        <v>3524</v>
      </c>
      <c r="G28" s="148">
        <v>78</v>
      </c>
      <c r="H28" s="148">
        <v>494</v>
      </c>
      <c r="I28" s="156">
        <v>115</v>
      </c>
      <c r="J28" s="148">
        <v>599</v>
      </c>
      <c r="K28" s="156">
        <v>140</v>
      </c>
      <c r="L28" s="148">
        <v>588</v>
      </c>
      <c r="M28" s="148">
        <v>96</v>
      </c>
      <c r="N28" s="148">
        <v>506</v>
      </c>
      <c r="O28" s="148">
        <v>21</v>
      </c>
      <c r="P28" s="148">
        <v>114</v>
      </c>
      <c r="Q28" s="148">
        <v>18</v>
      </c>
      <c r="R28" s="148">
        <v>136</v>
      </c>
      <c r="S28" s="148">
        <v>57</v>
      </c>
      <c r="T28" s="148">
        <v>155</v>
      </c>
      <c r="U28" s="148">
        <v>137</v>
      </c>
      <c r="V28" s="149">
        <v>270</v>
      </c>
      <c r="W28" s="111"/>
      <c r="X28" s="111"/>
      <c r="Y28" s="111"/>
      <c r="Z28" s="111"/>
    </row>
    <row r="29" spans="2:26" ht="18" customHeight="1">
      <c r="B29" s="374"/>
      <c r="C29" s="119" t="s">
        <v>49</v>
      </c>
      <c r="D29" s="113">
        <v>1141</v>
      </c>
      <c r="E29" s="113">
        <v>1740</v>
      </c>
      <c r="F29" s="113">
        <f>SUM(G29:V29)</f>
        <v>1836</v>
      </c>
      <c r="G29" s="148">
        <v>40</v>
      </c>
      <c r="H29" s="148">
        <v>252</v>
      </c>
      <c r="I29" s="156">
        <v>59</v>
      </c>
      <c r="J29" s="148">
        <v>313</v>
      </c>
      <c r="K29" s="156">
        <v>69</v>
      </c>
      <c r="L29" s="148">
        <v>329</v>
      </c>
      <c r="M29" s="148">
        <v>45</v>
      </c>
      <c r="N29" s="148">
        <v>257</v>
      </c>
      <c r="O29" s="148">
        <v>11</v>
      </c>
      <c r="P29" s="148">
        <v>68</v>
      </c>
      <c r="Q29" s="148">
        <v>6</v>
      </c>
      <c r="R29" s="148">
        <v>73</v>
      </c>
      <c r="S29" s="148">
        <v>27</v>
      </c>
      <c r="T29" s="148">
        <v>83</v>
      </c>
      <c r="U29" s="148">
        <v>61</v>
      </c>
      <c r="V29" s="149">
        <v>143</v>
      </c>
      <c r="W29" s="111"/>
      <c r="X29" s="111"/>
      <c r="Y29" s="111"/>
      <c r="Z29" s="111"/>
    </row>
    <row r="30" spans="2:26" ht="18" customHeight="1">
      <c r="B30" s="379"/>
      <c r="C30" s="124" t="s">
        <v>50</v>
      </c>
      <c r="D30" s="125">
        <v>618</v>
      </c>
      <c r="E30" s="125">
        <v>981</v>
      </c>
      <c r="F30" s="125">
        <f>SUM(G30:V30)</f>
        <v>912</v>
      </c>
      <c r="G30" s="163">
        <v>15</v>
      </c>
      <c r="H30" s="163">
        <v>85</v>
      </c>
      <c r="I30" s="164">
        <v>30</v>
      </c>
      <c r="J30" s="163">
        <v>119</v>
      </c>
      <c r="K30" s="164">
        <v>43</v>
      </c>
      <c r="L30" s="163">
        <v>114</v>
      </c>
      <c r="M30" s="163">
        <v>39</v>
      </c>
      <c r="N30" s="163">
        <v>151</v>
      </c>
      <c r="O30" s="163">
        <v>5</v>
      </c>
      <c r="P30" s="163">
        <v>21</v>
      </c>
      <c r="Q30" s="163">
        <v>10</v>
      </c>
      <c r="R30" s="163">
        <v>43</v>
      </c>
      <c r="S30" s="163">
        <v>21</v>
      </c>
      <c r="T30" s="163">
        <v>52</v>
      </c>
      <c r="U30" s="163">
        <v>67</v>
      </c>
      <c r="V30" s="165">
        <v>97</v>
      </c>
      <c r="W30" s="111"/>
      <c r="X30" s="111"/>
      <c r="Y30" s="111"/>
      <c r="Z30" s="111"/>
    </row>
    <row r="31" spans="2:26" ht="18" customHeight="1">
      <c r="B31" s="378" t="s">
        <v>51</v>
      </c>
      <c r="C31" s="123" t="s">
        <v>46</v>
      </c>
      <c r="D31" s="126">
        <v>8.569853954257372</v>
      </c>
      <c r="E31" s="126">
        <v>18.47718253968254</v>
      </c>
      <c r="F31" s="126">
        <f aca="true" t="shared" si="10" ref="F31:V31">F26*100/F8</f>
        <v>19.258373205741627</v>
      </c>
      <c r="G31" s="166">
        <f t="shared" si="10"/>
        <v>21.50537634408602</v>
      </c>
      <c r="H31" s="166">
        <f t="shared" si="10"/>
        <v>21.016949152542374</v>
      </c>
      <c r="I31" s="167">
        <f t="shared" si="10"/>
        <v>18.796992481203006</v>
      </c>
      <c r="J31" s="166">
        <f t="shared" si="10"/>
        <v>19.094766619519095</v>
      </c>
      <c r="K31" s="167">
        <f t="shared" si="10"/>
        <v>12.179487179487179</v>
      </c>
      <c r="L31" s="166">
        <f t="shared" si="10"/>
        <v>20.056899004267425</v>
      </c>
      <c r="M31" s="166">
        <f t="shared" si="10"/>
        <v>13.636363636363637</v>
      </c>
      <c r="N31" s="166">
        <f t="shared" si="10"/>
        <v>20.903010033444815</v>
      </c>
      <c r="O31" s="166">
        <f t="shared" si="10"/>
        <v>36</v>
      </c>
      <c r="P31" s="166">
        <f t="shared" si="10"/>
        <v>22.058823529411764</v>
      </c>
      <c r="Q31" s="166">
        <f t="shared" si="10"/>
        <v>26.08695652173913</v>
      </c>
      <c r="R31" s="166">
        <f t="shared" si="10"/>
        <v>14.64968152866242</v>
      </c>
      <c r="S31" s="166">
        <f t="shared" si="10"/>
        <v>18.46153846153846</v>
      </c>
      <c r="T31" s="166">
        <f t="shared" si="10"/>
        <v>18.617021276595743</v>
      </c>
      <c r="U31" s="166">
        <f t="shared" si="10"/>
        <v>19.29824561403509</v>
      </c>
      <c r="V31" s="168">
        <f t="shared" si="10"/>
        <v>16.307692307692307</v>
      </c>
      <c r="W31" s="121"/>
      <c r="X31" s="121"/>
      <c r="Y31" s="121"/>
      <c r="Z31" s="121"/>
    </row>
    <row r="32" spans="2:26" ht="18" customHeight="1">
      <c r="B32" s="374"/>
      <c r="C32" s="119" t="s">
        <v>47</v>
      </c>
      <c r="D32" s="120">
        <v>6.778726922017085</v>
      </c>
      <c r="E32" s="120">
        <v>67.85714285714286</v>
      </c>
      <c r="F32" s="120">
        <f aca="true" t="shared" si="11" ref="F32:V32">F27*100/F8</f>
        <v>67.41626794258373</v>
      </c>
      <c r="G32" s="157">
        <f t="shared" si="11"/>
        <v>65.59139784946237</v>
      </c>
      <c r="H32" s="157">
        <f t="shared" si="11"/>
        <v>68.8135593220339</v>
      </c>
      <c r="I32" s="158">
        <f t="shared" si="11"/>
        <v>68.42105263157895</v>
      </c>
      <c r="J32" s="157">
        <f t="shared" si="11"/>
        <v>67.75106082036775</v>
      </c>
      <c r="K32" s="158">
        <f t="shared" si="11"/>
        <v>79.48717948717949</v>
      </c>
      <c r="L32" s="157">
        <f t="shared" si="11"/>
        <v>66.42958748221906</v>
      </c>
      <c r="M32" s="157">
        <f t="shared" si="11"/>
        <v>70</v>
      </c>
      <c r="N32" s="157">
        <f t="shared" si="11"/>
        <v>66.22073578595318</v>
      </c>
      <c r="O32" s="157">
        <f t="shared" si="11"/>
        <v>52</v>
      </c>
      <c r="P32" s="157">
        <f t="shared" si="11"/>
        <v>63.970588235294116</v>
      </c>
      <c r="Q32" s="157">
        <f t="shared" si="11"/>
        <v>65.21739130434783</v>
      </c>
      <c r="R32" s="157">
        <f t="shared" si="11"/>
        <v>73.2484076433121</v>
      </c>
      <c r="S32" s="157">
        <f t="shared" si="11"/>
        <v>64.61538461538461</v>
      </c>
      <c r="T32" s="157">
        <f t="shared" si="11"/>
        <v>60.638297872340424</v>
      </c>
      <c r="U32" s="157">
        <f t="shared" si="11"/>
        <v>60.23391812865497</v>
      </c>
      <c r="V32" s="159">
        <f t="shared" si="11"/>
        <v>70.15384615384616</v>
      </c>
      <c r="W32" s="121"/>
      <c r="X32" s="121"/>
      <c r="Y32" s="121"/>
      <c r="Z32" s="121"/>
    </row>
    <row r="33" spans="2:26" ht="18" customHeight="1">
      <c r="B33" s="374"/>
      <c r="C33" s="119" t="s">
        <v>48</v>
      </c>
      <c r="D33" s="120">
        <v>36.18076605125379</v>
      </c>
      <c r="E33" s="120">
        <v>11.433531746031745</v>
      </c>
      <c r="F33" s="120">
        <f aca="true" t="shared" si="12" ref="F33:V33">F28*100/F8</f>
        <v>84.30622009569377</v>
      </c>
      <c r="G33" s="157">
        <f t="shared" si="12"/>
        <v>83.87096774193549</v>
      </c>
      <c r="H33" s="157">
        <f t="shared" si="12"/>
        <v>83.72881355932203</v>
      </c>
      <c r="I33" s="158">
        <f t="shared" si="12"/>
        <v>86.46616541353383</v>
      </c>
      <c r="J33" s="157">
        <f t="shared" si="12"/>
        <v>84.72418670438472</v>
      </c>
      <c r="K33" s="158">
        <f t="shared" si="12"/>
        <v>89.74358974358974</v>
      </c>
      <c r="L33" s="157">
        <f t="shared" si="12"/>
        <v>83.64153627311522</v>
      </c>
      <c r="M33" s="157">
        <f t="shared" si="12"/>
        <v>87.27272727272727</v>
      </c>
      <c r="N33" s="157">
        <f t="shared" si="12"/>
        <v>84.61538461538461</v>
      </c>
      <c r="O33" s="157">
        <f t="shared" si="12"/>
        <v>84</v>
      </c>
      <c r="P33" s="157">
        <f t="shared" si="12"/>
        <v>83.82352941176471</v>
      </c>
      <c r="Q33" s="157">
        <f t="shared" si="12"/>
        <v>78.26086956521739</v>
      </c>
      <c r="R33" s="157">
        <f t="shared" si="12"/>
        <v>86.62420382165605</v>
      </c>
      <c r="S33" s="157">
        <f t="shared" si="12"/>
        <v>87.6923076923077</v>
      </c>
      <c r="T33" s="157">
        <f t="shared" si="12"/>
        <v>82.44680851063829</v>
      </c>
      <c r="U33" s="157">
        <f t="shared" si="12"/>
        <v>80.11695906432749</v>
      </c>
      <c r="V33" s="159">
        <f t="shared" si="12"/>
        <v>83.07692307692308</v>
      </c>
      <c r="W33" s="121"/>
      <c r="X33" s="121"/>
      <c r="Y33" s="121"/>
      <c r="Z33" s="121"/>
    </row>
    <row r="34" spans="2:26" ht="18" customHeight="1">
      <c r="B34" s="374"/>
      <c r="C34" s="119" t="s">
        <v>49</v>
      </c>
      <c r="D34" s="120">
        <v>31.44116836594103</v>
      </c>
      <c r="E34" s="120">
        <v>43.154761904761905</v>
      </c>
      <c r="F34" s="120">
        <f aca="true" t="shared" si="13" ref="F34:V34">F29*100/F8</f>
        <v>43.92344497607655</v>
      </c>
      <c r="G34" s="157">
        <f t="shared" si="13"/>
        <v>43.01075268817204</v>
      </c>
      <c r="H34" s="157">
        <f t="shared" si="13"/>
        <v>42.71186440677966</v>
      </c>
      <c r="I34" s="158">
        <f t="shared" si="13"/>
        <v>44.3609022556391</v>
      </c>
      <c r="J34" s="157">
        <f t="shared" si="13"/>
        <v>44.271570014144274</v>
      </c>
      <c r="K34" s="158">
        <f t="shared" si="13"/>
        <v>44.23076923076923</v>
      </c>
      <c r="L34" s="157">
        <f t="shared" si="13"/>
        <v>46.799431009957324</v>
      </c>
      <c r="M34" s="157">
        <f t="shared" si="13"/>
        <v>40.90909090909091</v>
      </c>
      <c r="N34" s="157">
        <f t="shared" si="13"/>
        <v>42.97658862876254</v>
      </c>
      <c r="O34" s="157">
        <f t="shared" si="13"/>
        <v>44</v>
      </c>
      <c r="P34" s="157">
        <f t="shared" si="13"/>
        <v>50</v>
      </c>
      <c r="Q34" s="157">
        <f t="shared" si="13"/>
        <v>26.08695652173913</v>
      </c>
      <c r="R34" s="157">
        <f t="shared" si="13"/>
        <v>46.496815286624205</v>
      </c>
      <c r="S34" s="157">
        <f t="shared" si="13"/>
        <v>41.53846153846154</v>
      </c>
      <c r="T34" s="157">
        <f t="shared" si="13"/>
        <v>44.148936170212764</v>
      </c>
      <c r="U34" s="157">
        <f t="shared" si="13"/>
        <v>35.67251461988304</v>
      </c>
      <c r="V34" s="159">
        <f t="shared" si="13"/>
        <v>44</v>
      </c>
      <c r="W34" s="121"/>
      <c r="X34" s="121"/>
      <c r="Y34" s="121"/>
      <c r="Z34" s="121"/>
    </row>
    <row r="35" spans="2:26" ht="18" customHeight="1">
      <c r="B35" s="379"/>
      <c r="C35" s="124" t="s">
        <v>50</v>
      </c>
      <c r="D35" s="114">
        <v>17.029484706530724</v>
      </c>
      <c r="E35" s="114">
        <v>24.330357142857142</v>
      </c>
      <c r="F35" s="114">
        <f aca="true" t="shared" si="14" ref="F35:V35">F30*100/F8</f>
        <v>21.818181818181817</v>
      </c>
      <c r="G35" s="150">
        <f t="shared" si="14"/>
        <v>16.129032258064516</v>
      </c>
      <c r="H35" s="150">
        <f t="shared" si="14"/>
        <v>14.40677966101695</v>
      </c>
      <c r="I35" s="151">
        <f t="shared" si="14"/>
        <v>22.55639097744361</v>
      </c>
      <c r="J35" s="150">
        <f t="shared" si="14"/>
        <v>16.831683168316832</v>
      </c>
      <c r="K35" s="151">
        <f t="shared" si="14"/>
        <v>27.564102564102566</v>
      </c>
      <c r="L35" s="150">
        <f t="shared" si="14"/>
        <v>16.216216216216218</v>
      </c>
      <c r="M35" s="150">
        <f t="shared" si="14"/>
        <v>35.45454545454545</v>
      </c>
      <c r="N35" s="150">
        <f t="shared" si="14"/>
        <v>25.25083612040134</v>
      </c>
      <c r="O35" s="150">
        <f t="shared" si="14"/>
        <v>20</v>
      </c>
      <c r="P35" s="150">
        <f t="shared" si="14"/>
        <v>15.441176470588236</v>
      </c>
      <c r="Q35" s="150">
        <f t="shared" si="14"/>
        <v>43.47826086956522</v>
      </c>
      <c r="R35" s="150">
        <f t="shared" si="14"/>
        <v>27.388535031847134</v>
      </c>
      <c r="S35" s="150">
        <f t="shared" si="14"/>
        <v>32.30769230769231</v>
      </c>
      <c r="T35" s="150">
        <f t="shared" si="14"/>
        <v>27.659574468085108</v>
      </c>
      <c r="U35" s="150">
        <f t="shared" si="14"/>
        <v>39.1812865497076</v>
      </c>
      <c r="V35" s="152">
        <f t="shared" si="14"/>
        <v>29.846153846153847</v>
      </c>
      <c r="W35" s="121"/>
      <c r="X35" s="121"/>
      <c r="Y35" s="121"/>
      <c r="Z35" s="121"/>
    </row>
    <row r="36" spans="2:26" ht="18" customHeight="1">
      <c r="B36" s="378" t="s">
        <v>52</v>
      </c>
      <c r="C36" s="123" t="s">
        <v>53</v>
      </c>
      <c r="D36" s="110">
        <v>99261</v>
      </c>
      <c r="E36" s="110">
        <v>109768</v>
      </c>
      <c r="F36" s="110">
        <f>SUM(G36:V36)</f>
        <v>113339</v>
      </c>
      <c r="G36" s="145">
        <v>2658</v>
      </c>
      <c r="H36" s="145">
        <v>16776</v>
      </c>
      <c r="I36" s="146">
        <v>3754</v>
      </c>
      <c r="J36" s="145">
        <v>20007</v>
      </c>
      <c r="K36" s="146">
        <v>4338</v>
      </c>
      <c r="L36" s="145">
        <v>19757</v>
      </c>
      <c r="M36" s="145">
        <v>3023</v>
      </c>
      <c r="N36" s="145">
        <v>16358</v>
      </c>
      <c r="O36" s="145">
        <v>709</v>
      </c>
      <c r="P36" s="145">
        <v>3667</v>
      </c>
      <c r="Q36" s="145">
        <v>600</v>
      </c>
      <c r="R36" s="145">
        <v>4048</v>
      </c>
      <c r="S36" s="145">
        <v>1642</v>
      </c>
      <c r="T36" s="145">
        <v>4558</v>
      </c>
      <c r="U36" s="145">
        <v>3803</v>
      </c>
      <c r="V36" s="147">
        <v>7641</v>
      </c>
      <c r="W36" s="111"/>
      <c r="X36" s="111"/>
      <c r="Y36" s="111"/>
      <c r="Z36" s="111"/>
    </row>
    <row r="37" spans="2:26" ht="18" customHeight="1">
      <c r="B37" s="374"/>
      <c r="C37" s="119" t="s">
        <v>54</v>
      </c>
      <c r="D37" s="113">
        <v>13</v>
      </c>
      <c r="E37" s="113">
        <v>29</v>
      </c>
      <c r="F37" s="113">
        <f>SUM(G37:V37)</f>
        <v>36</v>
      </c>
      <c r="G37" s="148">
        <v>0</v>
      </c>
      <c r="H37" s="148">
        <v>0</v>
      </c>
      <c r="I37" s="156">
        <v>0</v>
      </c>
      <c r="J37" s="148">
        <v>0</v>
      </c>
      <c r="K37" s="156">
        <v>0</v>
      </c>
      <c r="L37" s="148">
        <v>1</v>
      </c>
      <c r="M37" s="148">
        <v>0</v>
      </c>
      <c r="N37" s="148">
        <v>1</v>
      </c>
      <c r="O37" s="148">
        <v>0</v>
      </c>
      <c r="P37" s="148">
        <v>1</v>
      </c>
      <c r="Q37" s="148">
        <v>0</v>
      </c>
      <c r="R37" s="148">
        <v>3</v>
      </c>
      <c r="S37" s="148">
        <v>0</v>
      </c>
      <c r="T37" s="148">
        <v>5</v>
      </c>
      <c r="U37" s="148">
        <v>12</v>
      </c>
      <c r="V37" s="149">
        <v>13</v>
      </c>
      <c r="W37" s="111"/>
      <c r="X37" s="111"/>
      <c r="Y37" s="111"/>
      <c r="Z37" s="111"/>
    </row>
    <row r="38" spans="2:26" ht="18" customHeight="1">
      <c r="B38" s="374"/>
      <c r="C38" s="119" t="s">
        <v>126</v>
      </c>
      <c r="D38" s="113">
        <v>80</v>
      </c>
      <c r="E38" s="113">
        <v>116</v>
      </c>
      <c r="F38" s="113">
        <f>SUM(G38:V38)</f>
        <v>127</v>
      </c>
      <c r="G38" s="148">
        <v>0</v>
      </c>
      <c r="H38" s="148">
        <v>0</v>
      </c>
      <c r="I38" s="156">
        <v>2</v>
      </c>
      <c r="J38" s="148">
        <v>1</v>
      </c>
      <c r="K38" s="156">
        <v>6</v>
      </c>
      <c r="L38" s="148">
        <v>0</v>
      </c>
      <c r="M38" s="148">
        <v>2</v>
      </c>
      <c r="N38" s="148">
        <v>8</v>
      </c>
      <c r="O38" s="148">
        <v>0</v>
      </c>
      <c r="P38" s="148">
        <v>5</v>
      </c>
      <c r="Q38" s="148">
        <v>2</v>
      </c>
      <c r="R38" s="148">
        <v>7</v>
      </c>
      <c r="S38" s="148">
        <v>5</v>
      </c>
      <c r="T38" s="148">
        <v>14</v>
      </c>
      <c r="U38" s="148">
        <v>31</v>
      </c>
      <c r="V38" s="149">
        <v>44</v>
      </c>
      <c r="W38" s="111"/>
      <c r="X38" s="111"/>
      <c r="Y38" s="111"/>
      <c r="Z38" s="111"/>
    </row>
    <row r="39" spans="2:26" ht="18" customHeight="1">
      <c r="B39" s="374"/>
      <c r="C39" s="119" t="s">
        <v>127</v>
      </c>
      <c r="D39" s="113">
        <v>169</v>
      </c>
      <c r="E39" s="113">
        <v>178</v>
      </c>
      <c r="F39" s="113">
        <f>SUM(G39:V39)</f>
        <v>205</v>
      </c>
      <c r="G39" s="148">
        <v>1</v>
      </c>
      <c r="H39" s="148">
        <v>5</v>
      </c>
      <c r="I39" s="156">
        <v>2</v>
      </c>
      <c r="J39" s="148">
        <v>6</v>
      </c>
      <c r="K39" s="156">
        <v>2</v>
      </c>
      <c r="L39" s="148">
        <v>11</v>
      </c>
      <c r="M39" s="148">
        <v>4</v>
      </c>
      <c r="N39" s="148">
        <v>18</v>
      </c>
      <c r="O39" s="148">
        <v>0</v>
      </c>
      <c r="P39" s="148">
        <v>1</v>
      </c>
      <c r="Q39" s="148">
        <v>2</v>
      </c>
      <c r="R39" s="148">
        <v>13</v>
      </c>
      <c r="S39" s="148">
        <v>11</v>
      </c>
      <c r="T39" s="148">
        <v>38</v>
      </c>
      <c r="U39" s="148">
        <v>35</v>
      </c>
      <c r="V39" s="149">
        <v>56</v>
      </c>
      <c r="W39" s="111"/>
      <c r="X39" s="111"/>
      <c r="Y39" s="111"/>
      <c r="Z39" s="111"/>
    </row>
    <row r="40" spans="2:26" ht="18" customHeight="1">
      <c r="B40" s="374"/>
      <c r="C40" s="119" t="s">
        <v>55</v>
      </c>
      <c r="D40" s="113">
        <v>3367</v>
      </c>
      <c r="E40" s="113">
        <v>3709</v>
      </c>
      <c r="F40" s="113">
        <f>SUM(G40:V40)</f>
        <v>3812</v>
      </c>
      <c r="G40" s="148">
        <v>92</v>
      </c>
      <c r="H40" s="148">
        <v>585</v>
      </c>
      <c r="I40" s="156">
        <v>129</v>
      </c>
      <c r="J40" s="148">
        <v>700</v>
      </c>
      <c r="K40" s="156">
        <v>148</v>
      </c>
      <c r="L40" s="148">
        <v>691</v>
      </c>
      <c r="M40" s="148">
        <v>104</v>
      </c>
      <c r="N40" s="148">
        <v>571</v>
      </c>
      <c r="O40" s="148">
        <v>25</v>
      </c>
      <c r="P40" s="148">
        <v>129</v>
      </c>
      <c r="Q40" s="148">
        <v>19</v>
      </c>
      <c r="R40" s="148">
        <v>134</v>
      </c>
      <c r="S40" s="148">
        <v>49</v>
      </c>
      <c r="T40" s="148">
        <v>131</v>
      </c>
      <c r="U40" s="148">
        <v>93</v>
      </c>
      <c r="V40" s="149">
        <v>212</v>
      </c>
      <c r="W40" s="111"/>
      <c r="X40" s="111"/>
      <c r="Y40" s="111"/>
      <c r="Z40" s="111"/>
    </row>
    <row r="41" spans="2:26" ht="18" customHeight="1">
      <c r="B41" s="379"/>
      <c r="C41" s="127" t="s">
        <v>56</v>
      </c>
      <c r="D41" s="114">
        <v>27.352163130338937</v>
      </c>
      <c r="E41" s="114">
        <v>27.224206349206348</v>
      </c>
      <c r="F41" s="114">
        <f aca="true" t="shared" si="15" ref="F41:V41">F36/F8</f>
        <v>27.114593301435406</v>
      </c>
      <c r="G41" s="151">
        <f t="shared" si="15"/>
        <v>28.580645161290324</v>
      </c>
      <c r="H41" s="151">
        <f t="shared" si="15"/>
        <v>28.433898305084746</v>
      </c>
      <c r="I41" s="151">
        <f t="shared" si="15"/>
        <v>28.225563909774436</v>
      </c>
      <c r="J41" s="151">
        <f t="shared" si="15"/>
        <v>28.298444130127297</v>
      </c>
      <c r="K41" s="151">
        <f t="shared" si="15"/>
        <v>27.807692307692307</v>
      </c>
      <c r="L41" s="151">
        <f t="shared" si="15"/>
        <v>28.10384068278805</v>
      </c>
      <c r="M41" s="151">
        <f t="shared" si="15"/>
        <v>27.48181818181818</v>
      </c>
      <c r="N41" s="151">
        <f t="shared" si="15"/>
        <v>27.354515050167223</v>
      </c>
      <c r="O41" s="151">
        <f t="shared" si="15"/>
        <v>28.36</v>
      </c>
      <c r="P41" s="151">
        <f t="shared" si="15"/>
        <v>26.96323529411765</v>
      </c>
      <c r="Q41" s="151">
        <f t="shared" si="15"/>
        <v>26.08695652173913</v>
      </c>
      <c r="R41" s="151">
        <f t="shared" si="15"/>
        <v>25.78343949044586</v>
      </c>
      <c r="S41" s="151">
        <f t="shared" si="15"/>
        <v>25.26153846153846</v>
      </c>
      <c r="T41" s="151">
        <f t="shared" si="15"/>
        <v>24.24468085106383</v>
      </c>
      <c r="U41" s="151">
        <f t="shared" si="15"/>
        <v>22.239766081871345</v>
      </c>
      <c r="V41" s="169">
        <f t="shared" si="15"/>
        <v>23.51076923076923</v>
      </c>
      <c r="W41" s="121"/>
      <c r="X41" s="121"/>
      <c r="Y41" s="121"/>
      <c r="Z41" s="121"/>
    </row>
    <row r="42" spans="7:22" ht="19.5" customHeight="1">
      <c r="G42" s="128"/>
      <c r="H42" s="128"/>
      <c r="I42" s="128"/>
      <c r="J42" s="128"/>
      <c r="K42" s="128"/>
      <c r="L42" s="128"/>
      <c r="M42" s="128"/>
      <c r="N42" s="128"/>
      <c r="O42" s="128"/>
      <c r="P42" s="128"/>
      <c r="Q42" s="128"/>
      <c r="R42" s="128"/>
      <c r="S42" s="128"/>
      <c r="T42" s="128"/>
      <c r="U42" s="128"/>
      <c r="V42" s="128"/>
    </row>
  </sheetData>
  <sheetProtection/>
  <mergeCells count="28">
    <mergeCell ref="B15:B18"/>
    <mergeCell ref="B19:B22"/>
    <mergeCell ref="B23:B25"/>
    <mergeCell ref="B26:B30"/>
    <mergeCell ref="B31:B35"/>
    <mergeCell ref="B36:B41"/>
    <mergeCell ref="B7:C7"/>
    <mergeCell ref="B8:C8"/>
    <mergeCell ref="B9:C9"/>
    <mergeCell ref="B10:B12"/>
    <mergeCell ref="B13:C13"/>
    <mergeCell ref="B14:C14"/>
    <mergeCell ref="K5:L5"/>
    <mergeCell ref="M5:N5"/>
    <mergeCell ref="O5:P5"/>
    <mergeCell ref="Q5:R5"/>
    <mergeCell ref="S5:T5"/>
    <mergeCell ref="U5:V5"/>
    <mergeCell ref="A1:H1"/>
    <mergeCell ref="B2:V2"/>
    <mergeCell ref="A3:H3"/>
    <mergeCell ref="B4:C6"/>
    <mergeCell ref="D4:D6"/>
    <mergeCell ref="E4:E6"/>
    <mergeCell ref="F4:F6"/>
    <mergeCell ref="G4:V4"/>
    <mergeCell ref="G5:H5"/>
    <mergeCell ref="I5:J5"/>
  </mergeCells>
  <printOptions/>
  <pageMargins left="0.7086614173228347" right="0.4330708661417323" top="0.5511811023622047" bottom="0.5118110236220472" header="0.5118110236220472" footer="0.5118110236220472"/>
  <pageSetup firstPageNumber="136" useFirstPageNumber="1" horizontalDpi="600" verticalDpi="600" orientation="portrait" paperSize="9" r:id="rId1"/>
  <headerFooter differentOddEven="1" alignWithMargins="0">
    <oddFooter>&amp;C&amp;P</oddFooter>
    <evenFooter>&amp;C&amp;P</evenFooter>
  </headerFooter>
  <colBreaks count="1" manualBreakCount="1">
    <brk id="24" max="40" man="1"/>
  </colBreaks>
</worksheet>
</file>

<file path=xl/worksheets/sheet5.xml><?xml version="1.0" encoding="utf-8"?>
<worksheet xmlns="http://schemas.openxmlformats.org/spreadsheetml/2006/main" xmlns:r="http://schemas.openxmlformats.org/officeDocument/2006/relationships">
  <dimension ref="A2:J23"/>
  <sheetViews>
    <sheetView view="pageBreakPreview" zoomScaleSheetLayoutView="100" zoomScalePageLayoutView="0" workbookViewId="0" topLeftCell="A1">
      <selection activeCell="B1" sqref="B1"/>
    </sheetView>
  </sheetViews>
  <sheetFormatPr defaultColWidth="9.00390625" defaultRowHeight="19.5" customHeight="1"/>
  <cols>
    <col min="1" max="1" width="1.625" style="74" customWidth="1"/>
    <col min="2" max="2" width="11.625" style="74" bestFit="1" customWidth="1"/>
    <col min="3" max="3" width="8.625" style="74" customWidth="1"/>
    <col min="4" max="4" width="9.25390625" style="74" customWidth="1"/>
    <col min="5" max="5" width="10.625" style="74" customWidth="1"/>
    <col min="6" max="9" width="8.625" style="74" customWidth="1"/>
    <col min="10" max="10" width="10.625" style="74" customWidth="1"/>
    <col min="11" max="16384" width="9.00390625" style="74" customWidth="1"/>
  </cols>
  <sheetData>
    <row r="1" ht="15" customHeight="1"/>
    <row r="2" spans="1:9" ht="19.5" customHeight="1">
      <c r="A2" s="380" t="s">
        <v>62</v>
      </c>
      <c r="B2" s="380"/>
      <c r="C2" s="380"/>
      <c r="D2" s="380"/>
      <c r="E2" s="380"/>
      <c r="F2" s="380"/>
      <c r="G2" s="380"/>
      <c r="H2" s="380"/>
      <c r="I2" s="380"/>
    </row>
    <row r="3" spans="2:10" ht="75" customHeight="1">
      <c r="B3" s="387" t="s">
        <v>87</v>
      </c>
      <c r="C3" s="387"/>
      <c r="D3" s="387"/>
      <c r="E3" s="387"/>
      <c r="F3" s="387"/>
      <c r="G3" s="387"/>
      <c r="H3" s="387"/>
      <c r="I3" s="387"/>
      <c r="J3" s="387"/>
    </row>
    <row r="4" spans="2:9" ht="15" customHeight="1">
      <c r="B4" s="75"/>
      <c r="C4" s="75"/>
      <c r="D4" s="75"/>
      <c r="E4" s="75"/>
      <c r="F4" s="75"/>
      <c r="G4" s="75"/>
      <c r="H4" s="75"/>
      <c r="I4" s="75"/>
    </row>
    <row r="5" spans="1:9" ht="22.5" customHeight="1">
      <c r="A5" s="380" t="s">
        <v>64</v>
      </c>
      <c r="B5" s="380"/>
      <c r="C5" s="380"/>
      <c r="D5" s="380"/>
      <c r="E5" s="380"/>
      <c r="F5" s="380"/>
      <c r="G5" s="380"/>
      <c r="H5" s="380"/>
      <c r="I5" s="380"/>
    </row>
    <row r="6" spans="2:10" s="73" customFormat="1" ht="22.5" customHeight="1">
      <c r="B6" s="76" t="s">
        <v>133</v>
      </c>
      <c r="C6" s="388" t="s">
        <v>156</v>
      </c>
      <c r="D6" s="389"/>
      <c r="E6" s="389"/>
      <c r="F6" s="389"/>
      <c r="G6" s="389"/>
      <c r="H6" s="389"/>
      <c r="I6" s="389"/>
      <c r="J6" s="77"/>
    </row>
    <row r="7" spans="2:10" s="73" customFormat="1" ht="22.5" customHeight="1">
      <c r="B7" s="144" t="s">
        <v>129</v>
      </c>
      <c r="C7" s="390" t="s">
        <v>134</v>
      </c>
      <c r="D7" s="384"/>
      <c r="E7" s="384"/>
      <c r="F7" s="384"/>
      <c r="G7" s="384"/>
      <c r="H7" s="384"/>
      <c r="I7" s="384"/>
      <c r="J7" s="78"/>
    </row>
    <row r="8" spans="1:10" s="73" customFormat="1" ht="22.5" customHeight="1">
      <c r="A8" s="73" t="s">
        <v>85</v>
      </c>
      <c r="B8" s="144" t="s">
        <v>130</v>
      </c>
      <c r="C8" s="391" t="s">
        <v>131</v>
      </c>
      <c r="D8" s="392"/>
      <c r="E8" s="392"/>
      <c r="F8" s="392"/>
      <c r="G8" s="392"/>
      <c r="H8" s="392"/>
      <c r="I8" s="392"/>
      <c r="J8" s="78"/>
    </row>
    <row r="9" spans="2:10" s="73" customFormat="1" ht="22.5" customHeight="1">
      <c r="B9" s="144" t="s">
        <v>63</v>
      </c>
      <c r="C9" s="381" t="s">
        <v>73</v>
      </c>
      <c r="D9" s="384"/>
      <c r="E9" s="384"/>
      <c r="F9" s="384"/>
      <c r="G9" s="384"/>
      <c r="H9" s="384"/>
      <c r="I9" s="384"/>
      <c r="J9" s="78"/>
    </row>
    <row r="10" spans="2:10" s="73" customFormat="1" ht="22.5" customHeight="1">
      <c r="B10" s="79" t="s">
        <v>132</v>
      </c>
      <c r="C10" s="385" t="s">
        <v>135</v>
      </c>
      <c r="D10" s="386"/>
      <c r="E10" s="386"/>
      <c r="F10" s="386"/>
      <c r="G10" s="386"/>
      <c r="H10" s="386"/>
      <c r="I10" s="386"/>
      <c r="J10" s="80"/>
    </row>
    <row r="11" spans="2:9" s="73" customFormat="1" ht="15" customHeight="1">
      <c r="B11" s="81"/>
      <c r="C11" s="82"/>
      <c r="D11" s="83"/>
      <c r="E11" s="83"/>
      <c r="F11" s="83"/>
      <c r="G11" s="83"/>
      <c r="H11" s="83"/>
      <c r="I11" s="83"/>
    </row>
    <row r="12" spans="1:9" ht="22.5" customHeight="1">
      <c r="A12" s="380" t="s">
        <v>128</v>
      </c>
      <c r="B12" s="380"/>
      <c r="C12" s="380"/>
      <c r="D12" s="380"/>
      <c r="E12" s="380"/>
      <c r="F12" s="380"/>
      <c r="G12" s="380"/>
      <c r="H12" s="380"/>
      <c r="I12" s="380"/>
    </row>
    <row r="13" spans="1:10" s="73" customFormat="1" ht="22.5" customHeight="1">
      <c r="A13" s="85"/>
      <c r="B13" s="76" t="s">
        <v>136</v>
      </c>
      <c r="C13" s="86" t="s">
        <v>157</v>
      </c>
      <c r="D13" s="87"/>
      <c r="E13" s="87"/>
      <c r="F13" s="87"/>
      <c r="G13" s="87"/>
      <c r="H13" s="87"/>
      <c r="I13" s="87"/>
      <c r="J13" s="88"/>
    </row>
    <row r="14" spans="1:10" s="73" customFormat="1" ht="43.5" customHeight="1">
      <c r="A14" s="85"/>
      <c r="B14" s="84" t="s">
        <v>67</v>
      </c>
      <c r="C14" s="381" t="s">
        <v>77</v>
      </c>
      <c r="D14" s="382"/>
      <c r="E14" s="382"/>
      <c r="F14" s="382"/>
      <c r="G14" s="382"/>
      <c r="H14" s="382"/>
      <c r="I14" s="382"/>
      <c r="J14" s="383"/>
    </row>
    <row r="15" spans="1:10" s="73" customFormat="1" ht="30" customHeight="1">
      <c r="A15" s="85"/>
      <c r="B15" s="89" t="s">
        <v>80</v>
      </c>
      <c r="C15" s="90" t="s">
        <v>86</v>
      </c>
      <c r="D15" s="91"/>
      <c r="E15" s="91"/>
      <c r="F15" s="91"/>
      <c r="G15" s="91"/>
      <c r="H15" s="91"/>
      <c r="I15" s="91"/>
      <c r="J15" s="92"/>
    </row>
    <row r="16" spans="1:10" s="73" customFormat="1" ht="22.5" customHeight="1">
      <c r="A16" s="85"/>
      <c r="B16" s="79" t="s">
        <v>81</v>
      </c>
      <c r="C16" s="93" t="s">
        <v>82</v>
      </c>
      <c r="D16" s="94"/>
      <c r="E16" s="94"/>
      <c r="F16" s="94"/>
      <c r="G16" s="94"/>
      <c r="H16" s="94"/>
      <c r="I16" s="94"/>
      <c r="J16" s="95"/>
    </row>
    <row r="17" spans="1:10" s="73" customFormat="1" ht="22.5" customHeight="1">
      <c r="A17" s="74"/>
      <c r="B17" s="74"/>
      <c r="C17" s="74"/>
      <c r="D17" s="74"/>
      <c r="E17" s="74"/>
      <c r="F17" s="74"/>
      <c r="G17" s="74"/>
      <c r="H17" s="74"/>
      <c r="I17" s="74"/>
      <c r="J17" s="74"/>
    </row>
    <row r="18" ht="15" customHeight="1"/>
    <row r="20" spans="1:10" s="85" customFormat="1" ht="19.5" customHeight="1">
      <c r="A20" s="74"/>
      <c r="B20" s="74"/>
      <c r="C20" s="74"/>
      <c r="D20" s="74"/>
      <c r="E20" s="74"/>
      <c r="F20" s="74"/>
      <c r="G20" s="74"/>
      <c r="H20" s="74"/>
      <c r="I20" s="74"/>
      <c r="J20" s="74"/>
    </row>
    <row r="21" spans="1:10" s="85" customFormat="1" ht="52.5" customHeight="1">
      <c r="A21" s="74"/>
      <c r="B21" s="74"/>
      <c r="C21" s="74"/>
      <c r="D21" s="74"/>
      <c r="E21" s="74"/>
      <c r="F21" s="74"/>
      <c r="G21" s="74"/>
      <c r="H21" s="74"/>
      <c r="I21" s="74"/>
      <c r="J21" s="74"/>
    </row>
    <row r="22" spans="1:10" s="85" customFormat="1" ht="19.5" customHeight="1">
      <c r="A22" s="74"/>
      <c r="B22" s="74"/>
      <c r="C22" s="74"/>
      <c r="D22" s="74"/>
      <c r="E22" s="74"/>
      <c r="F22" s="74"/>
      <c r="G22" s="74"/>
      <c r="H22" s="74"/>
      <c r="I22" s="74"/>
      <c r="J22" s="74"/>
    </row>
    <row r="23" spans="1:10" s="85" customFormat="1" ht="19.5" customHeight="1">
      <c r="A23" s="74"/>
      <c r="B23" s="74"/>
      <c r="C23" s="74"/>
      <c r="D23" s="74"/>
      <c r="E23" s="74"/>
      <c r="F23" s="74"/>
      <c r="G23" s="74"/>
      <c r="H23" s="74"/>
      <c r="I23" s="74"/>
      <c r="J23" s="74"/>
    </row>
  </sheetData>
  <sheetProtection/>
  <mergeCells count="10">
    <mergeCell ref="A12:I12"/>
    <mergeCell ref="C14:J14"/>
    <mergeCell ref="C9:I9"/>
    <mergeCell ref="C10:I10"/>
    <mergeCell ref="A2:I2"/>
    <mergeCell ref="B3:J3"/>
    <mergeCell ref="A5:I5"/>
    <mergeCell ref="C6:I6"/>
    <mergeCell ref="C7:I7"/>
    <mergeCell ref="C8:I8"/>
  </mergeCells>
  <printOptions/>
  <pageMargins left="0.7086614173228347" right="0.4330708661417323" top="0.5511811023622047" bottom="0.5118110236220472" header="0.5118110236220472" footer="0.5118110236220472"/>
  <pageSetup firstPageNumber="138"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2018-12-04T08:40:54Z</cp:lastPrinted>
  <dcterms:created xsi:type="dcterms:W3CDTF">2005-09-09T13:34:17Z</dcterms:created>
  <dcterms:modified xsi:type="dcterms:W3CDTF">2018-12-04T08:42:37Z</dcterms:modified>
  <cp:category/>
  <cp:version/>
  <cp:contentType/>
  <cp:contentStatus/>
</cp:coreProperties>
</file>