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30" tabRatio="804" activeTab="0"/>
  </bookViews>
  <sheets>
    <sheet name="1母子" sheetId="1" r:id="rId1"/>
    <sheet name="2a特定疾患" sheetId="2" r:id="rId2"/>
    <sheet name="2b特定疾患 " sheetId="3" r:id="rId3"/>
    <sheet name="3a特定医療費" sheetId="4" r:id="rId4"/>
    <sheet name="3bc小児慢性" sheetId="5" r:id="rId5"/>
    <sheet name="456精神更生心身障害" sheetId="6" r:id="rId6"/>
    <sheet name="678老人ひとり親" sheetId="7" r:id="rId7"/>
    <sheet name="9不妊治療費" sheetId="8" r:id="rId8"/>
  </sheets>
  <definedNames>
    <definedName name="_xlnm.Print_Area" localSheetId="1">'2a特定疾患'!$A$1:$M$121</definedName>
    <definedName name="_xlnm.Print_Area" localSheetId="3">'3a特定医療費'!$A$1:$K$225</definedName>
    <definedName name="_xlnm.Print_Area" localSheetId="4">'3bc小児慢性'!$A$1:$O$40</definedName>
    <definedName name="_xlnm.Print_Titles" localSheetId="1">'2a特定疾患'!$3:$4</definedName>
    <definedName name="_xlnm.Print_Titles" localSheetId="2">'2b特定疾患 '!$2:$3</definedName>
    <definedName name="_xlnm.Print_Titles" localSheetId="3">'3a特定医療費'!$3:$4</definedName>
  </definedNames>
  <calcPr fullCalcOnLoad="1"/>
</workbook>
</file>

<file path=xl/sharedStrings.xml><?xml version="1.0" encoding="utf-8"?>
<sst xmlns="http://schemas.openxmlformats.org/spreadsheetml/2006/main" count="750" uniqueCount="370">
  <si>
    <t>区分</t>
  </si>
  <si>
    <t>平成１５年１月１日（旧ひとり親家庭医療費助成　平成１４年１２月廃止）</t>
  </si>
  <si>
    <t>区　　　分</t>
  </si>
  <si>
    <t>助　成　人　数</t>
  </si>
  <si>
    <t>延　件　数</t>
  </si>
  <si>
    <t>計</t>
  </si>
  <si>
    <t>総数</t>
  </si>
  <si>
    <t>肢体
不自由</t>
  </si>
  <si>
    <t>視覚
障害</t>
  </si>
  <si>
    <t>聴覚
障害</t>
  </si>
  <si>
    <t>音声
言語
障害</t>
  </si>
  <si>
    <t>心臓
障害</t>
  </si>
  <si>
    <t>腎臓
障害</t>
  </si>
  <si>
    <t>ヒト免疫不全
ウイルスによる
免疫機能障害</t>
  </si>
  <si>
    <t>　入院養育の必要なものに対して医療給付を行うものであり、対象は出生体重が2,000グラム以下及び出生後の生活力が特に薄弱な新生児。</t>
  </si>
  <si>
    <t>以下</t>
  </si>
  <si>
    <t>以上</t>
  </si>
  <si>
    <t>実人数</t>
  </si>
  <si>
    <t>延人数</t>
  </si>
  <si>
    <t>６歳の未就学児</t>
  </si>
  <si>
    <t>疾患名</t>
  </si>
  <si>
    <t>ベーチェット病</t>
  </si>
  <si>
    <t>男</t>
  </si>
  <si>
    <t>女</t>
  </si>
  <si>
    <t>多発性硬化症</t>
  </si>
  <si>
    <t>重症筋無力症</t>
  </si>
  <si>
    <t>全身性エリテマトーデス</t>
  </si>
  <si>
    <t>再生不良性貧血</t>
  </si>
  <si>
    <t>筋萎縮性側索硬化症</t>
  </si>
  <si>
    <t>潰瘍性大腸炎</t>
  </si>
  <si>
    <t>大動脈炎症候群</t>
  </si>
  <si>
    <t>天疱瘡</t>
  </si>
  <si>
    <t>脊髄小脳変性症</t>
  </si>
  <si>
    <t>クローン病</t>
  </si>
  <si>
    <t>悪性関節リウマチ</t>
  </si>
  <si>
    <t>後縦靱帯骨化症</t>
  </si>
  <si>
    <t>ウェゲナー肉芽腫症</t>
  </si>
  <si>
    <t>膿疱性乾癬</t>
  </si>
  <si>
    <t>広範脊柱管狭窄症</t>
  </si>
  <si>
    <t>原発性胆汁性肝硬変</t>
  </si>
  <si>
    <t>重症急性膵炎</t>
  </si>
  <si>
    <t>特発性大腿骨頭壊死症</t>
  </si>
  <si>
    <t>混合性結合組織病</t>
  </si>
  <si>
    <t>原発性免疫不全症候群</t>
  </si>
  <si>
    <t>特発性間質性肺炎</t>
  </si>
  <si>
    <t>網膜色素変性症</t>
  </si>
  <si>
    <t>神経線維腫症</t>
  </si>
  <si>
    <t>亜急性硬化性全脳炎</t>
  </si>
  <si>
    <t>バット・キアリ症候群</t>
  </si>
  <si>
    <t>副腎白質ジストロフィー</t>
  </si>
  <si>
    <t>計</t>
  </si>
  <si>
    <t>前年計</t>
  </si>
  <si>
    <t>対前年度伸率</t>
  </si>
  <si>
    <t>～１９歳</t>
  </si>
  <si>
    <t>項目</t>
  </si>
  <si>
    <t>特定疾患治療助成受給者</t>
  </si>
  <si>
    <t>人</t>
  </si>
  <si>
    <t>区      分</t>
  </si>
  <si>
    <t>再掲</t>
  </si>
  <si>
    <t>泉野</t>
  </si>
  <si>
    <t>元町</t>
  </si>
  <si>
    <t>駅西</t>
  </si>
  <si>
    <t>0歳</t>
  </si>
  <si>
    <t>悪性新生物</t>
  </si>
  <si>
    <t>慢性腎疾患</t>
  </si>
  <si>
    <t>慢性心疾患</t>
  </si>
  <si>
    <t>内分泌疾患</t>
  </si>
  <si>
    <t>膠 原 病</t>
  </si>
  <si>
    <t>糖 尿 病</t>
  </si>
  <si>
    <t>総      数</t>
  </si>
  <si>
    <t>（各年度は６月３０日現在）</t>
  </si>
  <si>
    <t>番
号</t>
  </si>
  <si>
    <t>性
別</t>
  </si>
  <si>
    <t>強皮症・皮膚筋炎
及び多発性筋炎</t>
  </si>
  <si>
    <t>特発性血小板減少性
紫斑病</t>
  </si>
  <si>
    <t>難治性の肝炎のうち
劇症肝炎</t>
  </si>
  <si>
    <t>特発性拡張型
（うっ血型）心筋症</t>
  </si>
  <si>
    <t>ライソゾーム病
（ファブリー病含む）</t>
  </si>
  <si>
    <t>　対象医療</t>
  </si>
  <si>
    <t>制度の開始</t>
  </si>
  <si>
    <t>　対象者</t>
  </si>
  <si>
    <t>　所得制限</t>
  </si>
  <si>
    <t>　制度開始</t>
  </si>
  <si>
    <t>先天性代謝異常</t>
  </si>
  <si>
    <t>　助成額</t>
  </si>
  <si>
    <t>　助成件数</t>
  </si>
  <si>
    <t>　助成対象</t>
  </si>
  <si>
    <t>医療区分</t>
  </si>
  <si>
    <t>給付額</t>
  </si>
  <si>
    <t>円</t>
  </si>
  <si>
    <t>心臓</t>
  </si>
  <si>
    <t>冠動脈バイパス術等</t>
  </si>
  <si>
    <t>腎臓</t>
  </si>
  <si>
    <t>血液透析等</t>
  </si>
  <si>
    <t>自立支援医療</t>
  </si>
  <si>
    <t>入院患者数※</t>
  </si>
  <si>
    <t>　次世代育成支援の一環として、配偶者間の不妊治療に要する費用の一部を助成することにより経済的負担の軽減を図る。</t>
  </si>
  <si>
    <t>特定不妊治療</t>
  </si>
  <si>
    <t>一般不妊治療</t>
  </si>
  <si>
    <t>平成１６年４月</t>
  </si>
  <si>
    <t>平成１８年４月</t>
  </si>
  <si>
    <t>体外受精、顕微授精</t>
  </si>
  <si>
    <t>タイミング療法、薬物療法、手術療法、人工授精など</t>
  </si>
  <si>
    <t>金沢市に住所を有し、指定医療機関で不妊治療を行っている戸籍上の夫婦</t>
  </si>
  <si>
    <t>石川県内に１年以上住所を有し、不妊治療を行っている戸籍上の夫婦</t>
  </si>
  <si>
    <t>　助成件数</t>
  </si>
  <si>
    <t>2-6　医療費助成等</t>
  </si>
  <si>
    <t>2-6-1　母子</t>
  </si>
  <si>
    <t>2-6-1-a　育成医療給付（障害者自立支援法第５８条）</t>
  </si>
  <si>
    <t>2-6-1-b　未熟児養育医療給付（母子保健法第20条）</t>
  </si>
  <si>
    <t>2-6-1-c　子育て支援医療費助成（子育て支援医療費助成に関する条例）</t>
  </si>
  <si>
    <t>2-6-2　特定疾患</t>
  </si>
  <si>
    <t>2-6-2-a　特定疾患医療給付申請者数状況</t>
  </si>
  <si>
    <t>慢性呼吸器疾患</t>
  </si>
  <si>
    <t>※「小腸機能障害」は「その他内臓障害」に含む</t>
  </si>
  <si>
    <t>※市内に住所を有する精神障害者で県内の精神病床を有する病院に入院している者</t>
  </si>
  <si>
    <t>その他内臓障害</t>
  </si>
  <si>
    <t>受給延日数</t>
  </si>
  <si>
    <t>免疫</t>
  </si>
  <si>
    <t>抗ＨＩＶ療法</t>
  </si>
  <si>
    <t>日</t>
  </si>
  <si>
    <t>医療保険による医療費の自己負担額</t>
  </si>
  <si>
    <t>　７０歳以上の者、６５歳以上７０歳未満で心身障害者医療費助成の受給資格を有する程度の障害を有する者に、施術１回あたり１，２００円の助成　（年間１８回を限度）</t>
  </si>
  <si>
    <t>慢性消化
器疾患</t>
  </si>
  <si>
    <t>　助成額</t>
  </si>
  <si>
    <t>自己負担額の２分の１で、１年間５万円限度（２年間助成）</t>
  </si>
  <si>
    <t>家族性高コレステロール　　血症（ホモ接合体）</t>
  </si>
  <si>
    <t>脊髄性筋萎縮症</t>
  </si>
  <si>
    <t>球脊髄性筋萎縮症</t>
  </si>
  <si>
    <t>慢性炎症性脱髄性　　　　　多発神経炎</t>
  </si>
  <si>
    <t>肥大型心筋症</t>
  </si>
  <si>
    <t>拘束型心筋症</t>
  </si>
  <si>
    <t>ミトコンドリア病</t>
  </si>
  <si>
    <t>リンパ脈管筋腫症（LAM）</t>
  </si>
  <si>
    <t>黄色靱帯骨化症</t>
  </si>
  <si>
    <r>
      <t>※</t>
    </r>
    <r>
      <rPr>
        <sz val="12"/>
        <rFont val="HGPｺﾞｼｯｸM"/>
        <family val="3"/>
      </rPr>
      <t>46～56番の</t>
    </r>
    <r>
      <rPr>
        <sz val="11"/>
        <rFont val="HGPｺﾞｼｯｸM"/>
        <family val="3"/>
      </rPr>
      <t>疾患は平成２１年度より公費負担対象に追加</t>
    </r>
  </si>
  <si>
    <t>身体障害者１～３級、身体障害者４級の言語障害・音声障害、身体
障害者４級の下肢障害の一部及び療育手帳Ａ、療育手帳Ｂ（入院の
み）の所持者もしくはＩＱ３５以下の者（所得制限有）</t>
  </si>
  <si>
    <t>あって、平成１７年３月３１日現在、受給資格を有していた者。</t>
  </si>
  <si>
    <t>保険適用の医療費の自己負担額から一部負担金（月額１，０００円）の額を
差し引いた額（付加給付金及び高額療養費は除く）</t>
  </si>
  <si>
    <t>パーキンソン病関連疾患（進行性核上性麻痺、大脳皮質基底核変性症、パーキンソン病）</t>
  </si>
  <si>
    <t>ハンチントン病</t>
  </si>
  <si>
    <t>モヤモヤ病（ウィリス動脈輪閉塞症）</t>
  </si>
  <si>
    <t>「特定疾患治療助成事業｣として、特定疾患の治療に要する経費の一部助成金支給基準に基づき、特定疾患患者（56疾患）と小児慢性特定疾患（11疾患群で国庫補助対象者のみ）の患者に対し、年額15,000円を支給している。</t>
  </si>
  <si>
    <t>１８歳に達した最初の３月末までの児童を養育している配偶者のいない父母
及びその児童、父母のいない児童、父または母が重度の障害にある児童及び
父または母（＊所得制限有り）</t>
  </si>
  <si>
    <t>結節性動脈周囲炎
(結節性多発動脈炎,
顕微鏡的多発血管炎)</t>
  </si>
  <si>
    <t>ビュルガー病
(バージャー病）</t>
  </si>
  <si>
    <t>多系統萎縮症（線条体黒質変性症、オリーブ橋小脳萎縮症、シャイ・ドレーガー症候群）</t>
  </si>
  <si>
    <t>表皮水疱症
（接合部型及び栄養障害）</t>
  </si>
  <si>
    <t>プリオン病（ｸﾛｲﾂﾌｪﾙﾄ･ﾔｺﾌﾞ病,ｹﾞﾙｽﾄﾏﾝ･ｽﾄﾛｲｽﾗｰ･ｼｬｲﾝｶｰ病,致死性家族性不眠症）</t>
  </si>
  <si>
    <t>肺動脈性肺高血圧症</t>
  </si>
  <si>
    <t>慢性血栓塞栓性
肺高血圧症</t>
  </si>
  <si>
    <t>重症多形滲出性紅斑
（急性期）</t>
  </si>
  <si>
    <t>間脳下垂体機能障害（PRL分泌異常症,ｺﾞﾅﾄﾞﾄﾛﾋﾟﾝ分泌異常症,ADH分泌異常症,下垂体性TSH分泌異常症,ｸｯｼﾝｸﾞ症,先端巨大症,下垂体機能低下症）</t>
  </si>
  <si>
    <t>小学１～３年生</t>
  </si>
  <si>
    <t>小学４～６年生</t>
  </si>
  <si>
    <t>中学１～３年生</t>
  </si>
  <si>
    <t>平成23年度</t>
  </si>
  <si>
    <t>1,000g</t>
  </si>
  <si>
    <t>1,001g～</t>
  </si>
  <si>
    <t>1,501g～</t>
  </si>
  <si>
    <t>2,001g～</t>
  </si>
  <si>
    <t>2,501g</t>
  </si>
  <si>
    <t>1,500g</t>
  </si>
  <si>
    <t>2,000g</t>
  </si>
  <si>
    <t>2,500g</t>
  </si>
  <si>
    <t>23年度</t>
  </si>
  <si>
    <t>平成２４年度</t>
  </si>
  <si>
    <t>肝臓</t>
  </si>
  <si>
    <t>免疫抑制療法等</t>
  </si>
  <si>
    <t>６５歳以上の者で３カ月以上寝たきり、又は重度の認知症の状態にある者で</t>
  </si>
  <si>
    <t>　身体に障害のある児童（18歳未満）に対し、生活の能力を得るために必要な医療の給付を行うもの。</t>
  </si>
  <si>
    <t>平成24年度</t>
  </si>
  <si>
    <t>21年度</t>
  </si>
  <si>
    <t>平成２５年度</t>
  </si>
  <si>
    <t>-</t>
  </si>
  <si>
    <t>平成25年度</t>
  </si>
  <si>
    <t>２０～２９</t>
  </si>
  <si>
    <t>３０～３９</t>
  </si>
  <si>
    <t>４０～４９</t>
  </si>
  <si>
    <t>５０～５９</t>
  </si>
  <si>
    <t>６０～</t>
  </si>
  <si>
    <t>スモン</t>
  </si>
  <si>
    <t>サルコイドーシス</t>
  </si>
  <si>
    <t>アミロイドーシス</t>
  </si>
  <si>
    <t>1～2</t>
  </si>
  <si>
    <t>3～4</t>
  </si>
  <si>
    <t>5～9</t>
  </si>
  <si>
    <t>10～14</t>
  </si>
  <si>
    <t>15～19</t>
  </si>
  <si>
    <t>平成24年度</t>
  </si>
  <si>
    <t>平成25年度</t>
  </si>
  <si>
    <t>平成26年度</t>
  </si>
  <si>
    <t>平成26年度(12月末）</t>
  </si>
  <si>
    <t>平成26年度(3月末）</t>
  </si>
  <si>
    <t>※上記の３疾患は、特定疾患治療研究事業対象のまま</t>
  </si>
  <si>
    <t>※５番１８番３２番以外は、平成２７年１月１日から特定医療費（指定難病）</t>
  </si>
  <si>
    <t>球脊髄性筋萎縮症</t>
  </si>
  <si>
    <t>筋萎縮性側索硬化症</t>
  </si>
  <si>
    <t>脊髄性筋萎縮症</t>
  </si>
  <si>
    <t>原発性側索硬化症</t>
  </si>
  <si>
    <t>進行性核上性麻痺</t>
  </si>
  <si>
    <t>パーキンソン病</t>
  </si>
  <si>
    <t>大脳皮質基底核変性症</t>
  </si>
  <si>
    <t>ハンチントン病</t>
  </si>
  <si>
    <t>神経有棘赤血球症</t>
  </si>
  <si>
    <t>シャルコー・マリー・トゥース病</t>
  </si>
  <si>
    <t>重症筋無力症</t>
  </si>
  <si>
    <t>先天性筋無力症候群</t>
  </si>
  <si>
    <t>多発性硬化症／視神経脊髄炎</t>
  </si>
  <si>
    <t>慢性炎症性脱髄性多発神経炎／多巣性運動ニューロパチー</t>
  </si>
  <si>
    <t>封入体筋炎</t>
  </si>
  <si>
    <t>クロウ・深瀬症候群</t>
  </si>
  <si>
    <t>多系統萎縮症</t>
  </si>
  <si>
    <t>ライソゾーム病</t>
  </si>
  <si>
    <t>副腎白質ジストロフィー</t>
  </si>
  <si>
    <t>ミトコンドリア病</t>
  </si>
  <si>
    <t>もやもや病</t>
  </si>
  <si>
    <t>プリオン病</t>
  </si>
  <si>
    <t>亜急性硬化性全脳炎</t>
  </si>
  <si>
    <t>進行性多巣性白質脳症</t>
  </si>
  <si>
    <t>HTLV-1関連脊髄症</t>
  </si>
  <si>
    <t>特発性基底核石灰化症</t>
  </si>
  <si>
    <t>全身性アミロイドーシス</t>
  </si>
  <si>
    <t>ウルリッヒ病</t>
  </si>
  <si>
    <t>遠位型ミオパチー</t>
  </si>
  <si>
    <t>ベスレムミオパチー</t>
  </si>
  <si>
    <t>自己貪食空胞性ミオパチー</t>
  </si>
  <si>
    <t>シュワルツ・ヤンペル症候群</t>
  </si>
  <si>
    <t>神経線維腫症</t>
  </si>
  <si>
    <t>天疱瘡</t>
  </si>
  <si>
    <t>表皮水疱症</t>
  </si>
  <si>
    <t>膿疱性乾癬（汎発型）</t>
  </si>
  <si>
    <t>スティーヴンス・ジョンソン症候群</t>
  </si>
  <si>
    <t>中毒性表皮壊死症</t>
  </si>
  <si>
    <t>高安動脈炎</t>
  </si>
  <si>
    <t>巨細胞性動脈炎</t>
  </si>
  <si>
    <t>結節性多発動脈炎</t>
  </si>
  <si>
    <t>顕微鏡的多発血管炎</t>
  </si>
  <si>
    <t>多発血管炎性肉芽腫症</t>
  </si>
  <si>
    <t>好酸球性多発血管炎性肉芽腫症</t>
  </si>
  <si>
    <t>悪性関節リウマチ</t>
  </si>
  <si>
    <t>バージャー病</t>
  </si>
  <si>
    <t>原発性抗リン脂質抗体症候群</t>
  </si>
  <si>
    <t>全身性エリテマトーデス</t>
  </si>
  <si>
    <t>皮膚筋炎／多発性筋炎</t>
  </si>
  <si>
    <t>全身性強皮症</t>
  </si>
  <si>
    <t>混合性結合組織病</t>
  </si>
  <si>
    <t>シェーグレン症候群</t>
  </si>
  <si>
    <t>成人スチル病</t>
  </si>
  <si>
    <t>再発性多発軟骨炎</t>
  </si>
  <si>
    <t>ベーチェット病</t>
  </si>
  <si>
    <t>特発性拡張型心筋症</t>
  </si>
  <si>
    <t>肥大型心筋症</t>
  </si>
  <si>
    <t>拘束型心筋症</t>
  </si>
  <si>
    <t>再生不良性貧血</t>
  </si>
  <si>
    <t>自己免疫性溶血性貧血</t>
  </si>
  <si>
    <t>発作性夜間ヘモグロビン尿症</t>
  </si>
  <si>
    <t>特発性血小板減少性紫斑病</t>
  </si>
  <si>
    <t>血栓性血小板減少性紫斑病</t>
  </si>
  <si>
    <t>原発性免疫不全症候群</t>
  </si>
  <si>
    <t>IgＡ 腎症</t>
  </si>
  <si>
    <t>多発性嚢胞腎</t>
  </si>
  <si>
    <t>黄色靱帯骨化症</t>
  </si>
  <si>
    <t>後縦靱帯骨化症</t>
  </si>
  <si>
    <t>広範脊柱管狭窄症</t>
  </si>
  <si>
    <t>特発性大腿骨頭壊死症</t>
  </si>
  <si>
    <t>下垂体性ADH分泌異常症</t>
  </si>
  <si>
    <t>下垂体性TSH分泌亢進症</t>
  </si>
  <si>
    <t>下垂体性PRL分泌亢進症</t>
  </si>
  <si>
    <t>クッシング病</t>
  </si>
  <si>
    <t>下垂体性ゴナドトロピン分泌亢進症</t>
  </si>
  <si>
    <t>下垂体性成長ホルモン分泌亢進症</t>
  </si>
  <si>
    <t>下垂体前葉機能低下症</t>
  </si>
  <si>
    <t>甲状腺ホルモン不応症</t>
  </si>
  <si>
    <t>先天性副腎皮質酵素欠損症</t>
  </si>
  <si>
    <t>先天性副腎低形成症</t>
  </si>
  <si>
    <t>アジソン病</t>
  </si>
  <si>
    <t>サルコイドーシス</t>
  </si>
  <si>
    <t>特発性間質性肺炎</t>
  </si>
  <si>
    <t>肺動脈性肺高血圧症</t>
  </si>
  <si>
    <t>肺静脈閉塞症／肺毛細血管腫症</t>
  </si>
  <si>
    <t>慢性血栓塞栓性肺高血圧症</t>
  </si>
  <si>
    <t>リンパ脈管筋腫症</t>
  </si>
  <si>
    <t>網膜色素変性症</t>
  </si>
  <si>
    <t>バッド・キアリ症候群</t>
  </si>
  <si>
    <t>特発性門脈圧亢進症</t>
  </si>
  <si>
    <t>原発性胆汁性肝硬変</t>
  </si>
  <si>
    <t>原発性硬化性胆管炎</t>
  </si>
  <si>
    <t>自己免疫性肝炎</t>
  </si>
  <si>
    <t>クローン病</t>
  </si>
  <si>
    <t>潰瘍性大腸炎</t>
  </si>
  <si>
    <t>好酸球性消化管疾患</t>
  </si>
  <si>
    <t>慢性特発性偽性腸閉塞症</t>
  </si>
  <si>
    <t>巨大膀胱短小結腸腸管蠕胴不全症</t>
  </si>
  <si>
    <t>腸管神経節細胞僅少症</t>
  </si>
  <si>
    <t>ルビンシュタイン・テイビ症候群</t>
  </si>
  <si>
    <t>CFC症候群</t>
  </si>
  <si>
    <t>コステロ症候群</t>
  </si>
  <si>
    <t>チャージ症候群</t>
  </si>
  <si>
    <t>クリオピリン関連周期熱症候群</t>
  </si>
  <si>
    <t>全身型若年性特発性関節炎</t>
  </si>
  <si>
    <t>TNF受容体関連周期性症候群</t>
  </si>
  <si>
    <t>非典型溶血性尿毒症症候群</t>
  </si>
  <si>
    <t>ブラウ症候群</t>
  </si>
  <si>
    <t>脊髄小脳変性症
(多系統萎縮症を除く。)</t>
  </si>
  <si>
    <t>家族性高コレステロール血症
（ホモ接合体）</t>
  </si>
  <si>
    <t>平成26年度（３月末）</t>
  </si>
  <si>
    <t>＊血液疾患</t>
  </si>
  <si>
    <t>＊免疫疾患</t>
  </si>
  <si>
    <t>＊染色体又は遺伝子に変化を伴う症候群</t>
  </si>
  <si>
    <t>＊皮膚疾患</t>
  </si>
  <si>
    <t>注：（　）内に初回申請者数を再掲</t>
  </si>
  <si>
    <t>注：＊は平成27年1月1日付け制度改正により改編された疾患群</t>
  </si>
  <si>
    <t>神経･
筋疾患</t>
  </si>
  <si>
    <t>平成２６年度</t>
  </si>
  <si>
    <t>０　　歳　　児</t>
  </si>
  <si>
    <t>１　　歳　　児</t>
  </si>
  <si>
    <t>２　　歳　　児</t>
  </si>
  <si>
    <t>３　　歳　　児</t>
  </si>
  <si>
    <t>４　　歳　　児</t>
  </si>
  <si>
    <t>５　　歳　　児</t>
  </si>
  <si>
    <t>　自立した日常生活または、社会生活を営むことを促進するため、障害を除去または軽減し身体障害者の更生のために必要な医療を給付する。</t>
  </si>
  <si>
    <t>（平成２6年度）</t>
  </si>
  <si>
    <t>　対象者</t>
  </si>
  <si>
    <t>身体障害者１～３級及び療育手帳Ａ、療育手帳Ｂ（入院のみ）の所持
者もしくはＩＱ３５以下の者（所得制限有）</t>
  </si>
  <si>
    <t>医療保険による医療費の自己負担額</t>
  </si>
  <si>
    <t>　助成方法</t>
  </si>
  <si>
    <t>現物給付方式（一部償還払い方式）</t>
  </si>
  <si>
    <t>償還払い方式</t>
  </si>
  <si>
    <t>　助成対象者</t>
  </si>
  <si>
    <t>２５，６０１件</t>
  </si>
  <si>
    <t>３０，７２１千円</t>
  </si>
  <si>
    <t>　対象者</t>
  </si>
  <si>
    <t>９，１４４人（平成２７年４月１日現在）</t>
  </si>
  <si>
    <t>１２９，６９９千円</t>
  </si>
  <si>
    <t>夫婦合算の年間所得金額が７３０万円未満</t>
  </si>
  <si>
    <t>　助成額</t>
  </si>
  <si>
    <t>８５１件</t>
  </si>
  <si>
    <t>２２２件</t>
  </si>
  <si>
    <t>１１０，５３２千円</t>
  </si>
  <si>
    <t>８，７５０千円</t>
  </si>
  <si>
    <t>22年度</t>
  </si>
  <si>
    <t>24年度</t>
  </si>
  <si>
    <t>25年度</t>
  </si>
  <si>
    <t>26年度</t>
  </si>
  <si>
    <t>2-6-2-b　特定疾患医療給付申請者数状況</t>
  </si>
  <si>
    <t>2-6-3　特定医療費（指定難病）</t>
  </si>
  <si>
    <t>2-6-3-a　特定医療費（指定難病）給付申請者数状況</t>
  </si>
  <si>
    <t>2-6-3-b　小児慢性特定疾病医療給付申請者数（疾病・年齢階級別）</t>
  </si>
  <si>
    <t>2-6-3-c　特定疾患治療助成金</t>
  </si>
  <si>
    <t>2-6-4　入院患者数、自立支援医療（精神通院医療）</t>
  </si>
  <si>
    <t>2-6-5　自立支援医療給付（障害者自立支援法第５８条）</t>
  </si>
  <si>
    <t>2-6-6　心身障害者医療助成事業（高齢者等の医療費の助成に関する条例）</t>
  </si>
  <si>
    <t>2-6-6-a　６５歳未満</t>
  </si>
  <si>
    <t>2-6-6-b　６５歳以上</t>
  </si>
  <si>
    <t>2-6-7　寝たきり老人等一部負担金等医療費助成（高齢者等の医療費の助成に関する条例）</t>
  </si>
  <si>
    <t>2-6-8　はり・きゅう・マッサージ施術費助成（福祉はり・きゅう・マッサージ施術費助成要綱）</t>
  </si>
  <si>
    <t>2-6-9　ひとり親家庭等医療費助成事業（高齢者等の医療費の助成に関する条例）</t>
  </si>
  <si>
    <t>2-6-10　不妊治療費助成</t>
  </si>
  <si>
    <t>　小児及び児童が医療機関で治療を受けた際、支払った医療費（保険診療にかかる自己負担額）の1ヶ月の合計から1,000円を差し引いた金額を助成する。
　平成２６年９月診療分までは、0歳から小学校３年生については､入院・通院、小学校４年生から中学校３年生については入院医療費が対象となる。
　平成２６年１０月診療分から、通院の助成対象を中学３年生までに拡大。</t>
  </si>
  <si>
    <t>（平成２６年度）</t>
  </si>
  <si>
    <r>
      <rPr>
        <sz val="10"/>
        <rFont val="HGPｺﾞｼｯｸM"/>
        <family val="3"/>
      </rPr>
      <t>26年度</t>
    </r>
    <r>
      <rPr>
        <sz val="11"/>
        <rFont val="HGPｺﾞｼｯｸM"/>
        <family val="3"/>
      </rPr>
      <t xml:space="preserve">
（新）</t>
    </r>
  </si>
  <si>
    <t>４，７３５人（平成２６年度助成対象者）</t>
  </si>
  <si>
    <t>６８６，１０３千円（平成２６年度）</t>
  </si>
  <si>
    <t>７，４６１人（平成２６度助成対象者）</t>
  </si>
  <si>
    <t>７０７，３９０千円（平成２６年度）</t>
  </si>
  <si>
    <t>※平成１７年３月３１日で制度廃止（２６年度は経過措置分）</t>
  </si>
  <si>
    <t>２８千円（平成２６年度）</t>
  </si>
  <si>
    <t>８人</t>
  </si>
  <si>
    <t>１回につき１５万円まで　　　　　　　　　　平成26年度以降の新規助成対象者（40歳未満）の方は、通算6回まで（年間助成回数に制限なし）　　　　　　　　　　　　上記の方以外は、１年度目は年３回を限度、２年度目以降は年２回を限度（通算５年間）</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</si>
</sst>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Red]\-#,##0.0"/>
    <numFmt numFmtId="181" formatCode="0_ "/>
    <numFmt numFmtId="182" formatCode="0.0_);\(0.0\)"/>
    <numFmt numFmtId="183" formatCode="0_);\(0\)"/>
    <numFmt numFmtId="184" formatCode="#,##0.0_);\(#,##0.0\)"/>
    <numFmt numFmtId="185" formatCode="#,##0_);\(#,##0\)"/>
    <numFmt numFmtId="186" formatCode="_ * #,##0.0_ ;_ * \-#,##0.0_ ;_ * &quot;-&quot;?_ ;_ @_ "/>
    <numFmt numFmtId="187" formatCode="#,##0.00_ "/>
    <numFmt numFmtId="188" formatCode="#,##0.0_ "/>
    <numFmt numFmtId="189" formatCode="#,##0_ "/>
    <numFmt numFmtId="190" formatCode="0.0_ "/>
    <numFmt numFmtId="191" formatCode="0.0_);[Red]\(0.0\)"/>
    <numFmt numFmtId="192" formatCode="#,##0;\(#,##0\);&quot;-&quot;;@"/>
    <numFmt numFmtId="193" formatCode="#,##0;\(#,##0\);\(\ \ \);@"/>
    <numFmt numFmtId="194" formatCode="#,##0;\&lt;#,##0\&gt;;\&lt;\ \ \&gt;;@"/>
    <numFmt numFmtId="195" formatCode="_ * #,##0.0_ ;_ * \-#,##0.0_ ;_ * &quot;-&quot;??_ ;_ @_ "/>
    <numFmt numFmtId="196" formatCode="#,##0_);[Red]\(#,##0\)"/>
    <numFmt numFmtId="197" formatCode="_ * #,##0_ ;_ * \(#,##0\)_ ;_ * &quot;-&quot;_ ;_ @_ "/>
    <numFmt numFmtId="198" formatCode="_ * #,##0_ ;_ * \(#,##0\)\ ;_ * &quot;-&quot;_ ;_ @_ "/>
    <numFmt numFmtId="199" formatCode="_ * #,##0_ ;_ * \(#,##0\);_ * &quot;-&quot;_ ;_ @_ "/>
    <numFmt numFmtId="200" formatCode="_@"/>
    <numFmt numFmtId="201" formatCode="\ @"/>
    <numFmt numFmtId="202" formatCode="0_);[Red]\(0\)"/>
  </numFmts>
  <fonts count="46">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2"/>
      <name val="ＭＳ 明朝"/>
      <family val="1"/>
    </font>
    <font>
      <sz val="6"/>
      <name val="ＭＳ 明朝"/>
      <family val="1"/>
    </font>
    <font>
      <b/>
      <sz val="16"/>
      <name val="HGPｺﾞｼｯｸM"/>
      <family val="3"/>
    </font>
    <font>
      <sz val="12"/>
      <name val="HGPｺﾞｼｯｸM"/>
      <family val="3"/>
    </font>
    <font>
      <b/>
      <sz val="12"/>
      <name val="HGPｺﾞｼｯｸM"/>
      <family val="3"/>
    </font>
    <font>
      <sz val="11"/>
      <name val="HGPｺﾞｼｯｸM"/>
      <family val="3"/>
    </font>
    <font>
      <sz val="10"/>
      <name val="HGPｺﾞｼｯｸM"/>
      <family val="3"/>
    </font>
    <font>
      <sz val="9"/>
      <name val="HGPｺﾞｼｯｸM"/>
      <family val="3"/>
    </font>
    <font>
      <sz val="11"/>
      <color indexed="6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hair"/>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hair"/>
      <bottom style="thin"/>
    </border>
    <border>
      <left style="thin"/>
      <right>
        <color indexed="63"/>
      </right>
      <top style="thin"/>
      <bottom style="hair"/>
    </border>
    <border>
      <left style="hair"/>
      <right>
        <color indexed="63"/>
      </right>
      <top style="thin"/>
      <bottom style="thin"/>
    </border>
    <border>
      <left style="hair"/>
      <right style="hair"/>
      <top style="thin"/>
      <bottom style="thin"/>
    </border>
    <border>
      <left>
        <color indexed="63"/>
      </left>
      <right>
        <color indexed="63"/>
      </right>
      <top style="thin"/>
      <bottom style="thin"/>
    </border>
    <border>
      <left style="hair"/>
      <right>
        <color indexed="63"/>
      </right>
      <top style="thin"/>
      <bottom style="hair"/>
    </border>
    <border>
      <left style="hair"/>
      <right style="hair"/>
      <top style="thin"/>
      <bottom style="hair"/>
    </border>
    <border>
      <left style="hair"/>
      <right>
        <color indexed="63"/>
      </right>
      <top style="hair"/>
      <bottom style="thin"/>
    </border>
    <border>
      <left style="hair"/>
      <right style="hair"/>
      <top style="hair"/>
      <bottom style="thin"/>
    </border>
    <border>
      <left>
        <color indexed="63"/>
      </left>
      <right>
        <color indexed="63"/>
      </right>
      <top style="thin"/>
      <bottom style="hair"/>
    </border>
    <border>
      <left>
        <color indexed="63"/>
      </left>
      <right style="hair"/>
      <top style="thin"/>
      <bottom style="thin"/>
    </border>
    <border>
      <left style="thin"/>
      <right style="thin"/>
      <top style="hair"/>
      <bottom style="hair"/>
    </border>
    <border>
      <left>
        <color indexed="63"/>
      </left>
      <right style="hair"/>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hair"/>
    </border>
    <border>
      <left>
        <color indexed="63"/>
      </left>
      <right style="thin"/>
      <top style="hair"/>
      <bottom style="thin"/>
    </border>
    <border>
      <left style="thin"/>
      <right style="thin"/>
      <top style="dotted"/>
      <bottom>
        <color indexed="63"/>
      </bottom>
    </border>
    <border>
      <left style="thin"/>
      <right style="thin"/>
      <top style="dotted"/>
      <bottom style="dotted"/>
    </border>
    <border>
      <left style="double"/>
      <right style="hair"/>
      <top style="hair"/>
      <bottom style="thin"/>
    </border>
    <border>
      <left style="hair"/>
      <right style="thin"/>
      <top style="hair"/>
      <bottom style="thin"/>
    </border>
    <border>
      <left>
        <color indexed="63"/>
      </left>
      <right style="hair"/>
      <top style="hair"/>
      <bottom style="thin"/>
    </border>
    <border>
      <left>
        <color indexed="63"/>
      </left>
      <right style="double"/>
      <top>
        <color indexed="63"/>
      </top>
      <bottom>
        <color indexed="63"/>
      </bottom>
    </border>
    <border>
      <left style="double"/>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double"/>
      <top>
        <color indexed="63"/>
      </top>
      <bottom style="hair"/>
    </border>
    <border>
      <left style="double"/>
      <right>
        <color indexed="63"/>
      </right>
      <top>
        <color indexed="63"/>
      </top>
      <bottom style="hair"/>
    </border>
    <border>
      <left style="hair"/>
      <right>
        <color indexed="63"/>
      </right>
      <top>
        <color indexed="63"/>
      </top>
      <bottom style="hair"/>
    </border>
    <border>
      <left style="hair"/>
      <right style="thin"/>
      <top>
        <color indexed="63"/>
      </top>
      <bottom style="hair"/>
    </border>
    <border>
      <left>
        <color indexed="63"/>
      </left>
      <right>
        <color indexed="63"/>
      </right>
      <top>
        <color indexed="63"/>
      </top>
      <bottom style="hair"/>
    </border>
    <border>
      <left style="double"/>
      <right style="hair"/>
      <top>
        <color indexed="63"/>
      </top>
      <bottom style="hair"/>
    </border>
    <border>
      <left>
        <color indexed="63"/>
      </left>
      <right style="double"/>
      <top>
        <color indexed="63"/>
      </top>
      <bottom style="thin"/>
    </border>
    <border>
      <left style="double"/>
      <right>
        <color indexed="63"/>
      </right>
      <top>
        <color indexed="63"/>
      </top>
      <bottom style="thin"/>
    </border>
    <border>
      <left style="hair"/>
      <right>
        <color indexed="63"/>
      </right>
      <top>
        <color indexed="63"/>
      </top>
      <bottom style="thin"/>
    </border>
    <border>
      <left style="hair"/>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hair"/>
      <bottom style="hair"/>
    </border>
    <border>
      <left style="thin"/>
      <right>
        <color indexed="63"/>
      </right>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style="thin"/>
      <right>
        <color indexed="63"/>
      </right>
      <top style="hair"/>
      <bottom style="thin"/>
      <diagonal style="thin"/>
    </border>
    <border diagonalUp="1">
      <left>
        <color indexed="63"/>
      </left>
      <right>
        <color indexed="63"/>
      </right>
      <top style="hair"/>
      <bottom style="thin"/>
      <diagonal style="thin"/>
    </border>
    <border>
      <left style="thin"/>
      <right>
        <color indexed="63"/>
      </right>
      <top>
        <color indexed="63"/>
      </top>
      <bottom style="hair"/>
    </border>
    <border>
      <left>
        <color indexed="63"/>
      </left>
      <right style="thin"/>
      <top>
        <color indexed="63"/>
      </top>
      <bottom style="hair"/>
    </border>
    <border diagonalUp="1">
      <left style="thin"/>
      <right>
        <color indexed="63"/>
      </right>
      <top style="hair"/>
      <bottom style="hair"/>
      <diagonal style="hair"/>
    </border>
    <border diagonalUp="1">
      <left>
        <color indexed="63"/>
      </left>
      <right style="hair"/>
      <top style="hair"/>
      <bottom style="hair"/>
      <diagonal style="hair"/>
    </border>
    <border diagonalUp="1">
      <left style="thin"/>
      <right>
        <color indexed="63"/>
      </right>
      <top>
        <color indexed="63"/>
      </top>
      <bottom style="hair"/>
      <diagonal style="hair"/>
    </border>
    <border diagonalUp="1">
      <left>
        <color indexed="63"/>
      </left>
      <right style="hair"/>
      <top>
        <color indexed="63"/>
      </top>
      <bottom style="hair"/>
      <diagonal style="hair"/>
    </border>
    <border>
      <left style="thin"/>
      <right style="hair"/>
      <top style="hair"/>
      <bottom>
        <color indexed="63"/>
      </bottom>
    </border>
    <border>
      <left style="thin"/>
      <right style="hair"/>
      <top>
        <color indexed="63"/>
      </top>
      <bottom style="hair"/>
    </border>
    <border>
      <left style="hair"/>
      <right style="hair"/>
      <top style="hair"/>
      <bottom>
        <color indexed="63"/>
      </bottom>
    </border>
    <border>
      <left style="hair"/>
      <right style="hair"/>
      <top>
        <color indexed="63"/>
      </top>
      <bottom style="hair"/>
    </border>
    <border>
      <left style="thin"/>
      <right style="hair"/>
      <top style="thin"/>
      <bottom>
        <color indexed="63"/>
      </bottom>
    </border>
    <border>
      <left style="hair"/>
      <right style="hair"/>
      <top style="thin"/>
      <bottom>
        <color indexed="63"/>
      </bottom>
    </border>
    <border>
      <left style="double"/>
      <right>
        <color indexed="63"/>
      </right>
      <top style="thin"/>
      <bottom style="hair"/>
    </border>
    <border>
      <left style="hair"/>
      <right style="double"/>
      <top style="thin"/>
      <bottom>
        <color indexed="63"/>
      </bottom>
    </border>
    <border>
      <left style="hair"/>
      <right style="double"/>
      <top>
        <color indexed="63"/>
      </top>
      <bottom style="thin"/>
    </border>
    <border>
      <left>
        <color indexed="63"/>
      </left>
      <right style="hair"/>
      <top style="thin"/>
      <bottom>
        <color indexed="63"/>
      </bottom>
    </border>
    <border>
      <left>
        <color indexed="63"/>
      </left>
      <right style="hair"/>
      <top>
        <color indexed="63"/>
      </top>
      <bottom style="thin"/>
    </border>
    <border>
      <left style="thin"/>
      <right>
        <color indexed="63"/>
      </right>
      <top style="hair"/>
      <bottom>
        <color indexed="63"/>
      </bottom>
    </border>
    <border>
      <left>
        <color indexed="63"/>
      </left>
      <right style="hair"/>
      <top style="hair"/>
      <bottom>
        <color indexed="63"/>
      </bottom>
    </border>
    <border>
      <left style="thin"/>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292">
    <xf numFmtId="0" fontId="0" fillId="0" borderId="0" xfId="0" applyAlignment="1">
      <alignment/>
    </xf>
    <xf numFmtId="0" fontId="8" fillId="0" borderId="0" xfId="0" applyFont="1" applyFill="1" applyBorder="1" applyAlignment="1">
      <alignment vertical="center"/>
    </xf>
    <xf numFmtId="0" fontId="7" fillId="0" borderId="0" xfId="0" applyFont="1" applyFill="1" applyAlignment="1">
      <alignment vertical="center"/>
    </xf>
    <xf numFmtId="0" fontId="9"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0" xfId="0" applyFont="1" applyFill="1" applyAlignment="1">
      <alignment/>
    </xf>
    <xf numFmtId="0" fontId="7" fillId="0" borderId="0" xfId="0" applyFont="1" applyFill="1" applyAlignment="1">
      <alignment/>
    </xf>
    <xf numFmtId="0" fontId="9" fillId="0" borderId="0" xfId="0" applyFont="1" applyFill="1" applyAlignment="1">
      <alignment vertical="center" wrapText="1"/>
    </xf>
    <xf numFmtId="41" fontId="7" fillId="0" borderId="0" xfId="0" applyNumberFormat="1" applyFont="1" applyFill="1" applyBorder="1" applyAlignment="1">
      <alignment horizontal="center" vertical="center" wrapText="1"/>
    </xf>
    <xf numFmtId="0" fontId="7" fillId="0" borderId="0" xfId="61" applyFont="1" applyFill="1">
      <alignment/>
      <protection/>
    </xf>
    <xf numFmtId="0" fontId="9" fillId="0" borderId="0" xfId="0" applyFont="1" applyFill="1" applyAlignment="1">
      <alignment vertical="center"/>
    </xf>
    <xf numFmtId="0" fontId="7" fillId="0" borderId="0" xfId="0" applyFont="1" applyFill="1" applyAlignment="1">
      <alignment vertical="center" wrapText="1"/>
    </xf>
    <xf numFmtId="0" fontId="9" fillId="0" borderId="12" xfId="0" applyFont="1" applyFill="1" applyBorder="1" applyAlignment="1">
      <alignment vertical="top"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0" fontId="7" fillId="0" borderId="0" xfId="0" applyFont="1" applyFill="1" applyAlignment="1">
      <alignment horizontal="justify" vertical="center"/>
    </xf>
    <xf numFmtId="0" fontId="7" fillId="0" borderId="0" xfId="0" applyFont="1" applyFill="1" applyAlignment="1">
      <alignment vertical="top"/>
    </xf>
    <xf numFmtId="0" fontId="9" fillId="0" borderId="12"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top" wrapText="1"/>
    </xf>
    <xf numFmtId="0" fontId="9" fillId="0" borderId="0" xfId="0" applyFont="1" applyFill="1" applyAlignment="1">
      <alignment vertical="top" wrapTex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38" fontId="9" fillId="0" borderId="15" xfId="49" applyFont="1" applyFill="1" applyBorder="1" applyAlignment="1">
      <alignment horizontal="left" vertical="center"/>
    </xf>
    <xf numFmtId="0" fontId="9" fillId="0" borderId="0" xfId="0" applyFont="1" applyFill="1" applyAlignment="1">
      <alignment horizontal="right" vertical="top" wrapText="1"/>
    </xf>
    <xf numFmtId="0" fontId="9" fillId="0" borderId="15" xfId="0" applyFont="1" applyFill="1" applyBorder="1" applyAlignment="1">
      <alignment horizontal="center" vertical="center" wrapText="1"/>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0" xfId="0" applyFont="1" applyFill="1" applyBorder="1" applyAlignment="1">
      <alignment/>
    </xf>
    <xf numFmtId="0" fontId="6" fillId="0" borderId="0" xfId="0" applyFont="1" applyFill="1" applyAlignment="1">
      <alignment vertical="center" wrapText="1"/>
    </xf>
    <xf numFmtId="0" fontId="9" fillId="0" borderId="20" xfId="0" applyFont="1" applyFill="1" applyBorder="1" applyAlignment="1">
      <alignment horizontal="distributed" vertical="center"/>
    </xf>
    <xf numFmtId="41" fontId="9" fillId="0" borderId="20" xfId="0" applyNumberFormat="1" applyFont="1" applyFill="1" applyBorder="1" applyAlignment="1">
      <alignment vertical="center"/>
    </xf>
    <xf numFmtId="0" fontId="9" fillId="0" borderId="16" xfId="0" applyFont="1" applyFill="1" applyBorder="1" applyAlignment="1">
      <alignment horizontal="right" vertical="center" shrinkToFit="1"/>
    </xf>
    <xf numFmtId="0" fontId="9" fillId="0" borderId="17" xfId="0" applyFont="1" applyFill="1" applyBorder="1" applyAlignment="1">
      <alignment horizontal="right" vertical="center" shrinkToFit="1"/>
    </xf>
    <xf numFmtId="181" fontId="9" fillId="0" borderId="20" xfId="0" applyNumberFormat="1" applyFont="1" applyFill="1" applyBorder="1" applyAlignment="1">
      <alignment horizontal="right" vertical="center"/>
    </xf>
    <xf numFmtId="38" fontId="9" fillId="0" borderId="21" xfId="49" applyFont="1" applyFill="1" applyBorder="1" applyAlignment="1">
      <alignment horizontal="left" vertical="center"/>
    </xf>
    <xf numFmtId="0" fontId="8" fillId="0" borderId="0" xfId="0" applyFont="1" applyFill="1" applyAlignment="1">
      <alignment vertical="center"/>
    </xf>
    <xf numFmtId="0" fontId="7" fillId="0" borderId="0" xfId="0" applyFont="1" applyFill="1" applyBorder="1" applyAlignment="1">
      <alignment horizontal="distributed" vertical="center" wrapText="1"/>
    </xf>
    <xf numFmtId="9" fontId="9" fillId="0" borderId="15" xfId="0" applyNumberFormat="1" applyFont="1" applyFill="1" applyBorder="1" applyAlignment="1">
      <alignment vertical="center" shrinkToFit="1"/>
    </xf>
    <xf numFmtId="0" fontId="9" fillId="0" borderId="22" xfId="0" applyFont="1" applyFill="1" applyBorder="1" applyAlignment="1">
      <alignment/>
    </xf>
    <xf numFmtId="192" fontId="9" fillId="0" borderId="0" xfId="0" applyNumberFormat="1" applyFont="1" applyFill="1" applyAlignment="1">
      <alignment vertical="center"/>
    </xf>
    <xf numFmtId="0" fontId="9" fillId="0" borderId="23" xfId="0" applyFont="1" applyFill="1" applyBorder="1" applyAlignment="1">
      <alignment horizontal="distributed" vertical="center"/>
    </xf>
    <xf numFmtId="0" fontId="0" fillId="0" borderId="0" xfId="0" applyFont="1" applyFill="1" applyAlignment="1">
      <alignment/>
    </xf>
    <xf numFmtId="0" fontId="9" fillId="0" borderId="13" xfId="0" applyFont="1" applyFill="1" applyBorder="1" applyAlignment="1">
      <alignment horizontal="center" vertical="center" shrinkToFit="1"/>
    </xf>
    <xf numFmtId="0" fontId="0" fillId="0" borderId="0" xfId="0" applyFont="1" applyFill="1" applyAlignment="1">
      <alignment shrinkToFit="1"/>
    </xf>
    <xf numFmtId="41" fontId="9" fillId="0" borderId="24" xfId="0" applyNumberFormat="1" applyFont="1" applyFill="1" applyBorder="1" applyAlignment="1">
      <alignment horizontal="right" vertical="center" shrinkToFit="1"/>
    </xf>
    <xf numFmtId="0" fontId="9" fillId="0" borderId="25"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0" borderId="0" xfId="61" applyFont="1" applyFill="1" applyAlignment="1">
      <alignment horizontal="right"/>
      <protection/>
    </xf>
    <xf numFmtId="38" fontId="9" fillId="0" borderId="27" xfId="49" applyFont="1" applyFill="1" applyBorder="1" applyAlignment="1">
      <alignment vertical="center"/>
    </xf>
    <xf numFmtId="0" fontId="0" fillId="0" borderId="19" xfId="0" applyFont="1" applyFill="1" applyBorder="1" applyAlignment="1">
      <alignment vertical="center"/>
    </xf>
    <xf numFmtId="189" fontId="9" fillId="0" borderId="28" xfId="0" applyNumberFormat="1" applyFont="1" applyFill="1" applyBorder="1" applyAlignment="1">
      <alignment horizontal="center" vertical="center"/>
    </xf>
    <xf numFmtId="189" fontId="9" fillId="0" borderId="29" xfId="0" applyNumberFormat="1" applyFont="1" applyFill="1" applyBorder="1" applyAlignment="1">
      <alignment horizontal="center" vertical="center"/>
    </xf>
    <xf numFmtId="189" fontId="9" fillId="0" borderId="30" xfId="0" applyNumberFormat="1" applyFont="1" applyFill="1" applyBorder="1" applyAlignment="1">
      <alignment horizontal="center" vertical="center"/>
    </xf>
    <xf numFmtId="189" fontId="9" fillId="0" borderId="31" xfId="0" applyNumberFormat="1" applyFont="1" applyFill="1" applyBorder="1" applyAlignment="1">
      <alignment horizontal="center" vertical="center"/>
    </xf>
    <xf numFmtId="41" fontId="9" fillId="0" borderId="20" xfId="0" applyNumberFormat="1" applyFont="1" applyFill="1" applyBorder="1" applyAlignment="1">
      <alignment horizontal="right" vertical="center"/>
    </xf>
    <xf numFmtId="41" fontId="9" fillId="0" borderId="32" xfId="0" applyNumberFormat="1" applyFont="1" applyFill="1" applyBorder="1" applyAlignment="1">
      <alignment horizontal="right" vertical="center" shrinkToFit="1"/>
    </xf>
    <xf numFmtId="41" fontId="9" fillId="0" borderId="33" xfId="0" applyNumberFormat="1" applyFont="1" applyFill="1" applyBorder="1" applyAlignment="1">
      <alignment horizontal="center" vertical="center" wrapText="1"/>
    </xf>
    <xf numFmtId="41" fontId="9" fillId="0" borderId="19" xfId="0" applyNumberFormat="1" applyFont="1" applyFill="1" applyBorder="1" applyAlignment="1">
      <alignment horizontal="center" vertical="center" wrapText="1"/>
    </xf>
    <xf numFmtId="0" fontId="9" fillId="0" borderId="34" xfId="0" applyFont="1" applyFill="1" applyBorder="1" applyAlignment="1">
      <alignment horizontal="distributed" vertical="center"/>
    </xf>
    <xf numFmtId="41" fontId="9" fillId="0" borderId="34" xfId="0" applyNumberFormat="1" applyFont="1" applyFill="1" applyBorder="1" applyAlignment="1">
      <alignment vertical="center"/>
    </xf>
    <xf numFmtId="41" fontId="9" fillId="0" borderId="34" xfId="0" applyNumberFormat="1" applyFont="1" applyFill="1" applyBorder="1" applyAlignment="1">
      <alignment horizontal="right" vertical="center"/>
    </xf>
    <xf numFmtId="0" fontId="9" fillId="0" borderId="17" xfId="0" applyFont="1" applyFill="1" applyBorder="1" applyAlignment="1">
      <alignment horizontal="distributed" vertical="center"/>
    </xf>
    <xf numFmtId="41" fontId="9" fillId="0" borderId="17" xfId="0" applyNumberFormat="1" applyFont="1" applyFill="1" applyBorder="1" applyAlignment="1">
      <alignment vertical="center"/>
    </xf>
    <xf numFmtId="41" fontId="9" fillId="0" borderId="17" xfId="0" applyNumberFormat="1" applyFont="1" applyFill="1" applyBorder="1" applyAlignment="1">
      <alignment horizontal="right" vertical="center"/>
    </xf>
    <xf numFmtId="181" fontId="9" fillId="0" borderId="23" xfId="0" applyNumberFormat="1" applyFont="1" applyFill="1" applyBorder="1" applyAlignment="1">
      <alignment horizontal="right" vertical="center"/>
    </xf>
    <xf numFmtId="41" fontId="9" fillId="0" borderId="35" xfId="0" applyNumberFormat="1" applyFont="1" applyFill="1" applyBorder="1" applyAlignment="1">
      <alignment horizontal="right" vertical="center" shrinkToFit="1"/>
    </xf>
    <xf numFmtId="41" fontId="9" fillId="0" borderId="36" xfId="0" applyNumberFormat="1" applyFont="1" applyFill="1" applyBorder="1" applyAlignment="1">
      <alignment horizontal="right" vertical="center" shrinkToFit="1"/>
    </xf>
    <xf numFmtId="41" fontId="9" fillId="0" borderId="37" xfId="0" applyNumberFormat="1" applyFont="1" applyFill="1" applyBorder="1" applyAlignment="1">
      <alignment horizontal="right" vertical="center" wrapText="1"/>
    </xf>
    <xf numFmtId="41" fontId="9" fillId="0" borderId="38" xfId="0" applyNumberFormat="1" applyFont="1" applyFill="1" applyBorder="1" applyAlignment="1">
      <alignment horizontal="right" vertical="center" wrapText="1"/>
    </xf>
    <xf numFmtId="0" fontId="7" fillId="0" borderId="39" xfId="0" applyFont="1" applyFill="1" applyBorder="1" applyAlignment="1">
      <alignment/>
    </xf>
    <xf numFmtId="0" fontId="7" fillId="0" borderId="38" xfId="0" applyNumberFormat="1" applyFont="1" applyFill="1" applyBorder="1" applyAlignment="1">
      <alignment horizontal="right" vertical="center"/>
    </xf>
    <xf numFmtId="0" fontId="7" fillId="0" borderId="30" xfId="0" applyFont="1" applyFill="1" applyBorder="1" applyAlignment="1">
      <alignment/>
    </xf>
    <xf numFmtId="0" fontId="7" fillId="0" borderId="40" xfId="0" applyFont="1" applyFill="1" applyBorder="1" applyAlignment="1">
      <alignment horizontal="right" vertical="center"/>
    </xf>
    <xf numFmtId="0" fontId="9" fillId="0" borderId="15" xfId="0" applyFont="1" applyFill="1" applyBorder="1" applyAlignment="1">
      <alignment horizontal="center" vertical="center" shrinkToFit="1"/>
    </xf>
    <xf numFmtId="192" fontId="9" fillId="0" borderId="10" xfId="0" applyNumberFormat="1" applyFont="1" applyFill="1" applyBorder="1" applyAlignment="1">
      <alignment vertical="center" shrinkToFit="1"/>
    </xf>
    <xf numFmtId="192" fontId="9" fillId="0" borderId="10" xfId="0" applyNumberFormat="1" applyFont="1" applyFill="1" applyBorder="1" applyAlignment="1">
      <alignment vertical="center"/>
    </xf>
    <xf numFmtId="192" fontId="9" fillId="0" borderId="11" xfId="0" applyNumberFormat="1" applyFont="1" applyFill="1" applyBorder="1" applyAlignment="1">
      <alignment vertical="center" shrinkToFit="1"/>
    </xf>
    <xf numFmtId="192" fontId="9" fillId="0" borderId="11" xfId="0" applyNumberFormat="1" applyFont="1" applyFill="1" applyBorder="1" applyAlignment="1">
      <alignment vertical="center"/>
    </xf>
    <xf numFmtId="192" fontId="9" fillId="0" borderId="10" xfId="0" applyNumberFormat="1" applyFont="1" applyFill="1" applyBorder="1" applyAlignment="1">
      <alignment horizontal="right" vertical="center"/>
    </xf>
    <xf numFmtId="192" fontId="9" fillId="0" borderId="41" xfId="0" applyNumberFormat="1" applyFont="1" applyFill="1" applyBorder="1" applyAlignment="1">
      <alignment vertical="center" shrinkToFit="1"/>
    </xf>
    <xf numFmtId="192" fontId="9" fillId="0" borderId="42" xfId="0" applyNumberFormat="1" applyFont="1" applyFill="1" applyBorder="1" applyAlignment="1">
      <alignment vertical="center" shrinkToFit="1"/>
    </xf>
    <xf numFmtId="192" fontId="9" fillId="0" borderId="17" xfId="0" applyNumberFormat="1" applyFont="1" applyFill="1" applyBorder="1" applyAlignment="1">
      <alignment vertical="center" shrinkToFit="1"/>
    </xf>
    <xf numFmtId="192" fontId="9" fillId="0" borderId="15" xfId="0" applyNumberFormat="1" applyFont="1" applyFill="1" applyBorder="1" applyAlignment="1">
      <alignment vertical="center" shrinkToFit="1"/>
    </xf>
    <xf numFmtId="0" fontId="9" fillId="0" borderId="43" xfId="0" applyFont="1" applyFill="1" applyBorder="1" applyAlignment="1">
      <alignment horizontal="distributed" vertical="center" wrapText="1"/>
    </xf>
    <xf numFmtId="0" fontId="9" fillId="0" borderId="31" xfId="0" applyFont="1" applyFill="1" applyBorder="1" applyAlignment="1">
      <alignment horizontal="distributed" vertical="center" wrapText="1"/>
    </xf>
    <xf numFmtId="0" fontId="9" fillId="0" borderId="44" xfId="0" applyFont="1" applyFill="1" applyBorder="1" applyAlignment="1">
      <alignment horizontal="distributed" vertical="center" wrapText="1"/>
    </xf>
    <xf numFmtId="0" fontId="9" fillId="0" borderId="45" xfId="0" applyFont="1" applyFill="1" applyBorder="1" applyAlignment="1">
      <alignment horizontal="distributed" vertical="center" wrapText="1"/>
    </xf>
    <xf numFmtId="199" fontId="9" fillId="0" borderId="46" xfId="0" applyNumberFormat="1" applyFont="1" applyFill="1" applyBorder="1" applyAlignment="1">
      <alignment vertical="center"/>
    </xf>
    <xf numFmtId="199" fontId="9" fillId="0" borderId="47" xfId="0" applyNumberFormat="1" applyFont="1" applyFill="1" applyBorder="1" applyAlignment="1">
      <alignment vertical="center"/>
    </xf>
    <xf numFmtId="199" fontId="9" fillId="0" borderId="48" xfId="0" applyNumberFormat="1" applyFont="1" applyFill="1" applyBorder="1" applyAlignment="1">
      <alignment vertical="center"/>
    </xf>
    <xf numFmtId="199" fontId="9" fillId="0" borderId="49" xfId="0" applyNumberFormat="1" applyFont="1" applyFill="1" applyBorder="1" applyAlignment="1">
      <alignment vertical="center"/>
    </xf>
    <xf numFmtId="199" fontId="9" fillId="0" borderId="0" xfId="0" applyNumberFormat="1" applyFont="1" applyFill="1" applyBorder="1" applyAlignment="1">
      <alignment vertical="center"/>
    </xf>
    <xf numFmtId="199" fontId="9" fillId="0" borderId="50" xfId="0" applyNumberFormat="1" applyFont="1" applyFill="1" applyBorder="1" applyAlignment="1">
      <alignment vertical="center"/>
    </xf>
    <xf numFmtId="199" fontId="9" fillId="0" borderId="51" xfId="0" applyNumberFormat="1" applyFont="1" applyFill="1" applyBorder="1" applyAlignment="1">
      <alignment vertical="center"/>
    </xf>
    <xf numFmtId="199" fontId="9" fillId="0" borderId="52" xfId="0" applyNumberFormat="1" applyFont="1" applyFill="1" applyBorder="1" applyAlignment="1">
      <alignment vertical="center"/>
    </xf>
    <xf numFmtId="199" fontId="9" fillId="0" borderId="53" xfId="0" applyNumberFormat="1" applyFont="1" applyFill="1" applyBorder="1" applyAlignment="1">
      <alignment vertical="center"/>
    </xf>
    <xf numFmtId="199" fontId="9" fillId="0" borderId="54" xfId="0" applyNumberFormat="1" applyFont="1" applyFill="1" applyBorder="1" applyAlignment="1">
      <alignment vertical="center"/>
    </xf>
    <xf numFmtId="199" fontId="9" fillId="0" borderId="48" xfId="0" applyNumberFormat="1" applyFont="1" applyFill="1" applyBorder="1" applyAlignment="1">
      <alignment horizontal="right" vertical="center"/>
    </xf>
    <xf numFmtId="199" fontId="9" fillId="0" borderId="55" xfId="0" applyNumberFormat="1" applyFont="1" applyFill="1" applyBorder="1" applyAlignment="1">
      <alignment vertical="center"/>
    </xf>
    <xf numFmtId="199" fontId="9" fillId="0" borderId="54" xfId="0" applyNumberFormat="1" applyFont="1" applyFill="1" applyBorder="1" applyAlignment="1">
      <alignment horizontal="right" vertical="center"/>
    </xf>
    <xf numFmtId="199" fontId="9" fillId="0" borderId="52" xfId="0" applyNumberFormat="1" applyFont="1" applyFill="1" applyBorder="1" applyAlignment="1">
      <alignment horizontal="right" vertical="center"/>
    </xf>
    <xf numFmtId="199" fontId="9" fillId="0" borderId="53" xfId="0" applyNumberFormat="1" applyFont="1" applyFill="1" applyBorder="1" applyAlignment="1">
      <alignment horizontal="right" vertical="center"/>
    </xf>
    <xf numFmtId="199" fontId="9" fillId="0" borderId="51" xfId="0" applyNumberFormat="1" applyFont="1" applyFill="1" applyBorder="1" applyAlignment="1">
      <alignment horizontal="right" vertical="center"/>
    </xf>
    <xf numFmtId="199" fontId="9" fillId="0" borderId="46" xfId="0" applyNumberFormat="1" applyFont="1" applyFill="1" applyBorder="1" applyAlignment="1">
      <alignment vertical="center" shrinkToFit="1"/>
    </xf>
    <xf numFmtId="199" fontId="9" fillId="0" borderId="47" xfId="0" applyNumberFormat="1" applyFont="1" applyFill="1" applyBorder="1" applyAlignment="1">
      <alignment vertical="center" shrinkToFit="1"/>
    </xf>
    <xf numFmtId="199" fontId="9" fillId="0" borderId="48" xfId="0" applyNumberFormat="1" applyFont="1" applyFill="1" applyBorder="1" applyAlignment="1">
      <alignment vertical="center" shrinkToFit="1"/>
    </xf>
    <xf numFmtId="199" fontId="9" fillId="0" borderId="49" xfId="0" applyNumberFormat="1" applyFont="1" applyFill="1" applyBorder="1" applyAlignment="1">
      <alignment vertical="center" shrinkToFit="1"/>
    </xf>
    <xf numFmtId="199" fontId="9" fillId="0" borderId="0" xfId="0" applyNumberFormat="1" applyFont="1" applyFill="1" applyBorder="1" applyAlignment="1">
      <alignment vertical="center" shrinkToFit="1"/>
    </xf>
    <xf numFmtId="199" fontId="9" fillId="0" borderId="56" xfId="0" applyNumberFormat="1" applyFont="1" applyFill="1" applyBorder="1" applyAlignment="1">
      <alignment vertical="center" shrinkToFit="1"/>
    </xf>
    <xf numFmtId="199" fontId="9" fillId="0" borderId="57" xfId="0" applyNumberFormat="1" applyFont="1" applyFill="1" applyBorder="1" applyAlignment="1">
      <alignment vertical="center" shrinkToFit="1"/>
    </xf>
    <xf numFmtId="199" fontId="9" fillId="0" borderId="58" xfId="0" applyNumberFormat="1" applyFont="1" applyFill="1" applyBorder="1" applyAlignment="1">
      <alignment vertical="center" shrinkToFit="1"/>
    </xf>
    <xf numFmtId="199" fontId="9" fillId="0" borderId="59" xfId="0" applyNumberFormat="1" applyFont="1" applyFill="1" applyBorder="1" applyAlignment="1">
      <alignment vertical="center" shrinkToFit="1"/>
    </xf>
    <xf numFmtId="199" fontId="9" fillId="0" borderId="60" xfId="0" applyNumberFormat="1" applyFont="1" applyFill="1" applyBorder="1" applyAlignment="1">
      <alignment vertical="center" shrinkToFit="1"/>
    </xf>
    <xf numFmtId="0" fontId="9" fillId="0" borderId="61" xfId="0" applyFont="1" applyFill="1" applyBorder="1" applyAlignment="1">
      <alignment vertical="center"/>
    </xf>
    <xf numFmtId="0" fontId="9" fillId="0" borderId="61"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vertical="center"/>
    </xf>
    <xf numFmtId="41" fontId="9" fillId="0" borderId="62" xfId="0" applyNumberFormat="1" applyFont="1" applyFill="1" applyBorder="1" applyAlignment="1">
      <alignment horizontal="right" vertical="center" wrapText="1"/>
    </xf>
    <xf numFmtId="41" fontId="9" fillId="0" borderId="38" xfId="0" applyNumberFormat="1" applyFont="1" applyFill="1" applyBorder="1" applyAlignment="1">
      <alignment horizontal="right" vertical="center" wrapText="1"/>
    </xf>
    <xf numFmtId="41" fontId="9" fillId="0" borderId="39" xfId="0" applyNumberFormat="1" applyFont="1" applyFill="1" applyBorder="1" applyAlignment="1">
      <alignment horizontal="right" vertical="center" wrapText="1"/>
    </xf>
    <xf numFmtId="0" fontId="9" fillId="0" borderId="62"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40" xfId="0" applyFont="1" applyFill="1" applyBorder="1" applyAlignment="1">
      <alignment horizontal="center" vertical="center"/>
    </xf>
    <xf numFmtId="0" fontId="7" fillId="0" borderId="64" xfId="0" applyFont="1" applyFill="1" applyBorder="1" applyAlignment="1">
      <alignment horizontal="center"/>
    </xf>
    <xf numFmtId="0" fontId="7" fillId="0" borderId="65" xfId="0" applyFont="1" applyFill="1" applyBorder="1" applyAlignment="1">
      <alignment horizontal="center"/>
    </xf>
    <xf numFmtId="0" fontId="7" fillId="0" borderId="66" xfId="0" applyFont="1" applyFill="1" applyBorder="1" applyAlignment="1">
      <alignment horizontal="center"/>
    </xf>
    <xf numFmtId="0" fontId="7" fillId="0" borderId="67" xfId="0" applyFont="1" applyFill="1" applyBorder="1" applyAlignment="1">
      <alignment horizontal="center"/>
    </xf>
    <xf numFmtId="0" fontId="7" fillId="0" borderId="62" xfId="0" applyFont="1" applyFill="1" applyBorder="1" applyAlignment="1">
      <alignment horizontal="right" vertical="center"/>
    </xf>
    <xf numFmtId="0" fontId="7" fillId="0" borderId="38" xfId="0" applyFont="1" applyFill="1" applyBorder="1" applyAlignment="1">
      <alignment horizontal="right" vertical="center"/>
    </xf>
    <xf numFmtId="0" fontId="7" fillId="0" borderId="63" xfId="0" applyFont="1" applyFill="1" applyBorder="1" applyAlignment="1">
      <alignment horizontal="right" vertical="center"/>
    </xf>
    <xf numFmtId="0" fontId="7" fillId="0" borderId="40" xfId="0" applyFont="1" applyFill="1" applyBorder="1" applyAlignment="1">
      <alignment horizontal="right" vertical="center"/>
    </xf>
    <xf numFmtId="0" fontId="9" fillId="0" borderId="68" xfId="0" applyFont="1" applyFill="1" applyBorder="1" applyAlignment="1">
      <alignment horizontal="center" vertical="center" wrapText="1"/>
    </xf>
    <xf numFmtId="0" fontId="9" fillId="0" borderId="54" xfId="0" applyFont="1" applyFill="1" applyBorder="1" applyAlignment="1">
      <alignment horizontal="center" vertical="center" wrapText="1"/>
    </xf>
    <xf numFmtId="41" fontId="9" fillId="0" borderId="68" xfId="0" applyNumberFormat="1" applyFont="1" applyFill="1" applyBorder="1" applyAlignment="1">
      <alignment horizontal="right" vertical="center" wrapText="1"/>
    </xf>
    <xf numFmtId="41" fontId="9" fillId="0" borderId="69" xfId="0" applyNumberFormat="1" applyFont="1" applyFill="1" applyBorder="1" applyAlignment="1">
      <alignment horizontal="right" vertical="center" wrapText="1"/>
    </xf>
    <xf numFmtId="41" fontId="9" fillId="0" borderId="70" xfId="0" applyNumberFormat="1" applyFont="1" applyFill="1" applyBorder="1" applyAlignment="1">
      <alignment horizontal="justify" vertical="center" wrapText="1"/>
    </xf>
    <xf numFmtId="41" fontId="9" fillId="0" borderId="71" xfId="0" applyNumberFormat="1" applyFont="1" applyFill="1" applyBorder="1" applyAlignment="1">
      <alignment horizontal="justify" vertical="center" wrapText="1"/>
    </xf>
    <xf numFmtId="0" fontId="9" fillId="0" borderId="62" xfId="0" applyFont="1" applyFill="1" applyBorder="1" applyAlignment="1">
      <alignment horizontal="center" vertical="center" wrapText="1"/>
    </xf>
    <xf numFmtId="0" fontId="9" fillId="0" borderId="37" xfId="0" applyFont="1" applyFill="1" applyBorder="1" applyAlignment="1">
      <alignment horizontal="center" vertical="center" wrapText="1"/>
    </xf>
    <xf numFmtId="41" fontId="9" fillId="0" borderId="24" xfId="0" applyNumberFormat="1" applyFont="1" applyFill="1" applyBorder="1" applyAlignment="1">
      <alignment horizontal="right" vertical="center" wrapText="1"/>
    </xf>
    <xf numFmtId="41" fontId="9" fillId="0" borderId="36" xfId="0" applyNumberFormat="1" applyFont="1" applyFill="1" applyBorder="1" applyAlignment="1">
      <alignment horizontal="right" vertical="center" wrapText="1"/>
    </xf>
    <xf numFmtId="0" fontId="9" fillId="0" borderId="14"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8" fillId="0" borderId="0" xfId="0" applyFont="1" applyFill="1" applyAlignment="1">
      <alignment vertical="center"/>
    </xf>
    <xf numFmtId="0" fontId="6" fillId="0" borderId="0" xfId="0" applyFont="1" applyFill="1" applyAlignment="1">
      <alignment vertical="center" wrapText="1"/>
    </xf>
    <xf numFmtId="0" fontId="9" fillId="0" borderId="0" xfId="0" applyFont="1" applyFill="1" applyAlignment="1">
      <alignment vertical="center" wrapText="1"/>
    </xf>
    <xf numFmtId="0" fontId="9" fillId="0" borderId="60" xfId="0" applyFont="1" applyFill="1" applyBorder="1" applyAlignment="1">
      <alignment horizontal="right" vertical="center"/>
    </xf>
    <xf numFmtId="0" fontId="9" fillId="0" borderId="15"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32" xfId="0" applyFont="1" applyFill="1" applyBorder="1" applyAlignment="1">
      <alignment horizontal="center" vertical="center" wrapText="1"/>
    </xf>
    <xf numFmtId="41" fontId="9" fillId="0" borderId="72" xfId="0" applyNumberFormat="1" applyFont="1" applyFill="1" applyBorder="1" applyAlignment="1">
      <alignment horizontal="justify" vertical="center" wrapText="1"/>
    </xf>
    <xf numFmtId="41" fontId="9" fillId="0" borderId="73" xfId="0" applyNumberFormat="1" applyFont="1" applyFill="1" applyBorder="1" applyAlignment="1">
      <alignment horizontal="justify" vertical="center" wrapText="1"/>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6" xfId="0" applyFont="1" applyFill="1" applyBorder="1" applyAlignment="1">
      <alignment horizontal="distributed" vertical="center"/>
    </xf>
    <xf numFmtId="0" fontId="9" fillId="0" borderId="17" xfId="0" applyFont="1" applyFill="1" applyBorder="1" applyAlignment="1">
      <alignment horizontal="distributed" vertical="center"/>
    </xf>
    <xf numFmtId="0" fontId="8" fillId="0" borderId="0" xfId="0" applyFont="1" applyFill="1" applyBorder="1" applyAlignment="1">
      <alignment vertical="center"/>
    </xf>
    <xf numFmtId="0" fontId="9" fillId="0" borderId="16" xfId="0" applyFont="1" applyFill="1" applyBorder="1" applyAlignment="1">
      <alignment horizontal="distributed" vertical="center" wrapText="1"/>
    </xf>
    <xf numFmtId="0" fontId="9" fillId="0" borderId="17" xfId="0" applyFont="1" applyFill="1" applyBorder="1" applyAlignment="1">
      <alignment horizontal="distributed" vertical="center" wrapTex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2"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16" xfId="0" applyFont="1" applyFill="1" applyBorder="1" applyAlignment="1">
      <alignment horizontal="distributed" vertical="center" wrapText="1"/>
    </xf>
    <xf numFmtId="0" fontId="9" fillId="0" borderId="17" xfId="0" applyFont="1" applyFill="1" applyBorder="1" applyAlignment="1">
      <alignment horizontal="distributed" vertical="center" wrapText="1"/>
    </xf>
    <xf numFmtId="0" fontId="10" fillId="0" borderId="16" xfId="0" applyFont="1" applyFill="1" applyBorder="1" applyAlignment="1">
      <alignment horizontal="distributed" vertical="center" wrapText="1"/>
    </xf>
    <xf numFmtId="0" fontId="10" fillId="0" borderId="17" xfId="0" applyFont="1" applyFill="1" applyBorder="1" applyAlignment="1">
      <alignment horizontal="distributed" vertical="center" wrapText="1"/>
    </xf>
    <xf numFmtId="0" fontId="11" fillId="0" borderId="16" xfId="0" applyFont="1" applyFill="1" applyBorder="1" applyAlignment="1">
      <alignment horizontal="distributed" vertical="center"/>
    </xf>
    <xf numFmtId="0" fontId="11" fillId="0" borderId="17" xfId="0" applyFont="1" applyFill="1" applyBorder="1" applyAlignment="1">
      <alignment horizontal="distributed" vertical="center"/>
    </xf>
    <xf numFmtId="0" fontId="9" fillId="0" borderId="14"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16" xfId="0" applyFont="1" applyFill="1" applyBorder="1" applyAlignment="1">
      <alignment horizontal="distributed" vertical="center" indent="1"/>
    </xf>
    <xf numFmtId="0" fontId="9" fillId="0" borderId="17" xfId="0" applyFont="1" applyFill="1" applyBorder="1" applyAlignment="1">
      <alignment horizontal="distributed" vertical="center" indent="1"/>
    </xf>
    <xf numFmtId="0" fontId="9" fillId="0" borderId="16" xfId="0" applyFont="1" applyFill="1" applyBorder="1" applyAlignment="1">
      <alignment horizontal="distributed" vertical="center" wrapText="1" indent="1"/>
    </xf>
    <xf numFmtId="0" fontId="9" fillId="0" borderId="17" xfId="0" applyFont="1" applyFill="1" applyBorder="1" applyAlignment="1">
      <alignment horizontal="distributed" vertical="center" wrapText="1" indent="1"/>
    </xf>
    <xf numFmtId="0" fontId="10" fillId="0" borderId="16" xfId="0" applyFont="1" applyFill="1" applyBorder="1" applyAlignment="1">
      <alignment horizontal="distributed" vertical="center" wrapText="1" indent="1"/>
    </xf>
    <xf numFmtId="0" fontId="10" fillId="0" borderId="17" xfId="0" applyFont="1" applyFill="1" applyBorder="1" applyAlignment="1">
      <alignment horizontal="distributed" vertical="center" wrapText="1" indent="1"/>
    </xf>
    <xf numFmtId="0" fontId="10" fillId="0" borderId="16" xfId="0" applyFont="1" applyFill="1" applyBorder="1" applyAlignment="1">
      <alignment horizontal="distributed" vertical="center" indent="1"/>
    </xf>
    <xf numFmtId="0" fontId="10" fillId="0" borderId="17" xfId="0" applyFont="1" applyFill="1" applyBorder="1" applyAlignment="1">
      <alignment horizontal="distributed" vertical="center" indent="1"/>
    </xf>
    <xf numFmtId="0" fontId="9" fillId="0" borderId="74" xfId="0" applyFont="1" applyFill="1" applyBorder="1" applyAlignment="1">
      <alignment vertical="center" shrinkToFit="1"/>
    </xf>
    <xf numFmtId="0" fontId="9" fillId="0" borderId="75" xfId="0" applyFont="1" applyFill="1" applyBorder="1" applyAlignment="1">
      <alignment vertical="center" shrinkToFit="1"/>
    </xf>
    <xf numFmtId="0" fontId="11" fillId="0" borderId="76" xfId="0" applyFont="1" applyFill="1" applyBorder="1" applyAlignment="1">
      <alignment horizontal="distributed" vertical="center" wrapText="1" shrinkToFit="1"/>
    </xf>
    <xf numFmtId="0" fontId="11" fillId="0" borderId="77" xfId="0" applyFont="1" applyFill="1" applyBorder="1" applyAlignment="1">
      <alignment horizontal="distributed" vertical="center" wrapText="1" shrinkToFit="1"/>
    </xf>
    <xf numFmtId="0" fontId="9" fillId="0" borderId="76" xfId="0" applyFont="1" applyFill="1" applyBorder="1" applyAlignment="1">
      <alignment horizontal="distributed" vertical="center" wrapText="1" shrinkToFit="1"/>
    </xf>
    <xf numFmtId="0" fontId="9" fillId="0" borderId="77" xfId="0" applyFont="1" applyFill="1" applyBorder="1" applyAlignment="1">
      <alignment horizontal="distributed" vertical="center" wrapText="1" shrinkToFit="1"/>
    </xf>
    <xf numFmtId="0" fontId="9" fillId="0" borderId="76" xfId="0" applyFont="1" applyFill="1" applyBorder="1" applyAlignment="1">
      <alignment horizontal="distributed" vertical="center" wrapText="1"/>
    </xf>
    <xf numFmtId="0" fontId="0" fillId="0" borderId="77" xfId="0" applyFont="1" applyFill="1" applyBorder="1" applyAlignment="1">
      <alignment horizontal="distributed" vertical="center"/>
    </xf>
    <xf numFmtId="0" fontId="9" fillId="0" borderId="74" xfId="0" applyFont="1" applyFill="1" applyBorder="1" applyAlignment="1">
      <alignment horizontal="center" vertical="center" shrinkToFit="1"/>
    </xf>
    <xf numFmtId="0" fontId="9" fillId="0" borderId="75" xfId="0" applyFont="1" applyFill="1" applyBorder="1" applyAlignment="1">
      <alignment horizontal="center" vertical="center" shrinkToFit="1"/>
    </xf>
    <xf numFmtId="0" fontId="9" fillId="0" borderId="78" xfId="0" applyFont="1" applyFill="1" applyBorder="1" applyAlignment="1">
      <alignment vertical="center" shrinkToFit="1"/>
    </xf>
    <xf numFmtId="0" fontId="9" fillId="0" borderId="79" xfId="0" applyFont="1" applyFill="1" applyBorder="1" applyAlignment="1">
      <alignment horizontal="distributed" vertical="center" shrinkToFit="1"/>
    </xf>
    <xf numFmtId="0" fontId="9" fillId="0" borderId="77" xfId="0" applyFont="1" applyFill="1" applyBorder="1" applyAlignment="1">
      <alignment horizontal="distributed" vertical="center" shrinkToFit="1"/>
    </xf>
    <xf numFmtId="0" fontId="9" fillId="0" borderId="80" xfId="0" applyFont="1" applyFill="1" applyBorder="1" applyAlignment="1">
      <alignment horizontal="distributed" vertical="center" wrapText="1"/>
    </xf>
    <xf numFmtId="0" fontId="9" fillId="0" borderId="32" xfId="0" applyFont="1" applyFill="1" applyBorder="1" applyAlignment="1">
      <alignment horizontal="distributed" vertical="center" wrapText="1"/>
    </xf>
    <xf numFmtId="0" fontId="9" fillId="0" borderId="36" xfId="0" applyFont="1" applyFill="1" applyBorder="1" applyAlignment="1">
      <alignment horizontal="distributed" vertical="center" wrapText="1"/>
    </xf>
    <xf numFmtId="0" fontId="9" fillId="0" borderId="81" xfId="0" applyFont="1" applyFill="1" applyBorder="1" applyAlignment="1">
      <alignment horizontal="center" vertical="center" wrapText="1" shrinkToFit="1"/>
    </xf>
    <xf numFmtId="0" fontId="9" fillId="0" borderId="82" xfId="0" applyFont="1" applyFill="1" applyBorder="1" applyAlignment="1">
      <alignment horizontal="center" vertical="center" shrinkToFit="1"/>
    </xf>
    <xf numFmtId="0" fontId="9" fillId="0" borderId="12" xfId="0" applyFont="1" applyFill="1" applyBorder="1" applyAlignment="1">
      <alignment horizontal="distributed" vertical="center" wrapText="1"/>
    </xf>
    <xf numFmtId="0" fontId="9" fillId="0" borderId="83"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9" fillId="0" borderId="84" xfId="0" applyFont="1" applyFill="1" applyBorder="1" applyAlignment="1">
      <alignment horizontal="distributed" vertical="center" wrapText="1"/>
    </xf>
    <xf numFmtId="0" fontId="9" fillId="0" borderId="76" xfId="0" applyFont="1" applyFill="1" applyBorder="1" applyAlignment="1">
      <alignment horizontal="distributed" vertical="center" shrinkToFit="1"/>
    </xf>
    <xf numFmtId="0" fontId="9" fillId="0" borderId="77" xfId="0" applyFont="1" applyFill="1" applyBorder="1" applyAlignment="1">
      <alignment horizontal="distributed" vertical="center" wrapText="1"/>
    </xf>
    <xf numFmtId="0" fontId="9" fillId="0" borderId="25" xfId="0" applyFont="1" applyFill="1" applyBorder="1" applyAlignment="1">
      <alignment horizontal="distributed" vertical="center" wrapText="1"/>
    </xf>
    <xf numFmtId="0" fontId="9" fillId="0" borderId="27" xfId="0" applyFont="1" applyFill="1" applyBorder="1" applyAlignment="1">
      <alignment horizontal="distributed" vertical="center" wrapText="1"/>
    </xf>
    <xf numFmtId="0" fontId="9" fillId="0" borderId="19" xfId="0" applyFont="1" applyFill="1" applyBorder="1" applyAlignment="1">
      <alignment horizontal="distributed" vertical="center" wrapText="1"/>
    </xf>
    <xf numFmtId="41" fontId="9" fillId="0" borderId="14" xfId="0" applyNumberFormat="1" applyFont="1" applyFill="1" applyBorder="1" applyAlignment="1">
      <alignment horizontal="center" vertical="center" wrapText="1"/>
    </xf>
    <xf numFmtId="41" fontId="9" fillId="0" borderId="27" xfId="0" applyNumberFormat="1" applyFont="1" applyFill="1" applyBorder="1" applyAlignment="1">
      <alignment horizontal="center" vertical="center" wrapText="1"/>
    </xf>
    <xf numFmtId="0" fontId="9" fillId="0" borderId="85" xfId="0" applyFont="1" applyFill="1" applyBorder="1" applyAlignment="1">
      <alignment horizontal="distributed" vertical="center" wrapText="1"/>
    </xf>
    <xf numFmtId="0" fontId="9" fillId="0" borderId="86" xfId="0" applyFont="1" applyFill="1" applyBorder="1" applyAlignment="1">
      <alignment horizontal="distributed" vertical="center" wrapText="1"/>
    </xf>
    <xf numFmtId="0" fontId="9" fillId="0" borderId="14"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9" xfId="0" applyFont="1" applyFill="1" applyBorder="1" applyAlignment="1">
      <alignment horizontal="center" vertical="center" wrapText="1"/>
    </xf>
    <xf numFmtId="41" fontId="9" fillId="0" borderId="25" xfId="0" applyNumberFormat="1" applyFont="1" applyFill="1" applyBorder="1" applyAlignment="1">
      <alignment horizontal="center" vertical="center" wrapText="1"/>
    </xf>
    <xf numFmtId="0" fontId="9" fillId="0" borderId="33" xfId="0" applyFont="1" applyFill="1" applyBorder="1" applyAlignment="1">
      <alignment horizontal="center" vertical="center" wrapText="1"/>
    </xf>
    <xf numFmtId="41" fontId="7" fillId="0" borderId="0" xfId="0" applyNumberFormat="1" applyFont="1" applyFill="1" applyBorder="1" applyAlignment="1">
      <alignment horizontal="center" vertical="center" wrapText="1"/>
    </xf>
    <xf numFmtId="0" fontId="9" fillId="0" borderId="60" xfId="0" applyFont="1" applyFill="1" applyBorder="1" applyAlignment="1">
      <alignment horizontal="left" vertical="center" wrapText="1"/>
    </xf>
    <xf numFmtId="0" fontId="9" fillId="0" borderId="0" xfId="0" applyFont="1" applyFill="1" applyBorder="1" applyAlignment="1">
      <alignment horizontal="distributed" vertical="center" wrapText="1"/>
    </xf>
    <xf numFmtId="189" fontId="9" fillId="0" borderId="13" xfId="0" applyNumberFormat="1" applyFont="1" applyFill="1" applyBorder="1" applyAlignment="1">
      <alignment horizontal="center" vertical="center"/>
    </xf>
    <xf numFmtId="189" fontId="9" fillId="0" borderId="18" xfId="0" applyNumberFormat="1" applyFont="1" applyFill="1" applyBorder="1" applyAlignment="1">
      <alignment horizontal="center" vertical="center"/>
    </xf>
    <xf numFmtId="0" fontId="9" fillId="0" borderId="25" xfId="0" applyFont="1" applyFill="1" applyBorder="1" applyAlignment="1">
      <alignment horizontal="center" vertical="center" wrapText="1"/>
    </xf>
    <xf numFmtId="189" fontId="9" fillId="0" borderId="28" xfId="0" applyNumberFormat="1" applyFont="1" applyFill="1" applyBorder="1" applyAlignment="1">
      <alignment horizontal="center" vertical="center"/>
    </xf>
    <xf numFmtId="189" fontId="9" fillId="0" borderId="35" xfId="0" applyNumberFormat="1" applyFont="1" applyFill="1" applyBorder="1" applyAlignment="1">
      <alignment horizontal="center" vertical="center"/>
    </xf>
    <xf numFmtId="189" fontId="9" fillId="0" borderId="30" xfId="0" applyNumberFormat="1" applyFont="1" applyFill="1" applyBorder="1" applyAlignment="1">
      <alignment horizontal="center" vertical="center"/>
    </xf>
    <xf numFmtId="189" fontId="9" fillId="0" borderId="45" xfId="0" applyNumberFormat="1" applyFont="1" applyFill="1" applyBorder="1" applyAlignment="1">
      <alignment horizontal="center" vertical="center"/>
    </xf>
    <xf numFmtId="189" fontId="9" fillId="0" borderId="40" xfId="0" applyNumberFormat="1" applyFont="1" applyFill="1" applyBorder="1" applyAlignment="1">
      <alignment horizontal="center" vertical="center"/>
    </xf>
    <xf numFmtId="189" fontId="9" fillId="0" borderId="36" xfId="0" applyNumberFormat="1" applyFont="1" applyFill="1" applyBorder="1" applyAlignment="1">
      <alignment horizontal="center" vertical="center"/>
    </xf>
    <xf numFmtId="189" fontId="9" fillId="0" borderId="24" xfId="0" applyNumberFormat="1" applyFont="1" applyFill="1" applyBorder="1" applyAlignment="1">
      <alignment horizontal="center" vertical="center"/>
    </xf>
    <xf numFmtId="0" fontId="8" fillId="0" borderId="0" xfId="61" applyFont="1" applyFill="1" applyAlignment="1">
      <alignment vertical="center"/>
      <protection/>
    </xf>
    <xf numFmtId="0" fontId="8" fillId="0" borderId="0" xfId="0" applyFont="1" applyFill="1" applyAlignment="1">
      <alignment vertical="center" wrapText="1"/>
    </xf>
    <xf numFmtId="0" fontId="9" fillId="0" borderId="0" xfId="0" applyFont="1" applyFill="1" applyAlignment="1">
      <alignment vertical="center"/>
    </xf>
    <xf numFmtId="0" fontId="9" fillId="0" borderId="0" xfId="0" applyFont="1" applyFill="1" applyAlignment="1">
      <alignment vertical="top" wrapText="1"/>
    </xf>
    <xf numFmtId="0" fontId="9" fillId="0" borderId="14" xfId="0" applyFont="1" applyFill="1" applyBorder="1" applyAlignment="1">
      <alignment horizontal="distributed" vertical="center" wrapText="1"/>
    </xf>
    <xf numFmtId="0" fontId="9" fillId="0" borderId="87" xfId="0" applyFont="1" applyFill="1" applyBorder="1" applyAlignment="1">
      <alignment horizontal="distributed" vertical="center" wrapText="1"/>
    </xf>
    <xf numFmtId="38" fontId="9" fillId="0" borderId="16" xfId="49" applyFont="1" applyFill="1" applyBorder="1" applyAlignment="1">
      <alignment horizontal="left" vertical="center"/>
    </xf>
    <xf numFmtId="38" fontId="9" fillId="0" borderId="17" xfId="49" applyFont="1" applyFill="1" applyBorder="1" applyAlignment="1">
      <alignment horizontal="left" vertical="center"/>
    </xf>
    <xf numFmtId="38" fontId="9" fillId="0" borderId="12" xfId="49" applyFont="1" applyFill="1" applyBorder="1" applyAlignment="1">
      <alignment horizontal="left" vertical="center"/>
    </xf>
    <xf numFmtId="38" fontId="9" fillId="0" borderId="21" xfId="49" applyFont="1" applyFill="1" applyBorder="1" applyAlignment="1">
      <alignment horizontal="left" vertical="center"/>
    </xf>
    <xf numFmtId="38" fontId="9" fillId="0" borderId="13" xfId="49" applyFont="1" applyFill="1" applyBorder="1" applyAlignment="1">
      <alignment horizontal="left" vertical="center"/>
    </xf>
    <xf numFmtId="38" fontId="9" fillId="0" borderId="18" xfId="49" applyFont="1" applyFill="1" applyBorder="1" applyAlignment="1">
      <alignment horizontal="left" vertical="center"/>
    </xf>
    <xf numFmtId="38" fontId="9" fillId="0" borderId="14" xfId="49" applyFont="1" applyFill="1" applyBorder="1" applyAlignment="1">
      <alignment horizontal="center" vertical="center"/>
    </xf>
    <xf numFmtId="38" fontId="9" fillId="0" borderId="27" xfId="49" applyFont="1" applyFill="1" applyBorder="1" applyAlignment="1">
      <alignment horizontal="center" vertical="center"/>
    </xf>
    <xf numFmtId="0" fontId="9" fillId="0" borderId="19" xfId="0" applyFont="1" applyFill="1" applyBorder="1" applyAlignment="1">
      <alignment vertical="center"/>
    </xf>
    <xf numFmtId="0" fontId="9" fillId="0" borderId="14" xfId="0" applyFont="1" applyFill="1" applyBorder="1" applyAlignment="1">
      <alignment vertical="center" wrapText="1"/>
    </xf>
    <xf numFmtId="0" fontId="9" fillId="0" borderId="19" xfId="0" applyFont="1" applyFill="1" applyBorder="1" applyAlignment="1">
      <alignment vertical="center" wrapText="1"/>
    </xf>
    <xf numFmtId="0" fontId="9" fillId="0" borderId="13" xfId="0" applyFont="1" applyFill="1" applyBorder="1" applyAlignment="1">
      <alignment horizontal="left" vertical="top" wrapText="1" indent="1"/>
    </xf>
    <xf numFmtId="0" fontId="9" fillId="0" borderId="60" xfId="0" applyFont="1" applyFill="1" applyBorder="1" applyAlignment="1">
      <alignment horizontal="left" vertical="top" wrapText="1" indent="1"/>
    </xf>
    <xf numFmtId="0" fontId="9" fillId="0" borderId="18" xfId="0" applyFont="1" applyFill="1" applyBorder="1" applyAlignment="1">
      <alignment horizontal="left" vertical="top" wrapText="1" indent="1"/>
    </xf>
    <xf numFmtId="0" fontId="9" fillId="0" borderId="14" xfId="0" applyFont="1" applyFill="1" applyBorder="1" applyAlignment="1">
      <alignment horizontal="left" vertical="center" wrapText="1" indent="1"/>
    </xf>
    <xf numFmtId="0" fontId="9" fillId="0" borderId="27" xfId="0" applyFont="1" applyFill="1" applyBorder="1" applyAlignment="1">
      <alignment horizontal="left" vertical="center" wrapText="1" indent="1"/>
    </xf>
    <xf numFmtId="0" fontId="9" fillId="0" borderId="19" xfId="0" applyFont="1" applyFill="1" applyBorder="1" applyAlignment="1">
      <alignment horizontal="left" vertical="center" wrapText="1" indent="1"/>
    </xf>
    <xf numFmtId="0" fontId="9" fillId="0" borderId="12" xfId="0" applyFont="1" applyFill="1" applyBorder="1" applyAlignment="1">
      <alignment horizontal="left" vertical="center" wrapText="1" indent="1"/>
    </xf>
    <xf numFmtId="0" fontId="9" fillId="0" borderId="61" xfId="0" applyFont="1" applyFill="1" applyBorder="1" applyAlignment="1">
      <alignment horizontal="left" vertical="center" wrapText="1" indent="1"/>
    </xf>
    <xf numFmtId="0" fontId="9" fillId="0" borderId="21" xfId="0" applyFont="1" applyFill="1" applyBorder="1" applyAlignment="1">
      <alignment horizontal="left" vertical="center" wrapText="1" indent="1"/>
    </xf>
    <xf numFmtId="0" fontId="9" fillId="0" borderId="13"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3" xfId="0" applyFont="1" applyFill="1" applyBorder="1" applyAlignment="1">
      <alignment horizontal="left" vertical="center" wrapText="1" indent="1"/>
    </xf>
    <xf numFmtId="0" fontId="9" fillId="0" borderId="60" xfId="0" applyFont="1" applyFill="1" applyBorder="1" applyAlignment="1">
      <alignment horizontal="left" vertical="center" wrapText="1" indent="1"/>
    </xf>
    <xf numFmtId="0" fontId="9" fillId="0" borderId="18" xfId="0" applyFont="1" applyFill="1" applyBorder="1" applyAlignment="1">
      <alignment horizontal="left" vertical="center" wrapText="1" indent="1"/>
    </xf>
    <xf numFmtId="0" fontId="9" fillId="0" borderId="27" xfId="0" applyFont="1" applyFill="1" applyBorder="1" applyAlignment="1">
      <alignment horizontal="center" vertical="center"/>
    </xf>
    <xf numFmtId="0" fontId="9" fillId="0" borderId="19" xfId="0" applyFont="1" applyFill="1" applyBorder="1" applyAlignment="1">
      <alignment horizontal="center" vertical="center"/>
    </xf>
    <xf numFmtId="38" fontId="9" fillId="0" borderId="19" xfId="49" applyFont="1" applyFill="1" applyBorder="1" applyAlignment="1">
      <alignment horizontal="center" vertical="center"/>
    </xf>
    <xf numFmtId="38" fontId="9" fillId="0" borderId="14" xfId="49" applyFont="1" applyFill="1" applyBorder="1" applyAlignment="1">
      <alignment vertical="center"/>
    </xf>
    <xf numFmtId="38" fontId="9" fillId="0" borderId="14" xfId="49" applyFont="1" applyFill="1" applyBorder="1" applyAlignment="1">
      <alignment horizontal="right" vertical="center"/>
    </xf>
    <xf numFmtId="38" fontId="9" fillId="0" borderId="27" xfId="49" applyFont="1" applyFill="1" applyBorder="1" applyAlignment="1">
      <alignment horizontal="right" vertical="center"/>
    </xf>
    <xf numFmtId="38" fontId="9" fillId="0" borderId="12" xfId="49" applyFont="1" applyFill="1" applyBorder="1" applyAlignment="1">
      <alignment horizontal="right" vertical="center"/>
    </xf>
    <xf numFmtId="38" fontId="9" fillId="0" borderId="61" xfId="49" applyFont="1" applyFill="1" applyBorder="1" applyAlignment="1">
      <alignment horizontal="right" vertical="center"/>
    </xf>
    <xf numFmtId="38" fontId="9" fillId="0" borderId="13" xfId="49" applyFont="1" applyFill="1" applyBorder="1" applyAlignment="1">
      <alignment horizontal="right" vertical="center"/>
    </xf>
    <xf numFmtId="38" fontId="9" fillId="0" borderId="60" xfId="49" applyFont="1" applyFill="1" applyBorder="1" applyAlignment="1">
      <alignment horizontal="right" vertical="center"/>
    </xf>
    <xf numFmtId="0" fontId="9" fillId="0" borderId="60" xfId="0" applyFont="1" applyFill="1" applyBorder="1" applyAlignment="1">
      <alignment horizontal="right"/>
    </xf>
    <xf numFmtId="0" fontId="9" fillId="0" borderId="63" xfId="0" applyFont="1" applyFill="1" applyBorder="1" applyAlignment="1">
      <alignment horizontal="distributed" vertical="center" shrinkToFit="1"/>
    </xf>
    <xf numFmtId="0" fontId="9" fillId="0" borderId="40" xfId="0" applyFont="1" applyFill="1" applyBorder="1" applyAlignment="1">
      <alignment horizontal="distributed" vertical="center" shrinkToFit="1"/>
    </xf>
    <xf numFmtId="0" fontId="9" fillId="0" borderId="14" xfId="0" applyFont="1" applyFill="1" applyBorder="1" applyAlignment="1">
      <alignment horizontal="right" vertical="center"/>
    </xf>
    <xf numFmtId="0" fontId="9" fillId="0" borderId="27" xfId="0" applyFont="1" applyFill="1" applyBorder="1" applyAlignment="1">
      <alignment horizontal="right" vertical="center"/>
    </xf>
    <xf numFmtId="0" fontId="9" fillId="0" borderId="27" xfId="0" applyFont="1" applyFill="1" applyBorder="1" applyAlignment="1">
      <alignment vertical="center" wrapText="1"/>
    </xf>
    <xf numFmtId="0" fontId="9" fillId="0" borderId="60" xfId="0" applyFont="1" applyFill="1" applyBorder="1" applyAlignment="1">
      <alignment vertical="center" wrapText="1"/>
    </xf>
    <xf numFmtId="0" fontId="9" fillId="0" borderId="18" xfId="0" applyFont="1" applyFill="1" applyBorder="1" applyAlignment="1">
      <alignment vertical="center" wrapText="1"/>
    </xf>
    <xf numFmtId="0" fontId="9" fillId="0" borderId="61" xfId="0" applyFont="1" applyFill="1" applyBorder="1" applyAlignment="1">
      <alignment vertical="center" wrapText="1"/>
    </xf>
    <xf numFmtId="0" fontId="9" fillId="0" borderId="21" xfId="0" applyFont="1" applyFill="1" applyBorder="1" applyAlignment="1">
      <alignment vertical="center" wrapText="1"/>
    </xf>
    <xf numFmtId="0" fontId="9" fillId="0" borderId="16" xfId="0" applyFont="1" applyFill="1" applyBorder="1" applyAlignment="1">
      <alignment vertical="center" wrapText="1"/>
    </xf>
    <xf numFmtId="0" fontId="9" fillId="0" borderId="17" xfId="0" applyFont="1" applyFill="1" applyBorder="1" applyAlignment="1">
      <alignmen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9"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1</xdr:col>
      <xdr:colOff>95250</xdr:colOff>
      <xdr:row>0</xdr:row>
      <xdr:rowOff>0</xdr:rowOff>
    </xdr:to>
    <xdr:sp>
      <xdr:nvSpPr>
        <xdr:cNvPr id="1" name="Line 7"/>
        <xdr:cNvSpPr>
          <a:spLocks/>
        </xdr:cNvSpPr>
      </xdr:nvSpPr>
      <xdr:spPr>
        <a:xfrm flipH="1" flipV="1">
          <a:off x="209550" y="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34"/>
  <sheetViews>
    <sheetView showGridLines="0" tabSelected="1" view="pageBreakPreview" zoomScale="90" zoomScaleSheetLayoutView="90" zoomScalePageLayoutView="0" workbookViewId="0" topLeftCell="A1">
      <selection activeCell="A1" sqref="A1:K1"/>
    </sheetView>
  </sheetViews>
  <sheetFormatPr defaultColWidth="9.00390625" defaultRowHeight="13.5"/>
  <cols>
    <col min="1" max="1" width="1.75390625" style="6" customWidth="1"/>
    <col min="2" max="2" width="12.75390625" style="6" customWidth="1"/>
    <col min="3" max="3" width="8.125" style="6" customWidth="1"/>
    <col min="4" max="11" width="8.00390625" style="6" customWidth="1"/>
    <col min="12" max="16384" width="9.00390625" style="6" customWidth="1"/>
  </cols>
  <sheetData>
    <row r="1" spans="1:11" s="2" customFormat="1" ht="19.5" customHeight="1">
      <c r="A1" s="147" t="s">
        <v>106</v>
      </c>
      <c r="B1" s="147"/>
      <c r="C1" s="147"/>
      <c r="D1" s="147"/>
      <c r="E1" s="147"/>
      <c r="F1" s="147"/>
      <c r="G1" s="147"/>
      <c r="H1" s="147"/>
      <c r="I1" s="147"/>
      <c r="J1" s="147"/>
      <c r="K1" s="147"/>
    </row>
    <row r="2" spans="1:9" s="2" customFormat="1" ht="6.75" customHeight="1">
      <c r="A2" s="29"/>
      <c r="B2" s="29"/>
      <c r="C2" s="29"/>
      <c r="D2" s="29"/>
      <c r="E2" s="29"/>
      <c r="F2" s="29"/>
      <c r="G2" s="29"/>
      <c r="H2" s="29"/>
      <c r="I2" s="29"/>
    </row>
    <row r="3" spans="1:11" s="2" customFormat="1" ht="19.5" customHeight="1">
      <c r="A3" s="146" t="s">
        <v>107</v>
      </c>
      <c r="B3" s="146"/>
      <c r="C3" s="146"/>
      <c r="D3" s="146"/>
      <c r="E3" s="146"/>
      <c r="F3" s="146"/>
      <c r="G3" s="146"/>
      <c r="H3" s="146"/>
      <c r="I3" s="146"/>
      <c r="J3" s="146"/>
      <c r="K3" s="146"/>
    </row>
    <row r="4" spans="1:11" s="2" customFormat="1" ht="19.5" customHeight="1">
      <c r="A4" s="146" t="s">
        <v>108</v>
      </c>
      <c r="B4" s="146"/>
      <c r="C4" s="146"/>
      <c r="D4" s="146"/>
      <c r="E4" s="146"/>
      <c r="F4" s="146"/>
      <c r="G4" s="146"/>
      <c r="H4" s="146"/>
      <c r="I4" s="146"/>
      <c r="J4" s="146"/>
      <c r="K4" s="146"/>
    </row>
    <row r="5" spans="2:11" s="2" customFormat="1" ht="27" customHeight="1">
      <c r="B5" s="148" t="s">
        <v>170</v>
      </c>
      <c r="C5" s="148"/>
      <c r="D5" s="148"/>
      <c r="E5" s="148"/>
      <c r="F5" s="148"/>
      <c r="G5" s="148"/>
      <c r="H5" s="148"/>
      <c r="I5" s="148"/>
      <c r="J5" s="148"/>
      <c r="K5" s="148"/>
    </row>
    <row r="6" spans="2:12" s="2" customFormat="1" ht="90" customHeight="1">
      <c r="B6" s="25" t="s">
        <v>0</v>
      </c>
      <c r="C6" s="25" t="s">
        <v>6</v>
      </c>
      <c r="D6" s="25" t="s">
        <v>7</v>
      </c>
      <c r="E6" s="25" t="s">
        <v>8</v>
      </c>
      <c r="F6" s="25" t="s">
        <v>9</v>
      </c>
      <c r="G6" s="25" t="s">
        <v>10</v>
      </c>
      <c r="H6" s="25" t="s">
        <v>11</v>
      </c>
      <c r="I6" s="25" t="s">
        <v>12</v>
      </c>
      <c r="J6" s="25" t="s">
        <v>116</v>
      </c>
      <c r="K6" s="25" t="s">
        <v>13</v>
      </c>
      <c r="L6" s="10"/>
    </row>
    <row r="7" spans="2:12" s="2" customFormat="1" ht="19.5" customHeight="1">
      <c r="B7" s="30" t="s">
        <v>156</v>
      </c>
      <c r="C7" s="31">
        <v>238</v>
      </c>
      <c r="D7" s="31">
        <v>39</v>
      </c>
      <c r="E7" s="31">
        <v>31</v>
      </c>
      <c r="F7" s="31">
        <v>7</v>
      </c>
      <c r="G7" s="31">
        <v>68</v>
      </c>
      <c r="H7" s="31">
        <v>36</v>
      </c>
      <c r="I7" s="55" t="s">
        <v>174</v>
      </c>
      <c r="J7" s="31">
        <v>57</v>
      </c>
      <c r="K7" s="31">
        <v>0</v>
      </c>
      <c r="L7" s="10"/>
    </row>
    <row r="8" spans="2:12" s="2" customFormat="1" ht="19.5" customHeight="1">
      <c r="B8" s="30" t="s">
        <v>171</v>
      </c>
      <c r="C8" s="31">
        <v>303</v>
      </c>
      <c r="D8" s="31">
        <v>49</v>
      </c>
      <c r="E8" s="31">
        <v>41</v>
      </c>
      <c r="F8" s="31">
        <v>12</v>
      </c>
      <c r="G8" s="31">
        <v>64</v>
      </c>
      <c r="H8" s="31">
        <v>40</v>
      </c>
      <c r="I8" s="31">
        <v>5</v>
      </c>
      <c r="J8" s="31">
        <v>92</v>
      </c>
      <c r="K8" s="31">
        <v>0</v>
      </c>
      <c r="L8" s="10"/>
    </row>
    <row r="9" spans="2:12" s="2" customFormat="1" ht="19.5" customHeight="1">
      <c r="B9" s="59" t="s">
        <v>175</v>
      </c>
      <c r="C9" s="60">
        <v>260</v>
      </c>
      <c r="D9" s="60">
        <v>41</v>
      </c>
      <c r="E9" s="60">
        <v>28</v>
      </c>
      <c r="F9" s="60">
        <v>7</v>
      </c>
      <c r="G9" s="60">
        <v>72</v>
      </c>
      <c r="H9" s="60">
        <v>61</v>
      </c>
      <c r="I9" s="61" t="s">
        <v>174</v>
      </c>
      <c r="J9" s="60">
        <v>51</v>
      </c>
      <c r="K9" s="60">
        <v>0</v>
      </c>
      <c r="L9" s="10"/>
    </row>
    <row r="10" spans="2:12" s="2" customFormat="1" ht="19.5" customHeight="1">
      <c r="B10" s="62" t="s">
        <v>191</v>
      </c>
      <c r="C10" s="63">
        <v>252</v>
      </c>
      <c r="D10" s="63">
        <v>29</v>
      </c>
      <c r="E10" s="63">
        <v>34</v>
      </c>
      <c r="F10" s="63">
        <v>13</v>
      </c>
      <c r="G10" s="63">
        <v>63</v>
      </c>
      <c r="H10" s="63">
        <v>51</v>
      </c>
      <c r="I10" s="64">
        <v>5</v>
      </c>
      <c r="J10" s="63">
        <v>57</v>
      </c>
      <c r="K10" s="63">
        <v>0</v>
      </c>
      <c r="L10" s="10"/>
    </row>
    <row r="11" spans="2:12" s="2" customFormat="1" ht="19.5" customHeight="1">
      <c r="B11" s="10"/>
      <c r="C11" s="10"/>
      <c r="D11" s="10" t="s">
        <v>114</v>
      </c>
      <c r="E11" s="10"/>
      <c r="F11" s="10"/>
      <c r="G11" s="10"/>
      <c r="H11" s="10"/>
      <c r="I11" s="10"/>
      <c r="J11" s="10"/>
      <c r="K11" s="10"/>
      <c r="L11" s="10"/>
    </row>
    <row r="12" spans="1:11" s="2" customFormat="1" ht="19.5" customHeight="1">
      <c r="A12" s="146" t="s">
        <v>109</v>
      </c>
      <c r="B12" s="146"/>
      <c r="C12" s="146"/>
      <c r="D12" s="146"/>
      <c r="E12" s="146"/>
      <c r="F12" s="146"/>
      <c r="G12" s="146"/>
      <c r="H12" s="146"/>
      <c r="I12" s="146"/>
      <c r="J12" s="146"/>
      <c r="K12" s="146"/>
    </row>
    <row r="13" spans="2:11" s="2" customFormat="1" ht="36.75" customHeight="1">
      <c r="B13" s="148" t="s">
        <v>14</v>
      </c>
      <c r="C13" s="148"/>
      <c r="D13" s="148"/>
      <c r="E13" s="148"/>
      <c r="F13" s="148"/>
      <c r="G13" s="148"/>
      <c r="H13" s="148"/>
      <c r="I13" s="148"/>
      <c r="J13" s="148"/>
      <c r="K13" s="148"/>
    </row>
    <row r="14" spans="2:8" s="2" customFormat="1" ht="19.5" customHeight="1">
      <c r="B14" s="155" t="s">
        <v>0</v>
      </c>
      <c r="C14" s="155" t="s">
        <v>6</v>
      </c>
      <c r="D14" s="21" t="s">
        <v>157</v>
      </c>
      <c r="E14" s="32" t="s">
        <v>158</v>
      </c>
      <c r="F14" s="32" t="s">
        <v>159</v>
      </c>
      <c r="G14" s="32" t="s">
        <v>160</v>
      </c>
      <c r="H14" s="21" t="s">
        <v>161</v>
      </c>
    </row>
    <row r="15" spans="2:8" s="2" customFormat="1" ht="19.5" customHeight="1">
      <c r="B15" s="156"/>
      <c r="C15" s="156"/>
      <c r="D15" s="22" t="s">
        <v>15</v>
      </c>
      <c r="E15" s="33" t="s">
        <v>162</v>
      </c>
      <c r="F15" s="33" t="s">
        <v>163</v>
      </c>
      <c r="G15" s="33" t="s">
        <v>164</v>
      </c>
      <c r="H15" s="22" t="s">
        <v>16</v>
      </c>
    </row>
    <row r="16" spans="2:8" s="2" customFormat="1" ht="19.5" customHeight="1">
      <c r="B16" s="30" t="s">
        <v>189</v>
      </c>
      <c r="C16" s="34">
        <v>101</v>
      </c>
      <c r="D16" s="34">
        <v>15</v>
      </c>
      <c r="E16" s="34">
        <v>18</v>
      </c>
      <c r="F16" s="34">
        <v>38</v>
      </c>
      <c r="G16" s="34">
        <v>14</v>
      </c>
      <c r="H16" s="34">
        <v>16</v>
      </c>
    </row>
    <row r="17" spans="2:8" s="2" customFormat="1" ht="19.5" customHeight="1">
      <c r="B17" s="30" t="s">
        <v>190</v>
      </c>
      <c r="C17" s="34">
        <v>105</v>
      </c>
      <c r="D17" s="34">
        <v>10</v>
      </c>
      <c r="E17" s="34">
        <v>20</v>
      </c>
      <c r="F17" s="34">
        <v>33</v>
      </c>
      <c r="G17" s="34">
        <v>21</v>
      </c>
      <c r="H17" s="34">
        <v>21</v>
      </c>
    </row>
    <row r="18" spans="2:8" s="2" customFormat="1" ht="19.5" customHeight="1">
      <c r="B18" s="41" t="s">
        <v>191</v>
      </c>
      <c r="C18" s="65">
        <v>113</v>
      </c>
      <c r="D18" s="65">
        <v>11</v>
      </c>
      <c r="E18" s="65">
        <v>26</v>
      </c>
      <c r="F18" s="65">
        <v>30</v>
      </c>
      <c r="G18" s="65">
        <v>27</v>
      </c>
      <c r="H18" s="65">
        <v>19</v>
      </c>
    </row>
    <row r="19" s="2" customFormat="1" ht="14.25"/>
    <row r="20" spans="1:11" s="2" customFormat="1" ht="19.5" customHeight="1">
      <c r="A20" s="146" t="s">
        <v>110</v>
      </c>
      <c r="B20" s="146"/>
      <c r="C20" s="146"/>
      <c r="D20" s="146"/>
      <c r="E20" s="146"/>
      <c r="F20" s="146"/>
      <c r="G20" s="146"/>
      <c r="H20" s="146"/>
      <c r="I20" s="146"/>
      <c r="J20" s="146"/>
      <c r="K20" s="146"/>
    </row>
    <row r="21" spans="2:11" s="2" customFormat="1" ht="71.25" customHeight="1">
      <c r="B21" s="148" t="s">
        <v>359</v>
      </c>
      <c r="C21" s="148"/>
      <c r="D21" s="148"/>
      <c r="E21" s="148"/>
      <c r="F21" s="148"/>
      <c r="G21" s="148"/>
      <c r="H21" s="148"/>
      <c r="I21" s="148"/>
      <c r="J21" s="148"/>
      <c r="K21" s="148"/>
    </row>
    <row r="22" spans="2:9" s="2" customFormat="1" ht="14.25">
      <c r="B22" s="10"/>
      <c r="C22" s="10"/>
      <c r="D22" s="10"/>
      <c r="E22" s="10"/>
      <c r="F22" s="10"/>
      <c r="G22" s="10"/>
      <c r="H22" s="149" t="s">
        <v>360</v>
      </c>
      <c r="I22" s="149"/>
    </row>
    <row r="23" spans="2:9" s="2" customFormat="1" ht="19.5" customHeight="1">
      <c r="B23" s="143" t="s">
        <v>2</v>
      </c>
      <c r="C23" s="144"/>
      <c r="D23" s="143" t="s">
        <v>3</v>
      </c>
      <c r="E23" s="145"/>
      <c r="F23" s="145"/>
      <c r="G23" s="144"/>
      <c r="H23" s="150" t="s">
        <v>4</v>
      </c>
      <c r="I23" s="150"/>
    </row>
    <row r="24" spans="2:9" s="2" customFormat="1" ht="18" customHeight="1">
      <c r="B24" s="151" t="s">
        <v>5</v>
      </c>
      <c r="C24" s="152"/>
      <c r="D24" s="45" t="s">
        <v>17</v>
      </c>
      <c r="E24" s="66">
        <v>51173</v>
      </c>
      <c r="F24" s="56" t="s">
        <v>18</v>
      </c>
      <c r="G24" s="67">
        <v>76865</v>
      </c>
      <c r="H24" s="141">
        <v>466425</v>
      </c>
      <c r="I24" s="142"/>
    </row>
    <row r="25" spans="2:9" s="2" customFormat="1" ht="18" customHeight="1">
      <c r="B25" s="139" t="s">
        <v>315</v>
      </c>
      <c r="C25" s="140"/>
      <c r="D25" s="137"/>
      <c r="E25" s="138"/>
      <c r="F25" s="68"/>
      <c r="G25" s="69">
        <v>6673</v>
      </c>
      <c r="H25" s="118">
        <v>44473</v>
      </c>
      <c r="I25" s="119"/>
    </row>
    <row r="26" spans="2:9" s="2" customFormat="1" ht="18" customHeight="1">
      <c r="B26" s="139" t="s">
        <v>316</v>
      </c>
      <c r="C26" s="140"/>
      <c r="D26" s="137"/>
      <c r="E26" s="138"/>
      <c r="F26" s="68"/>
      <c r="G26" s="69">
        <v>7175</v>
      </c>
      <c r="H26" s="118">
        <v>61586</v>
      </c>
      <c r="I26" s="119"/>
    </row>
    <row r="27" spans="2:9" s="2" customFormat="1" ht="18" customHeight="1">
      <c r="B27" s="139" t="s">
        <v>317</v>
      </c>
      <c r="C27" s="140"/>
      <c r="D27" s="137"/>
      <c r="E27" s="138"/>
      <c r="F27" s="68"/>
      <c r="G27" s="69">
        <v>6946</v>
      </c>
      <c r="H27" s="118">
        <v>52866</v>
      </c>
      <c r="I27" s="119"/>
    </row>
    <row r="28" spans="2:9" s="2" customFormat="1" ht="18" customHeight="1">
      <c r="B28" s="139" t="s">
        <v>318</v>
      </c>
      <c r="C28" s="140"/>
      <c r="D28" s="137"/>
      <c r="E28" s="138"/>
      <c r="F28" s="68"/>
      <c r="G28" s="69">
        <v>6730</v>
      </c>
      <c r="H28" s="118">
        <v>50076</v>
      </c>
      <c r="I28" s="119"/>
    </row>
    <row r="29" spans="2:9" s="2" customFormat="1" ht="18" customHeight="1">
      <c r="B29" s="139" t="s">
        <v>319</v>
      </c>
      <c r="C29" s="140"/>
      <c r="D29" s="137"/>
      <c r="E29" s="138"/>
      <c r="F29" s="68"/>
      <c r="G29" s="69">
        <v>6686</v>
      </c>
      <c r="H29" s="118">
        <v>48812</v>
      </c>
      <c r="I29" s="119"/>
    </row>
    <row r="30" spans="2:9" s="2" customFormat="1" ht="18" customHeight="1">
      <c r="B30" s="139" t="s">
        <v>320</v>
      </c>
      <c r="C30" s="140"/>
      <c r="D30" s="137"/>
      <c r="E30" s="138"/>
      <c r="F30" s="68"/>
      <c r="G30" s="69">
        <v>6735</v>
      </c>
      <c r="H30" s="118">
        <v>46027</v>
      </c>
      <c r="I30" s="119"/>
    </row>
    <row r="31" spans="2:9" s="2" customFormat="1" ht="18" customHeight="1">
      <c r="B31" s="139" t="s">
        <v>19</v>
      </c>
      <c r="C31" s="140"/>
      <c r="D31" s="137"/>
      <c r="E31" s="138"/>
      <c r="F31" s="68"/>
      <c r="G31" s="69">
        <v>3326</v>
      </c>
      <c r="H31" s="118">
        <v>20977</v>
      </c>
      <c r="I31" s="119"/>
    </row>
    <row r="32" spans="2:9" s="2" customFormat="1" ht="18" customHeight="1">
      <c r="B32" s="133" t="s">
        <v>153</v>
      </c>
      <c r="C32" s="134"/>
      <c r="D32" s="153"/>
      <c r="E32" s="154"/>
      <c r="F32" s="120">
        <v>18569</v>
      </c>
      <c r="G32" s="119"/>
      <c r="H32" s="135">
        <v>99954</v>
      </c>
      <c r="I32" s="136"/>
    </row>
    <row r="33" spans="2:9" ht="18" customHeight="1">
      <c r="B33" s="121" t="s">
        <v>154</v>
      </c>
      <c r="C33" s="122"/>
      <c r="D33" s="125"/>
      <c r="E33" s="126"/>
      <c r="F33" s="70"/>
      <c r="G33" s="71">
        <v>7868</v>
      </c>
      <c r="H33" s="129">
        <v>24370</v>
      </c>
      <c r="I33" s="130"/>
    </row>
    <row r="34" spans="2:9" ht="18" customHeight="1">
      <c r="B34" s="123" t="s">
        <v>155</v>
      </c>
      <c r="C34" s="124"/>
      <c r="D34" s="127"/>
      <c r="E34" s="128"/>
      <c r="F34" s="72"/>
      <c r="G34" s="73">
        <v>6157</v>
      </c>
      <c r="H34" s="131">
        <v>17284</v>
      </c>
      <c r="I34" s="132"/>
    </row>
  </sheetData>
  <sheetProtection/>
  <mergeCells count="47">
    <mergeCell ref="D30:E30"/>
    <mergeCell ref="D32:E32"/>
    <mergeCell ref="B29:C29"/>
    <mergeCell ref="B14:B15"/>
    <mergeCell ref="C14:C15"/>
    <mergeCell ref="A4:K4"/>
    <mergeCell ref="B5:K5"/>
    <mergeCell ref="A12:K12"/>
    <mergeCell ref="B13:K13"/>
    <mergeCell ref="H28:I28"/>
    <mergeCell ref="H29:I29"/>
    <mergeCell ref="A20:K20"/>
    <mergeCell ref="A1:K1"/>
    <mergeCell ref="A3:K3"/>
    <mergeCell ref="B21:K21"/>
    <mergeCell ref="H22:I22"/>
    <mergeCell ref="D29:E29"/>
    <mergeCell ref="H23:I23"/>
    <mergeCell ref="B24:C24"/>
    <mergeCell ref="B27:C27"/>
    <mergeCell ref="H24:I24"/>
    <mergeCell ref="D25:E25"/>
    <mergeCell ref="D26:E26"/>
    <mergeCell ref="B23:C23"/>
    <mergeCell ref="D23:G23"/>
    <mergeCell ref="H25:I25"/>
    <mergeCell ref="H26:I26"/>
    <mergeCell ref="D27:E27"/>
    <mergeCell ref="B25:C25"/>
    <mergeCell ref="B31:C31"/>
    <mergeCell ref="D31:E31"/>
    <mergeCell ref="H31:I31"/>
    <mergeCell ref="B26:C26"/>
    <mergeCell ref="B30:C30"/>
    <mergeCell ref="H30:I30"/>
    <mergeCell ref="B28:C28"/>
    <mergeCell ref="D28:E28"/>
    <mergeCell ref="H27:I27"/>
    <mergeCell ref="F32:G32"/>
    <mergeCell ref="B33:C33"/>
    <mergeCell ref="B34:C34"/>
    <mergeCell ref="D33:E33"/>
    <mergeCell ref="D34:E34"/>
    <mergeCell ref="H33:I33"/>
    <mergeCell ref="H34:I34"/>
    <mergeCell ref="B32:C32"/>
    <mergeCell ref="H32:I32"/>
  </mergeCells>
  <printOptions/>
  <pageMargins left="0.7086614173228347" right="0.35433070866141736" top="0.984251968503937" bottom="0.984251968503937" header="0.5118110236220472" footer="0.5118110236220472"/>
  <pageSetup firstPageNumber="110" useFirstPageNumber="1" horizontalDpi="600" verticalDpi="600" orientation="portrait" paperSize="9" scale="9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E121"/>
  <sheetViews>
    <sheetView showGridLines="0" view="pageBreakPreview" zoomScaleSheetLayoutView="100" zoomScalePageLayoutView="0" workbookViewId="0" topLeftCell="A1">
      <selection activeCell="A1" sqref="A1:M1"/>
    </sheetView>
  </sheetViews>
  <sheetFormatPr defaultColWidth="9.00390625" defaultRowHeight="13.5"/>
  <cols>
    <col min="1" max="1" width="0.74609375" style="42" customWidth="1"/>
    <col min="2" max="2" width="4.50390625" style="42" bestFit="1" customWidth="1"/>
    <col min="3" max="3" width="22.625" style="42" customWidth="1"/>
    <col min="4" max="4" width="3.50390625" style="42" bestFit="1" customWidth="1"/>
    <col min="5" max="7" width="6.125" style="44" customWidth="1"/>
    <col min="8" max="13" width="5.125" style="42" customWidth="1"/>
    <col min="14" max="16384" width="9.00390625" style="42" customWidth="1"/>
  </cols>
  <sheetData>
    <row r="1" spans="1:13" ht="14.25">
      <c r="A1" s="161" t="s">
        <v>111</v>
      </c>
      <c r="B1" s="161"/>
      <c r="C1" s="161"/>
      <c r="D1" s="161"/>
      <c r="E1" s="161"/>
      <c r="F1" s="161"/>
      <c r="G1" s="161"/>
      <c r="H1" s="161"/>
      <c r="I1" s="161"/>
      <c r="J1" s="161"/>
      <c r="K1" s="161"/>
      <c r="L1" s="161"/>
      <c r="M1" s="161"/>
    </row>
    <row r="2" spans="1:13" ht="14.25">
      <c r="A2" s="161" t="s">
        <v>112</v>
      </c>
      <c r="B2" s="161"/>
      <c r="C2" s="161"/>
      <c r="D2" s="161"/>
      <c r="E2" s="161"/>
      <c r="F2" s="161"/>
      <c r="G2" s="161"/>
      <c r="H2" s="161"/>
      <c r="I2" s="161"/>
      <c r="J2" s="161"/>
      <c r="K2" s="161"/>
      <c r="L2" s="161"/>
      <c r="M2" s="161"/>
    </row>
    <row r="3" spans="1:13" ht="18" customHeight="1">
      <c r="A3" s="1"/>
      <c r="B3" s="162" t="s">
        <v>71</v>
      </c>
      <c r="C3" s="157" t="s">
        <v>20</v>
      </c>
      <c r="D3" s="162" t="s">
        <v>72</v>
      </c>
      <c r="E3" s="164">
        <v>24</v>
      </c>
      <c r="F3" s="164">
        <v>25</v>
      </c>
      <c r="G3" s="166" t="s">
        <v>192</v>
      </c>
      <c r="H3" s="167"/>
      <c r="I3" s="167"/>
      <c r="J3" s="167"/>
      <c r="K3" s="167"/>
      <c r="L3" s="167"/>
      <c r="M3" s="168"/>
    </row>
    <row r="4" spans="1:13" ht="18" customHeight="1">
      <c r="A4" s="2"/>
      <c r="B4" s="163"/>
      <c r="C4" s="158"/>
      <c r="D4" s="163"/>
      <c r="E4" s="165"/>
      <c r="F4" s="165"/>
      <c r="G4" s="43"/>
      <c r="H4" s="74" t="s">
        <v>53</v>
      </c>
      <c r="I4" s="74" t="s">
        <v>176</v>
      </c>
      <c r="J4" s="74" t="s">
        <v>177</v>
      </c>
      <c r="K4" s="74" t="s">
        <v>178</v>
      </c>
      <c r="L4" s="74" t="s">
        <v>179</v>
      </c>
      <c r="M4" s="74" t="s">
        <v>180</v>
      </c>
    </row>
    <row r="5" spans="1:13" ht="27" customHeight="1">
      <c r="A5" s="2"/>
      <c r="B5" s="157">
        <v>1</v>
      </c>
      <c r="C5" s="159" t="s">
        <v>21</v>
      </c>
      <c r="D5" s="3" t="s">
        <v>22</v>
      </c>
      <c r="E5" s="75">
        <v>30</v>
      </c>
      <c r="F5" s="75">
        <v>30</v>
      </c>
      <c r="G5" s="75">
        <v>30</v>
      </c>
      <c r="H5" s="76">
        <v>0</v>
      </c>
      <c r="I5" s="76">
        <v>0</v>
      </c>
      <c r="J5" s="76">
        <v>9</v>
      </c>
      <c r="K5" s="76">
        <v>6</v>
      </c>
      <c r="L5" s="76">
        <v>3</v>
      </c>
      <c r="M5" s="76">
        <v>12</v>
      </c>
    </row>
    <row r="6" spans="1:13" ht="18" customHeight="1">
      <c r="A6" s="2"/>
      <c r="B6" s="158"/>
      <c r="C6" s="160"/>
      <c r="D6" s="4" t="s">
        <v>23</v>
      </c>
      <c r="E6" s="77">
        <v>43</v>
      </c>
      <c r="F6" s="77">
        <v>44</v>
      </c>
      <c r="G6" s="77">
        <v>45</v>
      </c>
      <c r="H6" s="78">
        <v>0</v>
      </c>
      <c r="I6" s="78">
        <v>6</v>
      </c>
      <c r="J6" s="78">
        <v>8</v>
      </c>
      <c r="K6" s="78">
        <v>7</v>
      </c>
      <c r="L6" s="78">
        <v>6</v>
      </c>
      <c r="M6" s="78">
        <v>18</v>
      </c>
    </row>
    <row r="7" spans="1:13" ht="18" customHeight="1">
      <c r="A7" s="2"/>
      <c r="B7" s="157">
        <v>2</v>
      </c>
      <c r="C7" s="159" t="s">
        <v>24</v>
      </c>
      <c r="D7" s="3" t="s">
        <v>22</v>
      </c>
      <c r="E7" s="75">
        <v>12</v>
      </c>
      <c r="F7" s="75">
        <v>13</v>
      </c>
      <c r="G7" s="75">
        <v>13</v>
      </c>
      <c r="H7" s="76">
        <v>0</v>
      </c>
      <c r="I7" s="76">
        <v>0</v>
      </c>
      <c r="J7" s="76">
        <v>4</v>
      </c>
      <c r="K7" s="76">
        <v>3</v>
      </c>
      <c r="L7" s="76">
        <v>1</v>
      </c>
      <c r="M7" s="76">
        <v>5</v>
      </c>
    </row>
    <row r="8" spans="1:13" ht="18" customHeight="1">
      <c r="A8" s="2"/>
      <c r="B8" s="158"/>
      <c r="C8" s="160"/>
      <c r="D8" s="4" t="s">
        <v>23</v>
      </c>
      <c r="E8" s="77">
        <v>43</v>
      </c>
      <c r="F8" s="77">
        <v>51</v>
      </c>
      <c r="G8" s="77">
        <v>54</v>
      </c>
      <c r="H8" s="78">
        <v>1</v>
      </c>
      <c r="I8" s="78">
        <v>3</v>
      </c>
      <c r="J8" s="78">
        <v>7</v>
      </c>
      <c r="K8" s="78">
        <v>15</v>
      </c>
      <c r="L8" s="78">
        <v>11</v>
      </c>
      <c r="M8" s="78">
        <v>17</v>
      </c>
    </row>
    <row r="9" spans="1:13" ht="18" customHeight="1">
      <c r="A9" s="2"/>
      <c r="B9" s="157">
        <v>3</v>
      </c>
      <c r="C9" s="159" t="s">
        <v>25</v>
      </c>
      <c r="D9" s="3" t="s">
        <v>22</v>
      </c>
      <c r="E9" s="75">
        <v>25</v>
      </c>
      <c r="F9" s="75">
        <v>27</v>
      </c>
      <c r="G9" s="75">
        <v>30</v>
      </c>
      <c r="H9" s="76">
        <v>2</v>
      </c>
      <c r="I9" s="76">
        <v>0</v>
      </c>
      <c r="J9" s="76">
        <v>3</v>
      </c>
      <c r="K9" s="76">
        <v>4</v>
      </c>
      <c r="L9" s="76">
        <v>3</v>
      </c>
      <c r="M9" s="76">
        <v>18</v>
      </c>
    </row>
    <row r="10" spans="1:13" ht="18" customHeight="1">
      <c r="A10" s="2"/>
      <c r="B10" s="158"/>
      <c r="C10" s="160"/>
      <c r="D10" s="4" t="s">
        <v>23</v>
      </c>
      <c r="E10" s="77">
        <v>44</v>
      </c>
      <c r="F10" s="77">
        <v>41</v>
      </c>
      <c r="G10" s="77">
        <v>41</v>
      </c>
      <c r="H10" s="78">
        <v>0</v>
      </c>
      <c r="I10" s="78">
        <v>2</v>
      </c>
      <c r="J10" s="78">
        <v>3</v>
      </c>
      <c r="K10" s="78">
        <v>7</v>
      </c>
      <c r="L10" s="78">
        <v>5</v>
      </c>
      <c r="M10" s="78">
        <v>24</v>
      </c>
    </row>
    <row r="11" spans="1:31" ht="18" customHeight="1">
      <c r="A11" s="2"/>
      <c r="B11" s="157">
        <v>4</v>
      </c>
      <c r="C11" s="159" t="s">
        <v>26</v>
      </c>
      <c r="D11" s="3" t="s">
        <v>22</v>
      </c>
      <c r="E11" s="75">
        <v>29</v>
      </c>
      <c r="F11" s="75">
        <v>31</v>
      </c>
      <c r="G11" s="75">
        <v>31</v>
      </c>
      <c r="H11" s="76">
        <v>2</v>
      </c>
      <c r="I11" s="76">
        <v>3</v>
      </c>
      <c r="J11" s="76">
        <v>5</v>
      </c>
      <c r="K11" s="76">
        <v>6</v>
      </c>
      <c r="L11" s="76">
        <v>3</v>
      </c>
      <c r="M11" s="76">
        <v>12</v>
      </c>
      <c r="AE11" s="6"/>
    </row>
    <row r="12" spans="1:13" ht="18" customHeight="1">
      <c r="A12" s="2"/>
      <c r="B12" s="158"/>
      <c r="C12" s="160"/>
      <c r="D12" s="4" t="s">
        <v>23</v>
      </c>
      <c r="E12" s="77">
        <v>194</v>
      </c>
      <c r="F12" s="77">
        <v>197</v>
      </c>
      <c r="G12" s="77">
        <v>196</v>
      </c>
      <c r="H12" s="78">
        <v>3</v>
      </c>
      <c r="I12" s="78">
        <v>16</v>
      </c>
      <c r="J12" s="78">
        <v>35</v>
      </c>
      <c r="K12" s="78">
        <v>39</v>
      </c>
      <c r="L12" s="78">
        <v>40</v>
      </c>
      <c r="M12" s="78">
        <v>63</v>
      </c>
    </row>
    <row r="13" spans="1:13" ht="18" customHeight="1">
      <c r="A13" s="2"/>
      <c r="B13" s="157">
        <v>5</v>
      </c>
      <c r="C13" s="159" t="s">
        <v>181</v>
      </c>
      <c r="D13" s="3" t="s">
        <v>22</v>
      </c>
      <c r="E13" s="75">
        <v>2</v>
      </c>
      <c r="F13" s="75">
        <v>2</v>
      </c>
      <c r="G13" s="75">
        <v>2</v>
      </c>
      <c r="H13" s="76">
        <v>0</v>
      </c>
      <c r="I13" s="76">
        <v>0</v>
      </c>
      <c r="J13" s="76">
        <v>0</v>
      </c>
      <c r="K13" s="76">
        <v>0</v>
      </c>
      <c r="L13" s="76">
        <v>0</v>
      </c>
      <c r="M13" s="76">
        <v>2</v>
      </c>
    </row>
    <row r="14" spans="1:13" ht="18" customHeight="1">
      <c r="A14" s="2"/>
      <c r="B14" s="158"/>
      <c r="C14" s="160"/>
      <c r="D14" s="4" t="s">
        <v>23</v>
      </c>
      <c r="E14" s="77">
        <v>2</v>
      </c>
      <c r="F14" s="77">
        <v>2</v>
      </c>
      <c r="G14" s="77">
        <v>2</v>
      </c>
      <c r="H14" s="78">
        <v>0</v>
      </c>
      <c r="I14" s="78">
        <v>0</v>
      </c>
      <c r="J14" s="78">
        <v>0</v>
      </c>
      <c r="K14" s="78">
        <v>0</v>
      </c>
      <c r="L14" s="78">
        <v>0</v>
      </c>
      <c r="M14" s="78">
        <v>2</v>
      </c>
    </row>
    <row r="15" spans="1:13" ht="18" customHeight="1">
      <c r="A15" s="2"/>
      <c r="B15" s="157">
        <v>6</v>
      </c>
      <c r="C15" s="159" t="s">
        <v>27</v>
      </c>
      <c r="D15" s="3" t="s">
        <v>22</v>
      </c>
      <c r="E15" s="75">
        <v>26</v>
      </c>
      <c r="F15" s="75">
        <v>28</v>
      </c>
      <c r="G15" s="75">
        <v>33</v>
      </c>
      <c r="H15" s="76">
        <v>6</v>
      </c>
      <c r="I15" s="76">
        <v>3</v>
      </c>
      <c r="J15" s="76">
        <v>3</v>
      </c>
      <c r="K15" s="76">
        <v>4</v>
      </c>
      <c r="L15" s="76">
        <v>2</v>
      </c>
      <c r="M15" s="76">
        <v>15</v>
      </c>
    </row>
    <row r="16" spans="1:13" ht="18" customHeight="1">
      <c r="A16" s="2"/>
      <c r="B16" s="158"/>
      <c r="C16" s="160"/>
      <c r="D16" s="4" t="s">
        <v>23</v>
      </c>
      <c r="E16" s="77">
        <v>36</v>
      </c>
      <c r="F16" s="77">
        <v>36</v>
      </c>
      <c r="G16" s="77">
        <v>38</v>
      </c>
      <c r="H16" s="78">
        <v>1</v>
      </c>
      <c r="I16" s="78">
        <v>1</v>
      </c>
      <c r="J16" s="78">
        <v>1</v>
      </c>
      <c r="K16" s="78">
        <v>5</v>
      </c>
      <c r="L16" s="78">
        <v>4</v>
      </c>
      <c r="M16" s="78">
        <v>26</v>
      </c>
    </row>
    <row r="17" spans="1:13" ht="18" customHeight="1">
      <c r="A17" s="2"/>
      <c r="B17" s="157">
        <v>7</v>
      </c>
      <c r="C17" s="159" t="s">
        <v>182</v>
      </c>
      <c r="D17" s="3" t="s">
        <v>22</v>
      </c>
      <c r="E17" s="75">
        <v>36</v>
      </c>
      <c r="F17" s="75">
        <v>38</v>
      </c>
      <c r="G17" s="75">
        <v>42</v>
      </c>
      <c r="H17" s="76">
        <v>0</v>
      </c>
      <c r="I17" s="76">
        <v>1</v>
      </c>
      <c r="J17" s="76">
        <v>9</v>
      </c>
      <c r="K17" s="76">
        <v>8</v>
      </c>
      <c r="L17" s="76">
        <v>9</v>
      </c>
      <c r="M17" s="76">
        <v>15</v>
      </c>
    </row>
    <row r="18" spans="1:13" ht="18" customHeight="1">
      <c r="A18" s="2"/>
      <c r="B18" s="158"/>
      <c r="C18" s="160"/>
      <c r="D18" s="4" t="s">
        <v>23</v>
      </c>
      <c r="E18" s="77">
        <v>87</v>
      </c>
      <c r="F18" s="77">
        <v>88</v>
      </c>
      <c r="G18" s="77">
        <v>98</v>
      </c>
      <c r="H18" s="78">
        <v>0</v>
      </c>
      <c r="I18" s="78">
        <v>1</v>
      </c>
      <c r="J18" s="78">
        <v>5</v>
      </c>
      <c r="K18" s="78">
        <v>7</v>
      </c>
      <c r="L18" s="78">
        <v>16</v>
      </c>
      <c r="M18" s="78">
        <v>69</v>
      </c>
    </row>
    <row r="19" spans="1:13" ht="18" customHeight="1">
      <c r="A19" s="2"/>
      <c r="B19" s="157">
        <v>8</v>
      </c>
      <c r="C19" s="159" t="s">
        <v>28</v>
      </c>
      <c r="D19" s="3" t="s">
        <v>22</v>
      </c>
      <c r="E19" s="75">
        <v>22</v>
      </c>
      <c r="F19" s="75">
        <v>21</v>
      </c>
      <c r="G19" s="75">
        <v>23</v>
      </c>
      <c r="H19" s="76">
        <v>0</v>
      </c>
      <c r="I19" s="76">
        <v>0</v>
      </c>
      <c r="J19" s="76">
        <v>0</v>
      </c>
      <c r="K19" s="76">
        <v>0</v>
      </c>
      <c r="L19" s="76">
        <v>2</v>
      </c>
      <c r="M19" s="76">
        <v>21</v>
      </c>
    </row>
    <row r="20" spans="1:13" ht="18" customHeight="1">
      <c r="A20" s="2"/>
      <c r="B20" s="158"/>
      <c r="C20" s="160"/>
      <c r="D20" s="4" t="s">
        <v>23</v>
      </c>
      <c r="E20" s="77">
        <v>16</v>
      </c>
      <c r="F20" s="77">
        <v>22</v>
      </c>
      <c r="G20" s="77">
        <v>19</v>
      </c>
      <c r="H20" s="78">
        <v>0</v>
      </c>
      <c r="I20" s="78">
        <v>0</v>
      </c>
      <c r="J20" s="78">
        <v>0</v>
      </c>
      <c r="K20" s="78">
        <v>0</v>
      </c>
      <c r="L20" s="78">
        <v>6</v>
      </c>
      <c r="M20" s="78">
        <v>13</v>
      </c>
    </row>
    <row r="21" spans="1:13" ht="18" customHeight="1">
      <c r="A21" s="2"/>
      <c r="B21" s="157">
        <v>9</v>
      </c>
      <c r="C21" s="169" t="s">
        <v>73</v>
      </c>
      <c r="D21" s="3" t="s">
        <v>22</v>
      </c>
      <c r="E21" s="75">
        <v>37</v>
      </c>
      <c r="F21" s="75">
        <v>37</v>
      </c>
      <c r="G21" s="75">
        <v>39</v>
      </c>
      <c r="H21" s="76">
        <v>1</v>
      </c>
      <c r="I21" s="76">
        <v>1</v>
      </c>
      <c r="J21" s="76">
        <v>1</v>
      </c>
      <c r="K21" s="76">
        <v>6</v>
      </c>
      <c r="L21" s="76">
        <v>8</v>
      </c>
      <c r="M21" s="76">
        <v>22</v>
      </c>
    </row>
    <row r="22" spans="1:13" ht="18" customHeight="1">
      <c r="A22" s="2"/>
      <c r="B22" s="158"/>
      <c r="C22" s="170"/>
      <c r="D22" s="4" t="s">
        <v>23</v>
      </c>
      <c r="E22" s="77">
        <v>192</v>
      </c>
      <c r="F22" s="77">
        <v>198</v>
      </c>
      <c r="G22" s="77">
        <v>209</v>
      </c>
      <c r="H22" s="78">
        <v>3</v>
      </c>
      <c r="I22" s="78">
        <v>2</v>
      </c>
      <c r="J22" s="78">
        <v>9</v>
      </c>
      <c r="K22" s="78">
        <v>18</v>
      </c>
      <c r="L22" s="78">
        <v>30</v>
      </c>
      <c r="M22" s="78">
        <v>147</v>
      </c>
    </row>
    <row r="23" spans="1:13" ht="18" customHeight="1">
      <c r="A23" s="2"/>
      <c r="B23" s="157">
        <v>10</v>
      </c>
      <c r="C23" s="169" t="s">
        <v>74</v>
      </c>
      <c r="D23" s="3" t="s">
        <v>22</v>
      </c>
      <c r="E23" s="75">
        <v>32</v>
      </c>
      <c r="F23" s="75">
        <v>37</v>
      </c>
      <c r="G23" s="75">
        <v>36</v>
      </c>
      <c r="H23" s="76">
        <v>5</v>
      </c>
      <c r="I23" s="79">
        <v>2</v>
      </c>
      <c r="J23" s="79">
        <v>2</v>
      </c>
      <c r="K23" s="76">
        <v>1</v>
      </c>
      <c r="L23" s="76">
        <v>3</v>
      </c>
      <c r="M23" s="76">
        <v>23</v>
      </c>
    </row>
    <row r="24" spans="1:13" ht="18" customHeight="1">
      <c r="A24" s="2"/>
      <c r="B24" s="158"/>
      <c r="C24" s="170"/>
      <c r="D24" s="4" t="s">
        <v>23</v>
      </c>
      <c r="E24" s="77">
        <v>50</v>
      </c>
      <c r="F24" s="77">
        <v>59</v>
      </c>
      <c r="G24" s="77">
        <v>61</v>
      </c>
      <c r="H24" s="78">
        <v>2</v>
      </c>
      <c r="I24" s="78">
        <v>3</v>
      </c>
      <c r="J24" s="78">
        <v>9</v>
      </c>
      <c r="K24" s="78">
        <v>3</v>
      </c>
      <c r="L24" s="78">
        <v>7</v>
      </c>
      <c r="M24" s="78">
        <v>37</v>
      </c>
    </row>
    <row r="25" spans="1:13" ht="18" customHeight="1">
      <c r="A25" s="2"/>
      <c r="B25" s="157">
        <v>11</v>
      </c>
      <c r="C25" s="171" t="s">
        <v>144</v>
      </c>
      <c r="D25" s="3" t="s">
        <v>22</v>
      </c>
      <c r="E25" s="75">
        <v>23</v>
      </c>
      <c r="F25" s="75">
        <v>21</v>
      </c>
      <c r="G25" s="75">
        <v>24</v>
      </c>
      <c r="H25" s="76">
        <v>0</v>
      </c>
      <c r="I25" s="76">
        <v>0</v>
      </c>
      <c r="J25" s="76">
        <v>1</v>
      </c>
      <c r="K25" s="76">
        <v>2</v>
      </c>
      <c r="L25" s="76">
        <v>1</v>
      </c>
      <c r="M25" s="76">
        <v>20</v>
      </c>
    </row>
    <row r="26" spans="1:13" ht="18" customHeight="1">
      <c r="A26" s="2"/>
      <c r="B26" s="158"/>
      <c r="C26" s="172"/>
      <c r="D26" s="4" t="s">
        <v>23</v>
      </c>
      <c r="E26" s="77">
        <v>19</v>
      </c>
      <c r="F26" s="77">
        <v>27</v>
      </c>
      <c r="G26" s="77">
        <v>33</v>
      </c>
      <c r="H26" s="78">
        <v>0</v>
      </c>
      <c r="I26" s="78">
        <v>1</v>
      </c>
      <c r="J26" s="78">
        <v>1</v>
      </c>
      <c r="K26" s="78">
        <v>2</v>
      </c>
      <c r="L26" s="78">
        <v>5</v>
      </c>
      <c r="M26" s="78">
        <v>24</v>
      </c>
    </row>
    <row r="27" spans="1:13" ht="18" customHeight="1">
      <c r="A27" s="2"/>
      <c r="B27" s="157">
        <v>12</v>
      </c>
      <c r="C27" s="159" t="s">
        <v>29</v>
      </c>
      <c r="D27" s="3" t="s">
        <v>22</v>
      </c>
      <c r="E27" s="75">
        <v>280</v>
      </c>
      <c r="F27" s="75">
        <v>301</v>
      </c>
      <c r="G27" s="75">
        <v>325</v>
      </c>
      <c r="H27" s="76">
        <v>9</v>
      </c>
      <c r="I27" s="76">
        <v>38</v>
      </c>
      <c r="J27" s="76">
        <v>65</v>
      </c>
      <c r="K27" s="76">
        <v>77</v>
      </c>
      <c r="L27" s="76">
        <v>62</v>
      </c>
      <c r="M27" s="76">
        <v>74</v>
      </c>
    </row>
    <row r="28" spans="1:13" ht="18" customHeight="1">
      <c r="A28" s="2"/>
      <c r="B28" s="158"/>
      <c r="C28" s="160"/>
      <c r="D28" s="4" t="s">
        <v>23</v>
      </c>
      <c r="E28" s="77">
        <v>231</v>
      </c>
      <c r="F28" s="77">
        <v>253</v>
      </c>
      <c r="G28" s="77">
        <v>270</v>
      </c>
      <c r="H28" s="78">
        <v>4</v>
      </c>
      <c r="I28" s="78">
        <v>28</v>
      </c>
      <c r="J28" s="78">
        <v>49</v>
      </c>
      <c r="K28" s="78">
        <v>68</v>
      </c>
      <c r="L28" s="78">
        <v>55</v>
      </c>
      <c r="M28" s="78">
        <v>66</v>
      </c>
    </row>
    <row r="29" spans="1:13" ht="18" customHeight="1">
      <c r="A29" s="2"/>
      <c r="B29" s="157">
        <v>13</v>
      </c>
      <c r="C29" s="159" t="s">
        <v>30</v>
      </c>
      <c r="D29" s="3" t="s">
        <v>22</v>
      </c>
      <c r="E29" s="75">
        <v>2</v>
      </c>
      <c r="F29" s="75">
        <v>3</v>
      </c>
      <c r="G29" s="75">
        <v>3</v>
      </c>
      <c r="H29" s="76">
        <v>0</v>
      </c>
      <c r="I29" s="76">
        <v>0</v>
      </c>
      <c r="J29" s="76">
        <v>0</v>
      </c>
      <c r="K29" s="76">
        <v>0</v>
      </c>
      <c r="L29" s="76">
        <v>0</v>
      </c>
      <c r="M29" s="76">
        <v>3</v>
      </c>
    </row>
    <row r="30" spans="1:13" ht="18" customHeight="1">
      <c r="A30" s="2"/>
      <c r="B30" s="158"/>
      <c r="C30" s="160"/>
      <c r="D30" s="4" t="s">
        <v>23</v>
      </c>
      <c r="E30" s="77">
        <v>21</v>
      </c>
      <c r="F30" s="77">
        <v>22</v>
      </c>
      <c r="G30" s="77">
        <v>22</v>
      </c>
      <c r="H30" s="78">
        <v>2</v>
      </c>
      <c r="I30" s="78">
        <v>2</v>
      </c>
      <c r="J30" s="78">
        <v>2</v>
      </c>
      <c r="K30" s="78">
        <v>1</v>
      </c>
      <c r="L30" s="78">
        <v>3</v>
      </c>
      <c r="M30" s="78">
        <v>12</v>
      </c>
    </row>
    <row r="31" spans="1:13" ht="18" customHeight="1">
      <c r="A31" s="2"/>
      <c r="B31" s="157">
        <v>14</v>
      </c>
      <c r="C31" s="169" t="s">
        <v>145</v>
      </c>
      <c r="D31" s="3" t="s">
        <v>22</v>
      </c>
      <c r="E31" s="75">
        <v>23</v>
      </c>
      <c r="F31" s="75">
        <v>23</v>
      </c>
      <c r="G31" s="75">
        <v>23</v>
      </c>
      <c r="H31" s="76">
        <v>0</v>
      </c>
      <c r="I31" s="76">
        <v>0</v>
      </c>
      <c r="J31" s="76">
        <v>4</v>
      </c>
      <c r="K31" s="76">
        <v>1</v>
      </c>
      <c r="L31" s="76">
        <v>3</v>
      </c>
      <c r="M31" s="76">
        <v>15</v>
      </c>
    </row>
    <row r="32" spans="1:13" ht="18" customHeight="1">
      <c r="A32" s="2"/>
      <c r="B32" s="158"/>
      <c r="C32" s="170"/>
      <c r="D32" s="4" t="s">
        <v>23</v>
      </c>
      <c r="E32" s="77">
        <v>2</v>
      </c>
      <c r="F32" s="77">
        <v>2</v>
      </c>
      <c r="G32" s="77">
        <v>2</v>
      </c>
      <c r="H32" s="78">
        <v>0</v>
      </c>
      <c r="I32" s="78">
        <v>0</v>
      </c>
      <c r="J32" s="78">
        <v>0</v>
      </c>
      <c r="K32" s="78">
        <v>0</v>
      </c>
      <c r="L32" s="78">
        <v>1</v>
      </c>
      <c r="M32" s="78">
        <v>1</v>
      </c>
    </row>
    <row r="33" spans="1:13" ht="18" customHeight="1">
      <c r="A33" s="2"/>
      <c r="B33" s="157">
        <v>15</v>
      </c>
      <c r="C33" s="159" t="s">
        <v>31</v>
      </c>
      <c r="D33" s="3" t="s">
        <v>22</v>
      </c>
      <c r="E33" s="75">
        <v>11</v>
      </c>
      <c r="F33" s="75">
        <v>11</v>
      </c>
      <c r="G33" s="75">
        <v>11</v>
      </c>
      <c r="H33" s="76">
        <v>0</v>
      </c>
      <c r="I33" s="76">
        <v>1</v>
      </c>
      <c r="J33" s="76">
        <v>1</v>
      </c>
      <c r="K33" s="76">
        <v>1</v>
      </c>
      <c r="L33" s="76">
        <v>2</v>
      </c>
      <c r="M33" s="76">
        <v>6</v>
      </c>
    </row>
    <row r="34" spans="1:13" ht="18" customHeight="1">
      <c r="A34" s="2"/>
      <c r="B34" s="158"/>
      <c r="C34" s="160"/>
      <c r="D34" s="4" t="s">
        <v>23</v>
      </c>
      <c r="E34" s="77">
        <v>12</v>
      </c>
      <c r="F34" s="77">
        <v>14</v>
      </c>
      <c r="G34" s="77">
        <v>14</v>
      </c>
      <c r="H34" s="78">
        <v>0</v>
      </c>
      <c r="I34" s="78">
        <v>1</v>
      </c>
      <c r="J34" s="78">
        <v>0</v>
      </c>
      <c r="K34" s="78">
        <v>0</v>
      </c>
      <c r="L34" s="78">
        <v>5</v>
      </c>
      <c r="M34" s="78">
        <v>8</v>
      </c>
    </row>
    <row r="35" spans="1:13" ht="18" customHeight="1">
      <c r="A35" s="2"/>
      <c r="B35" s="157">
        <v>16</v>
      </c>
      <c r="C35" s="159" t="s">
        <v>32</v>
      </c>
      <c r="D35" s="3" t="s">
        <v>22</v>
      </c>
      <c r="E35" s="75">
        <v>46</v>
      </c>
      <c r="F35" s="75">
        <v>46</v>
      </c>
      <c r="G35" s="75">
        <v>47</v>
      </c>
      <c r="H35" s="76">
        <v>0</v>
      </c>
      <c r="I35" s="76">
        <v>0</v>
      </c>
      <c r="J35" s="76">
        <v>3</v>
      </c>
      <c r="K35" s="76">
        <v>8</v>
      </c>
      <c r="L35" s="76">
        <v>3</v>
      </c>
      <c r="M35" s="76">
        <v>33</v>
      </c>
    </row>
    <row r="36" spans="1:13" ht="18" customHeight="1">
      <c r="A36" s="2"/>
      <c r="B36" s="158"/>
      <c r="C36" s="160"/>
      <c r="D36" s="4" t="s">
        <v>23</v>
      </c>
      <c r="E36" s="77">
        <v>49</v>
      </c>
      <c r="F36" s="77">
        <v>44</v>
      </c>
      <c r="G36" s="77">
        <v>46</v>
      </c>
      <c r="H36" s="78">
        <v>0</v>
      </c>
      <c r="I36" s="78">
        <v>0</v>
      </c>
      <c r="J36" s="78">
        <v>1</v>
      </c>
      <c r="K36" s="78">
        <v>4</v>
      </c>
      <c r="L36" s="78">
        <v>4</v>
      </c>
      <c r="M36" s="78">
        <v>37</v>
      </c>
    </row>
    <row r="37" spans="1:13" ht="18" customHeight="1">
      <c r="A37" s="2"/>
      <c r="B37" s="157">
        <v>17</v>
      </c>
      <c r="C37" s="159" t="s">
        <v>33</v>
      </c>
      <c r="D37" s="3" t="s">
        <v>22</v>
      </c>
      <c r="E37" s="75">
        <v>110</v>
      </c>
      <c r="F37" s="75">
        <v>120</v>
      </c>
      <c r="G37" s="75">
        <v>126</v>
      </c>
      <c r="H37" s="76">
        <v>5</v>
      </c>
      <c r="I37" s="76">
        <v>20</v>
      </c>
      <c r="J37" s="76">
        <v>47</v>
      </c>
      <c r="K37" s="76">
        <v>31</v>
      </c>
      <c r="L37" s="76">
        <v>16</v>
      </c>
      <c r="M37" s="76">
        <v>7</v>
      </c>
    </row>
    <row r="38" spans="1:13" ht="18" customHeight="1">
      <c r="A38" s="2"/>
      <c r="B38" s="158"/>
      <c r="C38" s="160"/>
      <c r="D38" s="4" t="s">
        <v>23</v>
      </c>
      <c r="E38" s="77">
        <v>48</v>
      </c>
      <c r="F38" s="77">
        <v>47</v>
      </c>
      <c r="G38" s="77">
        <v>52</v>
      </c>
      <c r="H38" s="78">
        <v>5</v>
      </c>
      <c r="I38" s="78">
        <v>6</v>
      </c>
      <c r="J38" s="78">
        <v>13</v>
      </c>
      <c r="K38" s="78">
        <v>12</v>
      </c>
      <c r="L38" s="78">
        <v>8</v>
      </c>
      <c r="M38" s="78">
        <v>8</v>
      </c>
    </row>
    <row r="39" spans="1:13" ht="18" customHeight="1">
      <c r="A39" s="2"/>
      <c r="B39" s="157">
        <v>18</v>
      </c>
      <c r="C39" s="169" t="s">
        <v>75</v>
      </c>
      <c r="D39" s="3" t="s">
        <v>22</v>
      </c>
      <c r="E39" s="75">
        <v>3</v>
      </c>
      <c r="F39" s="75">
        <v>3</v>
      </c>
      <c r="G39" s="75">
        <v>2</v>
      </c>
      <c r="H39" s="76">
        <v>0</v>
      </c>
      <c r="I39" s="76">
        <v>1</v>
      </c>
      <c r="J39" s="76">
        <v>0</v>
      </c>
      <c r="K39" s="76">
        <v>0</v>
      </c>
      <c r="L39" s="76">
        <v>0</v>
      </c>
      <c r="M39" s="76">
        <v>1</v>
      </c>
    </row>
    <row r="40" spans="1:13" ht="18" customHeight="1">
      <c r="A40" s="2"/>
      <c r="B40" s="158"/>
      <c r="C40" s="170"/>
      <c r="D40" s="4" t="s">
        <v>23</v>
      </c>
      <c r="E40" s="77">
        <v>2</v>
      </c>
      <c r="F40" s="77">
        <v>1</v>
      </c>
      <c r="G40" s="77">
        <v>2</v>
      </c>
      <c r="H40" s="78">
        <v>0</v>
      </c>
      <c r="I40" s="78">
        <v>0</v>
      </c>
      <c r="J40" s="78">
        <v>1</v>
      </c>
      <c r="K40" s="78">
        <v>1</v>
      </c>
      <c r="L40" s="78">
        <v>0</v>
      </c>
      <c r="M40" s="78">
        <v>0</v>
      </c>
    </row>
    <row r="41" spans="1:13" ht="18" customHeight="1">
      <c r="A41" s="2"/>
      <c r="B41" s="157">
        <v>19</v>
      </c>
      <c r="C41" s="159" t="s">
        <v>34</v>
      </c>
      <c r="D41" s="3" t="s">
        <v>22</v>
      </c>
      <c r="E41" s="75">
        <v>10</v>
      </c>
      <c r="F41" s="75">
        <v>8</v>
      </c>
      <c r="G41" s="75">
        <v>6</v>
      </c>
      <c r="H41" s="76">
        <v>0</v>
      </c>
      <c r="I41" s="76">
        <v>0</v>
      </c>
      <c r="J41" s="76">
        <v>0</v>
      </c>
      <c r="K41" s="76">
        <v>0</v>
      </c>
      <c r="L41" s="76">
        <v>0</v>
      </c>
      <c r="M41" s="76">
        <v>6</v>
      </c>
    </row>
    <row r="42" spans="1:13" ht="18" customHeight="1">
      <c r="A42" s="2"/>
      <c r="B42" s="158"/>
      <c r="C42" s="160"/>
      <c r="D42" s="4" t="s">
        <v>23</v>
      </c>
      <c r="E42" s="77">
        <v>20</v>
      </c>
      <c r="F42" s="77">
        <v>19</v>
      </c>
      <c r="G42" s="77">
        <v>21</v>
      </c>
      <c r="H42" s="78">
        <v>0</v>
      </c>
      <c r="I42" s="78">
        <v>0</v>
      </c>
      <c r="J42" s="78">
        <v>0</v>
      </c>
      <c r="K42" s="78">
        <v>2</v>
      </c>
      <c r="L42" s="78">
        <v>3</v>
      </c>
      <c r="M42" s="78">
        <v>16</v>
      </c>
    </row>
    <row r="43" spans="1:13" ht="18" customHeight="1">
      <c r="A43" s="2"/>
      <c r="B43" s="157">
        <v>20</v>
      </c>
      <c r="C43" s="173" t="s">
        <v>139</v>
      </c>
      <c r="D43" s="3" t="s">
        <v>22</v>
      </c>
      <c r="E43" s="75">
        <v>135</v>
      </c>
      <c r="F43" s="75">
        <v>142</v>
      </c>
      <c r="G43" s="75">
        <v>151</v>
      </c>
      <c r="H43" s="76">
        <v>0</v>
      </c>
      <c r="I43" s="76">
        <v>0</v>
      </c>
      <c r="J43" s="76">
        <v>0</v>
      </c>
      <c r="K43" s="76">
        <v>2</v>
      </c>
      <c r="L43" s="76">
        <v>10</v>
      </c>
      <c r="M43" s="76">
        <v>139</v>
      </c>
    </row>
    <row r="44" spans="1:13" ht="18" customHeight="1">
      <c r="A44" s="2"/>
      <c r="B44" s="158"/>
      <c r="C44" s="174"/>
      <c r="D44" s="4" t="s">
        <v>23</v>
      </c>
      <c r="E44" s="77">
        <v>214</v>
      </c>
      <c r="F44" s="77">
        <v>229</v>
      </c>
      <c r="G44" s="77">
        <v>249</v>
      </c>
      <c r="H44" s="78">
        <v>0</v>
      </c>
      <c r="I44" s="78">
        <v>0</v>
      </c>
      <c r="J44" s="78">
        <v>0</v>
      </c>
      <c r="K44" s="78">
        <v>1</v>
      </c>
      <c r="L44" s="78">
        <v>8</v>
      </c>
      <c r="M44" s="78">
        <v>240</v>
      </c>
    </row>
    <row r="45" spans="1:13" ht="18" customHeight="1">
      <c r="A45" s="2"/>
      <c r="B45" s="157">
        <v>21</v>
      </c>
      <c r="C45" s="159" t="s">
        <v>183</v>
      </c>
      <c r="D45" s="3" t="s">
        <v>22</v>
      </c>
      <c r="E45" s="75">
        <v>11</v>
      </c>
      <c r="F45" s="75">
        <v>10</v>
      </c>
      <c r="G45" s="75">
        <v>11</v>
      </c>
      <c r="H45" s="76">
        <v>0</v>
      </c>
      <c r="I45" s="76">
        <v>0</v>
      </c>
      <c r="J45" s="76">
        <v>1</v>
      </c>
      <c r="K45" s="76">
        <v>1</v>
      </c>
      <c r="L45" s="76">
        <v>1</v>
      </c>
      <c r="M45" s="76">
        <v>8</v>
      </c>
    </row>
    <row r="46" spans="1:13" ht="18" customHeight="1">
      <c r="A46" s="2"/>
      <c r="B46" s="158"/>
      <c r="C46" s="160"/>
      <c r="D46" s="4" t="s">
        <v>23</v>
      </c>
      <c r="E46" s="77">
        <v>6</v>
      </c>
      <c r="F46" s="77">
        <v>9</v>
      </c>
      <c r="G46" s="77">
        <v>9</v>
      </c>
      <c r="H46" s="78">
        <v>0</v>
      </c>
      <c r="I46" s="78">
        <v>0</v>
      </c>
      <c r="J46" s="78">
        <v>0</v>
      </c>
      <c r="K46" s="78">
        <v>1</v>
      </c>
      <c r="L46" s="78">
        <v>1</v>
      </c>
      <c r="M46" s="78">
        <v>7</v>
      </c>
    </row>
    <row r="47" spans="1:13" ht="18" customHeight="1">
      <c r="A47" s="2"/>
      <c r="B47" s="157">
        <v>22</v>
      </c>
      <c r="C47" s="159" t="s">
        <v>35</v>
      </c>
      <c r="D47" s="3" t="s">
        <v>22</v>
      </c>
      <c r="E47" s="75">
        <v>118</v>
      </c>
      <c r="F47" s="75">
        <v>121</v>
      </c>
      <c r="G47" s="75">
        <v>136</v>
      </c>
      <c r="H47" s="76">
        <v>0</v>
      </c>
      <c r="I47" s="76">
        <v>1</v>
      </c>
      <c r="J47" s="76">
        <v>0</v>
      </c>
      <c r="K47" s="76">
        <v>3</v>
      </c>
      <c r="L47" s="76">
        <v>9</v>
      </c>
      <c r="M47" s="76">
        <v>123</v>
      </c>
    </row>
    <row r="48" spans="1:13" ht="18" customHeight="1">
      <c r="A48" s="2"/>
      <c r="B48" s="158"/>
      <c r="C48" s="160"/>
      <c r="D48" s="4" t="s">
        <v>23</v>
      </c>
      <c r="E48" s="77">
        <v>84</v>
      </c>
      <c r="F48" s="77">
        <v>83</v>
      </c>
      <c r="G48" s="77">
        <v>87</v>
      </c>
      <c r="H48" s="78">
        <v>0</v>
      </c>
      <c r="I48" s="78">
        <v>0</v>
      </c>
      <c r="J48" s="78">
        <v>0</v>
      </c>
      <c r="K48" s="78">
        <v>3</v>
      </c>
      <c r="L48" s="78">
        <v>6</v>
      </c>
      <c r="M48" s="78">
        <v>78</v>
      </c>
    </row>
    <row r="49" spans="1:13" ht="18" customHeight="1">
      <c r="A49" s="2"/>
      <c r="B49" s="157">
        <v>23</v>
      </c>
      <c r="C49" s="159" t="s">
        <v>140</v>
      </c>
      <c r="D49" s="3" t="s">
        <v>22</v>
      </c>
      <c r="E49" s="75">
        <v>3</v>
      </c>
      <c r="F49" s="75">
        <v>3</v>
      </c>
      <c r="G49" s="75">
        <v>2</v>
      </c>
      <c r="H49" s="76">
        <v>0</v>
      </c>
      <c r="I49" s="76">
        <v>0</v>
      </c>
      <c r="J49" s="76">
        <v>0</v>
      </c>
      <c r="K49" s="76">
        <v>0</v>
      </c>
      <c r="L49" s="76">
        <v>0</v>
      </c>
      <c r="M49" s="76">
        <v>2</v>
      </c>
    </row>
    <row r="50" spans="1:13" ht="18" customHeight="1">
      <c r="A50" s="2"/>
      <c r="B50" s="158"/>
      <c r="C50" s="160"/>
      <c r="D50" s="4" t="s">
        <v>23</v>
      </c>
      <c r="E50" s="77">
        <v>5</v>
      </c>
      <c r="F50" s="77">
        <v>5</v>
      </c>
      <c r="G50" s="77">
        <v>5</v>
      </c>
      <c r="H50" s="78">
        <v>0</v>
      </c>
      <c r="I50" s="78">
        <v>0</v>
      </c>
      <c r="J50" s="78">
        <v>0</v>
      </c>
      <c r="K50" s="78">
        <v>0</v>
      </c>
      <c r="L50" s="78">
        <v>1</v>
      </c>
      <c r="M50" s="78">
        <v>4</v>
      </c>
    </row>
    <row r="51" spans="1:13" ht="18" customHeight="1">
      <c r="A51" s="2"/>
      <c r="B51" s="157">
        <v>24</v>
      </c>
      <c r="C51" s="169" t="s">
        <v>141</v>
      </c>
      <c r="D51" s="3" t="s">
        <v>22</v>
      </c>
      <c r="E51" s="75">
        <v>18</v>
      </c>
      <c r="F51" s="75">
        <v>19</v>
      </c>
      <c r="G51" s="75">
        <v>19</v>
      </c>
      <c r="H51" s="76">
        <v>1</v>
      </c>
      <c r="I51" s="76">
        <v>2</v>
      </c>
      <c r="J51" s="76">
        <v>3</v>
      </c>
      <c r="K51" s="76">
        <v>6</v>
      </c>
      <c r="L51" s="76">
        <v>2</v>
      </c>
      <c r="M51" s="76">
        <v>5</v>
      </c>
    </row>
    <row r="52" spans="1:13" ht="18" customHeight="1">
      <c r="A52" s="2"/>
      <c r="B52" s="158"/>
      <c r="C52" s="170"/>
      <c r="D52" s="4" t="s">
        <v>23</v>
      </c>
      <c r="E52" s="77">
        <v>24</v>
      </c>
      <c r="F52" s="77">
        <v>27</v>
      </c>
      <c r="G52" s="77">
        <v>26</v>
      </c>
      <c r="H52" s="78">
        <v>3</v>
      </c>
      <c r="I52" s="78">
        <v>0</v>
      </c>
      <c r="J52" s="78">
        <v>5</v>
      </c>
      <c r="K52" s="78">
        <v>5</v>
      </c>
      <c r="L52" s="78">
        <v>4</v>
      </c>
      <c r="M52" s="78">
        <v>9</v>
      </c>
    </row>
    <row r="53" spans="1:13" ht="18" customHeight="1">
      <c r="A53" s="2"/>
      <c r="B53" s="157">
        <v>25</v>
      </c>
      <c r="C53" s="159" t="s">
        <v>36</v>
      </c>
      <c r="D53" s="3" t="s">
        <v>22</v>
      </c>
      <c r="E53" s="75">
        <v>2</v>
      </c>
      <c r="F53" s="75">
        <v>1</v>
      </c>
      <c r="G53" s="75">
        <v>1</v>
      </c>
      <c r="H53" s="76">
        <v>0</v>
      </c>
      <c r="I53" s="76">
        <v>0</v>
      </c>
      <c r="J53" s="76">
        <v>0</v>
      </c>
      <c r="K53" s="76">
        <v>0</v>
      </c>
      <c r="L53" s="76">
        <v>0</v>
      </c>
      <c r="M53" s="76">
        <v>1</v>
      </c>
    </row>
    <row r="54" spans="1:13" ht="18" customHeight="1">
      <c r="A54" s="2"/>
      <c r="B54" s="158"/>
      <c r="C54" s="160"/>
      <c r="D54" s="4" t="s">
        <v>23</v>
      </c>
      <c r="E54" s="77">
        <v>4</v>
      </c>
      <c r="F54" s="77">
        <v>5</v>
      </c>
      <c r="G54" s="77">
        <v>4</v>
      </c>
      <c r="H54" s="78">
        <v>0</v>
      </c>
      <c r="I54" s="78">
        <v>0</v>
      </c>
      <c r="J54" s="78">
        <v>0</v>
      </c>
      <c r="K54" s="78">
        <v>0</v>
      </c>
      <c r="L54" s="78">
        <v>0</v>
      </c>
      <c r="M54" s="78">
        <v>4</v>
      </c>
    </row>
    <row r="55" spans="1:13" ht="18" customHeight="1">
      <c r="A55" s="2"/>
      <c r="B55" s="157">
        <v>26</v>
      </c>
      <c r="C55" s="169" t="s">
        <v>76</v>
      </c>
      <c r="D55" s="3" t="s">
        <v>22</v>
      </c>
      <c r="E55" s="75">
        <v>41</v>
      </c>
      <c r="F55" s="75">
        <v>46</v>
      </c>
      <c r="G55" s="75">
        <v>46</v>
      </c>
      <c r="H55" s="76">
        <v>0</v>
      </c>
      <c r="I55" s="76">
        <v>0</v>
      </c>
      <c r="J55" s="76">
        <v>2</v>
      </c>
      <c r="K55" s="76">
        <v>11</v>
      </c>
      <c r="L55" s="76">
        <v>11</v>
      </c>
      <c r="M55" s="76">
        <v>22</v>
      </c>
    </row>
    <row r="56" spans="1:13" ht="18" customHeight="1">
      <c r="A56" s="2"/>
      <c r="B56" s="158"/>
      <c r="C56" s="170"/>
      <c r="D56" s="4" t="s">
        <v>23</v>
      </c>
      <c r="E56" s="77">
        <v>11</v>
      </c>
      <c r="F56" s="77">
        <v>16</v>
      </c>
      <c r="G56" s="77">
        <v>16</v>
      </c>
      <c r="H56" s="78">
        <v>0</v>
      </c>
      <c r="I56" s="78">
        <v>0</v>
      </c>
      <c r="J56" s="78">
        <v>2</v>
      </c>
      <c r="K56" s="78">
        <v>2</v>
      </c>
      <c r="L56" s="78">
        <v>2</v>
      </c>
      <c r="M56" s="78">
        <v>10</v>
      </c>
    </row>
    <row r="57" spans="1:13" ht="18" customHeight="1">
      <c r="A57" s="2"/>
      <c r="B57" s="157">
        <v>27</v>
      </c>
      <c r="C57" s="171" t="s">
        <v>146</v>
      </c>
      <c r="D57" s="3" t="s">
        <v>22</v>
      </c>
      <c r="E57" s="75">
        <v>32</v>
      </c>
      <c r="F57" s="75">
        <v>29</v>
      </c>
      <c r="G57" s="75">
        <v>34</v>
      </c>
      <c r="H57" s="76">
        <v>0</v>
      </c>
      <c r="I57" s="76">
        <v>0</v>
      </c>
      <c r="J57" s="76">
        <v>0</v>
      </c>
      <c r="K57" s="76">
        <v>0</v>
      </c>
      <c r="L57" s="76">
        <v>9</v>
      </c>
      <c r="M57" s="76">
        <v>25</v>
      </c>
    </row>
    <row r="58" spans="1:13" ht="18" customHeight="1">
      <c r="A58" s="2"/>
      <c r="B58" s="158"/>
      <c r="C58" s="172"/>
      <c r="D58" s="4" t="s">
        <v>23</v>
      </c>
      <c r="E58" s="77">
        <v>23</v>
      </c>
      <c r="F58" s="77">
        <v>22</v>
      </c>
      <c r="G58" s="77">
        <v>24</v>
      </c>
      <c r="H58" s="78">
        <v>0</v>
      </c>
      <c r="I58" s="78">
        <v>0</v>
      </c>
      <c r="J58" s="78">
        <v>0</v>
      </c>
      <c r="K58" s="78">
        <v>0</v>
      </c>
      <c r="L58" s="78">
        <v>0</v>
      </c>
      <c r="M58" s="78">
        <v>24</v>
      </c>
    </row>
    <row r="59" spans="1:13" ht="18" customHeight="1">
      <c r="A59" s="2"/>
      <c r="B59" s="157">
        <v>28</v>
      </c>
      <c r="C59" s="169" t="s">
        <v>147</v>
      </c>
      <c r="D59" s="3" t="s">
        <v>22</v>
      </c>
      <c r="E59" s="75">
        <v>2</v>
      </c>
      <c r="F59" s="75">
        <v>2</v>
      </c>
      <c r="G59" s="75">
        <v>3</v>
      </c>
      <c r="H59" s="76">
        <v>0</v>
      </c>
      <c r="I59" s="76">
        <v>1</v>
      </c>
      <c r="J59" s="76">
        <v>1</v>
      </c>
      <c r="K59" s="76">
        <v>1</v>
      </c>
      <c r="L59" s="76">
        <v>0</v>
      </c>
      <c r="M59" s="76">
        <v>0</v>
      </c>
    </row>
    <row r="60" spans="1:13" ht="18" customHeight="1">
      <c r="A60" s="2"/>
      <c r="B60" s="158"/>
      <c r="C60" s="170"/>
      <c r="D60" s="4" t="s">
        <v>23</v>
      </c>
      <c r="E60" s="77">
        <v>2</v>
      </c>
      <c r="F60" s="77">
        <v>2</v>
      </c>
      <c r="G60" s="77">
        <v>2</v>
      </c>
      <c r="H60" s="78">
        <v>1</v>
      </c>
      <c r="I60" s="78">
        <v>0</v>
      </c>
      <c r="J60" s="78">
        <v>0</v>
      </c>
      <c r="K60" s="78">
        <v>0</v>
      </c>
      <c r="L60" s="78">
        <v>1</v>
      </c>
      <c r="M60" s="78">
        <v>0</v>
      </c>
    </row>
    <row r="61" spans="1:13" ht="18" customHeight="1">
      <c r="A61" s="2"/>
      <c r="B61" s="157">
        <v>29</v>
      </c>
      <c r="C61" s="159" t="s">
        <v>37</v>
      </c>
      <c r="D61" s="3" t="s">
        <v>22</v>
      </c>
      <c r="E61" s="75">
        <v>5</v>
      </c>
      <c r="F61" s="75">
        <v>5</v>
      </c>
      <c r="G61" s="75">
        <v>5</v>
      </c>
      <c r="H61" s="76">
        <v>0</v>
      </c>
      <c r="I61" s="76">
        <v>1</v>
      </c>
      <c r="J61" s="76">
        <v>0</v>
      </c>
      <c r="K61" s="76">
        <v>1</v>
      </c>
      <c r="L61" s="76">
        <v>0</v>
      </c>
      <c r="M61" s="76">
        <v>3</v>
      </c>
    </row>
    <row r="62" spans="1:13" ht="18" customHeight="1">
      <c r="A62" s="2"/>
      <c r="B62" s="158"/>
      <c r="C62" s="160"/>
      <c r="D62" s="4" t="s">
        <v>23</v>
      </c>
      <c r="E62" s="77">
        <v>4</v>
      </c>
      <c r="F62" s="77">
        <v>4</v>
      </c>
      <c r="G62" s="77">
        <v>4</v>
      </c>
      <c r="H62" s="78">
        <v>0</v>
      </c>
      <c r="I62" s="78">
        <v>2</v>
      </c>
      <c r="J62" s="78">
        <v>1</v>
      </c>
      <c r="K62" s="78">
        <v>1</v>
      </c>
      <c r="L62" s="78">
        <v>0</v>
      </c>
      <c r="M62" s="78">
        <v>0</v>
      </c>
    </row>
    <row r="63" spans="1:13" ht="18" customHeight="1">
      <c r="A63" s="2"/>
      <c r="B63" s="157">
        <v>30</v>
      </c>
      <c r="C63" s="159" t="s">
        <v>38</v>
      </c>
      <c r="D63" s="3" t="s">
        <v>22</v>
      </c>
      <c r="E63" s="75">
        <v>5</v>
      </c>
      <c r="F63" s="75">
        <v>5</v>
      </c>
      <c r="G63" s="75">
        <v>5</v>
      </c>
      <c r="H63" s="76">
        <v>0</v>
      </c>
      <c r="I63" s="76">
        <v>0</v>
      </c>
      <c r="J63" s="76">
        <v>1</v>
      </c>
      <c r="K63" s="76">
        <v>1</v>
      </c>
      <c r="L63" s="76">
        <v>1</v>
      </c>
      <c r="M63" s="76">
        <v>2</v>
      </c>
    </row>
    <row r="64" spans="1:13" ht="18" customHeight="1">
      <c r="A64" s="2"/>
      <c r="B64" s="158"/>
      <c r="C64" s="160"/>
      <c r="D64" s="4" t="s">
        <v>23</v>
      </c>
      <c r="E64" s="77">
        <v>2</v>
      </c>
      <c r="F64" s="77">
        <v>2</v>
      </c>
      <c r="G64" s="77">
        <v>2</v>
      </c>
      <c r="H64" s="78">
        <v>0</v>
      </c>
      <c r="I64" s="78">
        <v>0</v>
      </c>
      <c r="J64" s="78">
        <v>0</v>
      </c>
      <c r="K64" s="78">
        <v>0</v>
      </c>
      <c r="L64" s="78">
        <v>0</v>
      </c>
      <c r="M64" s="78">
        <v>2</v>
      </c>
    </row>
    <row r="65" spans="1:13" ht="18" customHeight="1">
      <c r="A65" s="2"/>
      <c r="B65" s="157">
        <v>31</v>
      </c>
      <c r="C65" s="159" t="s">
        <v>39</v>
      </c>
      <c r="D65" s="3" t="s">
        <v>22</v>
      </c>
      <c r="E65" s="75">
        <v>15</v>
      </c>
      <c r="F65" s="75">
        <v>19</v>
      </c>
      <c r="G65" s="75">
        <v>22</v>
      </c>
      <c r="H65" s="76">
        <v>0</v>
      </c>
      <c r="I65" s="76">
        <v>1</v>
      </c>
      <c r="J65" s="76">
        <v>1</v>
      </c>
      <c r="K65" s="76">
        <v>1</v>
      </c>
      <c r="L65" s="76">
        <v>4</v>
      </c>
      <c r="M65" s="76">
        <v>15</v>
      </c>
    </row>
    <row r="66" spans="1:13" ht="18" customHeight="1">
      <c r="A66" s="2"/>
      <c r="B66" s="158"/>
      <c r="C66" s="160"/>
      <c r="D66" s="4" t="s">
        <v>23</v>
      </c>
      <c r="E66" s="77">
        <v>100</v>
      </c>
      <c r="F66" s="77">
        <v>106</v>
      </c>
      <c r="G66" s="77">
        <v>115</v>
      </c>
      <c r="H66" s="78">
        <v>0</v>
      </c>
      <c r="I66" s="78">
        <v>0</v>
      </c>
      <c r="J66" s="78">
        <v>3</v>
      </c>
      <c r="K66" s="78">
        <v>13</v>
      </c>
      <c r="L66" s="78">
        <v>12</v>
      </c>
      <c r="M66" s="78">
        <v>87</v>
      </c>
    </row>
    <row r="67" spans="1:13" ht="18" customHeight="1">
      <c r="A67" s="2"/>
      <c r="B67" s="157">
        <v>32</v>
      </c>
      <c r="C67" s="169" t="s">
        <v>40</v>
      </c>
      <c r="D67" s="3" t="s">
        <v>22</v>
      </c>
      <c r="E67" s="75">
        <v>6</v>
      </c>
      <c r="F67" s="75">
        <v>4</v>
      </c>
      <c r="G67" s="75">
        <v>4</v>
      </c>
      <c r="H67" s="76">
        <v>0</v>
      </c>
      <c r="I67" s="76">
        <v>0</v>
      </c>
      <c r="J67" s="76">
        <v>0</v>
      </c>
      <c r="K67" s="76">
        <v>1</v>
      </c>
      <c r="L67" s="76">
        <v>0</v>
      </c>
      <c r="M67" s="76">
        <v>3</v>
      </c>
    </row>
    <row r="68" spans="1:13" ht="18" customHeight="1">
      <c r="A68" s="2"/>
      <c r="B68" s="158"/>
      <c r="C68" s="170"/>
      <c r="D68" s="4" t="s">
        <v>23</v>
      </c>
      <c r="E68" s="77">
        <v>4</v>
      </c>
      <c r="F68" s="77">
        <v>1</v>
      </c>
      <c r="G68" s="77">
        <v>4</v>
      </c>
      <c r="H68" s="78">
        <v>0</v>
      </c>
      <c r="I68" s="78">
        <v>0</v>
      </c>
      <c r="J68" s="78">
        <v>0</v>
      </c>
      <c r="K68" s="78">
        <v>1</v>
      </c>
      <c r="L68" s="78">
        <v>0</v>
      </c>
      <c r="M68" s="78">
        <v>3</v>
      </c>
    </row>
    <row r="69" spans="1:13" ht="18" customHeight="1">
      <c r="A69" s="2"/>
      <c r="B69" s="157">
        <v>33</v>
      </c>
      <c r="C69" s="169" t="s">
        <v>41</v>
      </c>
      <c r="D69" s="3" t="s">
        <v>22</v>
      </c>
      <c r="E69" s="75">
        <v>27</v>
      </c>
      <c r="F69" s="75">
        <v>29</v>
      </c>
      <c r="G69" s="75">
        <v>31</v>
      </c>
      <c r="H69" s="76">
        <v>0</v>
      </c>
      <c r="I69" s="76">
        <v>1</v>
      </c>
      <c r="J69" s="76">
        <v>2</v>
      </c>
      <c r="K69" s="76">
        <v>4</v>
      </c>
      <c r="L69" s="76">
        <v>8</v>
      </c>
      <c r="M69" s="76">
        <v>16</v>
      </c>
    </row>
    <row r="70" spans="1:13" ht="18" customHeight="1">
      <c r="A70" s="2"/>
      <c r="B70" s="158"/>
      <c r="C70" s="170"/>
      <c r="D70" s="4" t="s">
        <v>23</v>
      </c>
      <c r="E70" s="77">
        <v>31</v>
      </c>
      <c r="F70" s="77">
        <v>33</v>
      </c>
      <c r="G70" s="77">
        <v>32</v>
      </c>
      <c r="H70" s="78">
        <v>0</v>
      </c>
      <c r="I70" s="78">
        <v>0</v>
      </c>
      <c r="J70" s="78">
        <v>2</v>
      </c>
      <c r="K70" s="78">
        <v>6</v>
      </c>
      <c r="L70" s="78">
        <v>5</v>
      </c>
      <c r="M70" s="78">
        <v>19</v>
      </c>
    </row>
    <row r="71" spans="1:13" ht="18" customHeight="1">
      <c r="A71" s="2"/>
      <c r="B71" s="157">
        <v>34</v>
      </c>
      <c r="C71" s="159" t="s">
        <v>42</v>
      </c>
      <c r="D71" s="3" t="s">
        <v>22</v>
      </c>
      <c r="E71" s="75">
        <v>0</v>
      </c>
      <c r="F71" s="75">
        <v>0</v>
      </c>
      <c r="G71" s="75">
        <v>1</v>
      </c>
      <c r="H71" s="76">
        <v>0</v>
      </c>
      <c r="I71" s="76">
        <v>0</v>
      </c>
      <c r="J71" s="76">
        <v>0</v>
      </c>
      <c r="K71" s="76">
        <v>0</v>
      </c>
      <c r="L71" s="76">
        <v>1</v>
      </c>
      <c r="M71" s="76">
        <v>0</v>
      </c>
    </row>
    <row r="72" spans="1:13" ht="18" customHeight="1">
      <c r="A72" s="2"/>
      <c r="B72" s="158"/>
      <c r="C72" s="160"/>
      <c r="D72" s="4" t="s">
        <v>23</v>
      </c>
      <c r="E72" s="77">
        <v>31</v>
      </c>
      <c r="F72" s="77">
        <v>33</v>
      </c>
      <c r="G72" s="77">
        <v>36</v>
      </c>
      <c r="H72" s="78">
        <v>1</v>
      </c>
      <c r="I72" s="78">
        <v>2</v>
      </c>
      <c r="J72" s="78">
        <v>5</v>
      </c>
      <c r="K72" s="78">
        <v>11</v>
      </c>
      <c r="L72" s="78">
        <v>7</v>
      </c>
      <c r="M72" s="78">
        <v>10</v>
      </c>
    </row>
    <row r="73" spans="1:13" ht="18" customHeight="1">
      <c r="A73" s="2"/>
      <c r="B73" s="157">
        <v>35</v>
      </c>
      <c r="C73" s="169" t="s">
        <v>43</v>
      </c>
      <c r="D73" s="3" t="s">
        <v>22</v>
      </c>
      <c r="E73" s="75">
        <v>4</v>
      </c>
      <c r="F73" s="75">
        <v>4</v>
      </c>
      <c r="G73" s="75">
        <v>5</v>
      </c>
      <c r="H73" s="76">
        <v>3</v>
      </c>
      <c r="I73" s="76">
        <v>2</v>
      </c>
      <c r="J73" s="76">
        <v>0</v>
      </c>
      <c r="K73" s="76">
        <v>0</v>
      </c>
      <c r="L73" s="76">
        <v>0</v>
      </c>
      <c r="M73" s="76">
        <v>0</v>
      </c>
    </row>
    <row r="74" spans="1:13" ht="18" customHeight="1">
      <c r="A74" s="2"/>
      <c r="B74" s="158"/>
      <c r="C74" s="170"/>
      <c r="D74" s="4" t="s">
        <v>23</v>
      </c>
      <c r="E74" s="77">
        <v>5</v>
      </c>
      <c r="F74" s="77">
        <v>4</v>
      </c>
      <c r="G74" s="77">
        <v>4</v>
      </c>
      <c r="H74" s="78">
        <v>1</v>
      </c>
      <c r="I74" s="78">
        <v>1</v>
      </c>
      <c r="J74" s="78">
        <v>2</v>
      </c>
      <c r="K74" s="78">
        <v>0</v>
      </c>
      <c r="L74" s="78">
        <v>0</v>
      </c>
      <c r="M74" s="78">
        <v>0</v>
      </c>
    </row>
    <row r="75" spans="1:13" ht="18" customHeight="1">
      <c r="A75" s="2"/>
      <c r="B75" s="157">
        <v>36</v>
      </c>
      <c r="C75" s="159" t="s">
        <v>44</v>
      </c>
      <c r="D75" s="3" t="s">
        <v>22</v>
      </c>
      <c r="E75" s="75">
        <v>21</v>
      </c>
      <c r="F75" s="75">
        <v>22</v>
      </c>
      <c r="G75" s="75">
        <v>30</v>
      </c>
      <c r="H75" s="76">
        <v>0</v>
      </c>
      <c r="I75" s="76">
        <v>0</v>
      </c>
      <c r="J75" s="76">
        <v>0</v>
      </c>
      <c r="K75" s="76">
        <v>0</v>
      </c>
      <c r="L75" s="76">
        <v>1</v>
      </c>
      <c r="M75" s="76">
        <v>29</v>
      </c>
    </row>
    <row r="76" spans="1:13" ht="18" customHeight="1">
      <c r="A76" s="2"/>
      <c r="B76" s="158"/>
      <c r="C76" s="160"/>
      <c r="D76" s="4" t="s">
        <v>23</v>
      </c>
      <c r="E76" s="77">
        <v>12</v>
      </c>
      <c r="F76" s="77">
        <v>14</v>
      </c>
      <c r="G76" s="77">
        <v>12</v>
      </c>
      <c r="H76" s="78">
        <v>0</v>
      </c>
      <c r="I76" s="78">
        <v>0</v>
      </c>
      <c r="J76" s="78">
        <v>0</v>
      </c>
      <c r="K76" s="78">
        <v>0</v>
      </c>
      <c r="L76" s="78">
        <v>0</v>
      </c>
      <c r="M76" s="78">
        <v>12</v>
      </c>
    </row>
    <row r="77" spans="1:13" ht="18" customHeight="1">
      <c r="A77" s="2"/>
      <c r="B77" s="157">
        <v>37</v>
      </c>
      <c r="C77" s="159" t="s">
        <v>45</v>
      </c>
      <c r="D77" s="3" t="s">
        <v>22</v>
      </c>
      <c r="E77" s="75">
        <v>28</v>
      </c>
      <c r="F77" s="75">
        <v>31</v>
      </c>
      <c r="G77" s="75">
        <v>34</v>
      </c>
      <c r="H77" s="76">
        <v>0</v>
      </c>
      <c r="I77" s="76">
        <v>2</v>
      </c>
      <c r="J77" s="76">
        <v>1</v>
      </c>
      <c r="K77" s="76">
        <v>4</v>
      </c>
      <c r="L77" s="76">
        <v>4</v>
      </c>
      <c r="M77" s="76">
        <v>23</v>
      </c>
    </row>
    <row r="78" spans="1:13" ht="18" customHeight="1">
      <c r="A78" s="2"/>
      <c r="B78" s="158"/>
      <c r="C78" s="160"/>
      <c r="D78" s="4" t="s">
        <v>23</v>
      </c>
      <c r="E78" s="77">
        <v>40</v>
      </c>
      <c r="F78" s="77">
        <v>42</v>
      </c>
      <c r="G78" s="77">
        <v>46</v>
      </c>
      <c r="H78" s="78">
        <v>0</v>
      </c>
      <c r="I78" s="78">
        <v>1</v>
      </c>
      <c r="J78" s="78">
        <v>2</v>
      </c>
      <c r="K78" s="78">
        <v>3</v>
      </c>
      <c r="L78" s="78">
        <v>3</v>
      </c>
      <c r="M78" s="78">
        <v>37</v>
      </c>
    </row>
    <row r="79" spans="1:13" ht="18" customHeight="1">
      <c r="A79" s="2"/>
      <c r="B79" s="157">
        <v>38</v>
      </c>
      <c r="C79" s="171" t="s">
        <v>148</v>
      </c>
      <c r="D79" s="3" t="s">
        <v>22</v>
      </c>
      <c r="E79" s="75">
        <v>1</v>
      </c>
      <c r="F79" s="75">
        <v>0</v>
      </c>
      <c r="G79" s="76">
        <v>0</v>
      </c>
      <c r="H79" s="76">
        <v>0</v>
      </c>
      <c r="I79" s="76">
        <v>0</v>
      </c>
      <c r="J79" s="76">
        <v>0</v>
      </c>
      <c r="K79" s="76">
        <v>0</v>
      </c>
      <c r="L79" s="76">
        <v>0</v>
      </c>
      <c r="M79" s="76">
        <v>0</v>
      </c>
    </row>
    <row r="80" spans="1:13" ht="18" customHeight="1">
      <c r="A80" s="2"/>
      <c r="B80" s="158"/>
      <c r="C80" s="172"/>
      <c r="D80" s="4" t="s">
        <v>23</v>
      </c>
      <c r="E80" s="77">
        <v>5</v>
      </c>
      <c r="F80" s="77">
        <v>4</v>
      </c>
      <c r="G80" s="77">
        <v>5</v>
      </c>
      <c r="H80" s="78">
        <v>0</v>
      </c>
      <c r="I80" s="78">
        <v>0</v>
      </c>
      <c r="J80" s="78">
        <v>0</v>
      </c>
      <c r="K80" s="78">
        <v>0</v>
      </c>
      <c r="L80" s="78">
        <v>1</v>
      </c>
      <c r="M80" s="78">
        <v>4</v>
      </c>
    </row>
    <row r="81" spans="1:13" ht="18" customHeight="1">
      <c r="A81" s="2"/>
      <c r="B81" s="157">
        <v>39</v>
      </c>
      <c r="C81" s="159" t="s">
        <v>149</v>
      </c>
      <c r="D81" s="3" t="s">
        <v>22</v>
      </c>
      <c r="E81" s="75">
        <v>8</v>
      </c>
      <c r="F81" s="75">
        <v>7</v>
      </c>
      <c r="G81" s="75">
        <v>7</v>
      </c>
      <c r="H81" s="76">
        <v>0</v>
      </c>
      <c r="I81" s="76">
        <v>1</v>
      </c>
      <c r="J81" s="76">
        <v>1</v>
      </c>
      <c r="K81" s="76">
        <v>2</v>
      </c>
      <c r="L81" s="76">
        <v>0</v>
      </c>
      <c r="M81" s="76">
        <v>3</v>
      </c>
    </row>
    <row r="82" spans="1:13" ht="18" customHeight="1">
      <c r="A82" s="2"/>
      <c r="B82" s="158"/>
      <c r="C82" s="160"/>
      <c r="D82" s="4" t="s">
        <v>23</v>
      </c>
      <c r="E82" s="77">
        <v>6</v>
      </c>
      <c r="F82" s="77">
        <v>9</v>
      </c>
      <c r="G82" s="77">
        <v>8</v>
      </c>
      <c r="H82" s="78">
        <v>0</v>
      </c>
      <c r="I82" s="78">
        <v>1</v>
      </c>
      <c r="J82" s="78">
        <v>1</v>
      </c>
      <c r="K82" s="78">
        <v>1</v>
      </c>
      <c r="L82" s="78">
        <v>1</v>
      </c>
      <c r="M82" s="78">
        <v>4</v>
      </c>
    </row>
    <row r="83" spans="1:13" ht="18" customHeight="1">
      <c r="A83" s="2"/>
      <c r="B83" s="157">
        <v>40</v>
      </c>
      <c r="C83" s="159" t="s">
        <v>46</v>
      </c>
      <c r="D83" s="3" t="s">
        <v>22</v>
      </c>
      <c r="E83" s="75">
        <v>4</v>
      </c>
      <c r="F83" s="75">
        <v>5</v>
      </c>
      <c r="G83" s="75">
        <v>5</v>
      </c>
      <c r="H83" s="76">
        <v>2</v>
      </c>
      <c r="I83" s="76">
        <v>0</v>
      </c>
      <c r="J83" s="76">
        <v>1</v>
      </c>
      <c r="K83" s="76">
        <v>1</v>
      </c>
      <c r="L83" s="76">
        <v>0</v>
      </c>
      <c r="M83" s="76">
        <v>1</v>
      </c>
    </row>
    <row r="84" spans="1:13" ht="18" customHeight="1">
      <c r="A84" s="2"/>
      <c r="B84" s="158"/>
      <c r="C84" s="160"/>
      <c r="D84" s="4" t="s">
        <v>23</v>
      </c>
      <c r="E84" s="77">
        <v>1</v>
      </c>
      <c r="F84" s="77">
        <v>2</v>
      </c>
      <c r="G84" s="77">
        <v>2</v>
      </c>
      <c r="H84" s="78">
        <v>0</v>
      </c>
      <c r="I84" s="78">
        <v>0</v>
      </c>
      <c r="J84" s="78">
        <v>0</v>
      </c>
      <c r="K84" s="78">
        <v>0</v>
      </c>
      <c r="L84" s="78">
        <v>0</v>
      </c>
      <c r="M84" s="78">
        <v>2</v>
      </c>
    </row>
    <row r="85" spans="1:13" ht="18" customHeight="1">
      <c r="A85" s="2"/>
      <c r="B85" s="157">
        <v>41</v>
      </c>
      <c r="C85" s="169" t="s">
        <v>47</v>
      </c>
      <c r="D85" s="3" t="s">
        <v>22</v>
      </c>
      <c r="E85" s="75">
        <v>2</v>
      </c>
      <c r="F85" s="75">
        <v>2</v>
      </c>
      <c r="G85" s="75">
        <v>2</v>
      </c>
      <c r="H85" s="76">
        <v>0</v>
      </c>
      <c r="I85" s="76">
        <v>1</v>
      </c>
      <c r="J85" s="76">
        <v>1</v>
      </c>
      <c r="K85" s="76">
        <v>0</v>
      </c>
      <c r="L85" s="76">
        <v>0</v>
      </c>
      <c r="M85" s="76">
        <v>0</v>
      </c>
    </row>
    <row r="86" spans="1:13" ht="18" customHeight="1">
      <c r="A86" s="2"/>
      <c r="B86" s="158"/>
      <c r="C86" s="170"/>
      <c r="D86" s="4" t="s">
        <v>23</v>
      </c>
      <c r="E86" s="77">
        <v>0</v>
      </c>
      <c r="F86" s="77">
        <v>0</v>
      </c>
      <c r="G86" s="77">
        <v>0</v>
      </c>
      <c r="H86" s="78">
        <v>0</v>
      </c>
      <c r="I86" s="78">
        <v>0</v>
      </c>
      <c r="J86" s="78">
        <v>0</v>
      </c>
      <c r="K86" s="78">
        <v>0</v>
      </c>
      <c r="L86" s="78">
        <v>0</v>
      </c>
      <c r="M86" s="78">
        <v>0</v>
      </c>
    </row>
    <row r="87" spans="1:13" ht="18" customHeight="1">
      <c r="A87" s="2"/>
      <c r="B87" s="157">
        <v>42</v>
      </c>
      <c r="C87" s="159" t="s">
        <v>48</v>
      </c>
      <c r="D87" s="3" t="s">
        <v>22</v>
      </c>
      <c r="E87" s="75">
        <v>0</v>
      </c>
      <c r="F87" s="75">
        <v>0</v>
      </c>
      <c r="G87" s="75">
        <v>0</v>
      </c>
      <c r="H87" s="76">
        <v>0</v>
      </c>
      <c r="I87" s="76">
        <v>0</v>
      </c>
      <c r="J87" s="76">
        <v>0</v>
      </c>
      <c r="K87" s="76">
        <v>0</v>
      </c>
      <c r="L87" s="76">
        <v>0</v>
      </c>
      <c r="M87" s="76">
        <v>0</v>
      </c>
    </row>
    <row r="88" spans="1:13" ht="18" customHeight="1">
      <c r="A88" s="2"/>
      <c r="B88" s="158"/>
      <c r="C88" s="160"/>
      <c r="D88" s="4" t="s">
        <v>23</v>
      </c>
      <c r="E88" s="77">
        <v>0</v>
      </c>
      <c r="F88" s="77">
        <v>0</v>
      </c>
      <c r="G88" s="77">
        <v>0</v>
      </c>
      <c r="H88" s="78">
        <v>0</v>
      </c>
      <c r="I88" s="78">
        <v>0</v>
      </c>
      <c r="J88" s="78">
        <v>0</v>
      </c>
      <c r="K88" s="78">
        <v>0</v>
      </c>
      <c r="L88" s="78">
        <v>0</v>
      </c>
      <c r="M88" s="78">
        <v>0</v>
      </c>
    </row>
    <row r="89" spans="1:13" ht="18" customHeight="1">
      <c r="A89" s="2"/>
      <c r="B89" s="157">
        <v>43</v>
      </c>
      <c r="C89" s="169" t="s">
        <v>150</v>
      </c>
      <c r="D89" s="3" t="s">
        <v>22</v>
      </c>
      <c r="E89" s="75">
        <v>1</v>
      </c>
      <c r="F89" s="75">
        <v>2</v>
      </c>
      <c r="G89" s="75">
        <v>2</v>
      </c>
      <c r="H89" s="76">
        <v>0</v>
      </c>
      <c r="I89" s="76">
        <v>0</v>
      </c>
      <c r="J89" s="76">
        <v>0</v>
      </c>
      <c r="K89" s="76">
        <v>1</v>
      </c>
      <c r="L89" s="76">
        <v>0</v>
      </c>
      <c r="M89" s="76">
        <v>1</v>
      </c>
    </row>
    <row r="90" spans="1:13" ht="18" customHeight="1">
      <c r="A90" s="2"/>
      <c r="B90" s="158"/>
      <c r="C90" s="170"/>
      <c r="D90" s="4" t="s">
        <v>23</v>
      </c>
      <c r="E90" s="77">
        <v>2</v>
      </c>
      <c r="F90" s="77">
        <v>2</v>
      </c>
      <c r="G90" s="77">
        <v>4</v>
      </c>
      <c r="H90" s="78">
        <v>0</v>
      </c>
      <c r="I90" s="78">
        <v>0</v>
      </c>
      <c r="J90" s="78">
        <v>1</v>
      </c>
      <c r="K90" s="78">
        <v>0</v>
      </c>
      <c r="L90" s="78">
        <v>0</v>
      </c>
      <c r="M90" s="78">
        <v>3</v>
      </c>
    </row>
    <row r="91" spans="1:13" ht="18" customHeight="1">
      <c r="A91" s="2"/>
      <c r="B91" s="157">
        <v>44</v>
      </c>
      <c r="C91" s="169" t="s">
        <v>77</v>
      </c>
      <c r="D91" s="3" t="s">
        <v>22</v>
      </c>
      <c r="E91" s="75">
        <v>2</v>
      </c>
      <c r="F91" s="75">
        <v>2</v>
      </c>
      <c r="G91" s="75">
        <v>2</v>
      </c>
      <c r="H91" s="76">
        <v>0</v>
      </c>
      <c r="I91" s="76">
        <v>0</v>
      </c>
      <c r="J91" s="76">
        <v>1</v>
      </c>
      <c r="K91" s="76">
        <v>0</v>
      </c>
      <c r="L91" s="76">
        <v>0</v>
      </c>
      <c r="M91" s="76">
        <v>1</v>
      </c>
    </row>
    <row r="92" spans="1:13" ht="18" customHeight="1">
      <c r="A92" s="2"/>
      <c r="B92" s="158"/>
      <c r="C92" s="170"/>
      <c r="D92" s="4" t="s">
        <v>23</v>
      </c>
      <c r="E92" s="77">
        <v>0</v>
      </c>
      <c r="F92" s="77">
        <v>0</v>
      </c>
      <c r="G92" s="77">
        <v>0</v>
      </c>
      <c r="H92" s="78">
        <v>0</v>
      </c>
      <c r="I92" s="78">
        <v>0</v>
      </c>
      <c r="J92" s="78">
        <v>0</v>
      </c>
      <c r="K92" s="78">
        <v>0</v>
      </c>
      <c r="L92" s="78">
        <v>0</v>
      </c>
      <c r="M92" s="78">
        <v>0</v>
      </c>
    </row>
    <row r="93" spans="1:13" ht="18" customHeight="1">
      <c r="A93" s="2"/>
      <c r="B93" s="157">
        <v>45</v>
      </c>
      <c r="C93" s="169" t="s">
        <v>49</v>
      </c>
      <c r="D93" s="3" t="s">
        <v>22</v>
      </c>
      <c r="E93" s="75">
        <v>0</v>
      </c>
      <c r="F93" s="75">
        <v>0</v>
      </c>
      <c r="G93" s="75">
        <v>0</v>
      </c>
      <c r="H93" s="76">
        <v>0</v>
      </c>
      <c r="I93" s="76">
        <v>0</v>
      </c>
      <c r="J93" s="76">
        <v>0</v>
      </c>
      <c r="K93" s="76">
        <v>0</v>
      </c>
      <c r="L93" s="76">
        <v>0</v>
      </c>
      <c r="M93" s="76">
        <v>0</v>
      </c>
    </row>
    <row r="94" spans="1:13" ht="18" customHeight="1">
      <c r="A94" s="2"/>
      <c r="B94" s="158"/>
      <c r="C94" s="170"/>
      <c r="D94" s="4" t="s">
        <v>23</v>
      </c>
      <c r="E94" s="77">
        <v>0</v>
      </c>
      <c r="F94" s="77">
        <v>0</v>
      </c>
      <c r="G94" s="77">
        <v>0</v>
      </c>
      <c r="H94" s="78">
        <v>0</v>
      </c>
      <c r="I94" s="78">
        <v>0</v>
      </c>
      <c r="J94" s="78">
        <v>0</v>
      </c>
      <c r="K94" s="78">
        <v>0</v>
      </c>
      <c r="L94" s="78">
        <v>0</v>
      </c>
      <c r="M94" s="78">
        <v>0</v>
      </c>
    </row>
    <row r="95" spans="1:13" ht="18" customHeight="1">
      <c r="A95" s="2"/>
      <c r="B95" s="157">
        <v>46</v>
      </c>
      <c r="C95" s="169" t="s">
        <v>126</v>
      </c>
      <c r="D95" s="3" t="s">
        <v>22</v>
      </c>
      <c r="E95" s="75">
        <v>1</v>
      </c>
      <c r="F95" s="80">
        <v>1</v>
      </c>
      <c r="G95" s="80">
        <v>1</v>
      </c>
      <c r="H95" s="76">
        <v>0</v>
      </c>
      <c r="I95" s="76">
        <v>0</v>
      </c>
      <c r="J95" s="76">
        <v>0</v>
      </c>
      <c r="K95" s="76">
        <v>1</v>
      </c>
      <c r="L95" s="76">
        <v>0</v>
      </c>
      <c r="M95" s="76">
        <v>0</v>
      </c>
    </row>
    <row r="96" spans="1:13" ht="18" customHeight="1">
      <c r="A96" s="2"/>
      <c r="B96" s="158"/>
      <c r="C96" s="170"/>
      <c r="D96" s="4" t="s">
        <v>23</v>
      </c>
      <c r="E96" s="77">
        <v>0</v>
      </c>
      <c r="F96" s="77">
        <v>0</v>
      </c>
      <c r="G96" s="77">
        <v>0</v>
      </c>
      <c r="H96" s="78">
        <v>0</v>
      </c>
      <c r="I96" s="78">
        <v>0</v>
      </c>
      <c r="J96" s="78">
        <v>0</v>
      </c>
      <c r="K96" s="78">
        <v>0</v>
      </c>
      <c r="L96" s="78">
        <v>0</v>
      </c>
      <c r="M96" s="78">
        <v>0</v>
      </c>
    </row>
    <row r="97" spans="1:13" ht="18" customHeight="1">
      <c r="A97" s="2"/>
      <c r="B97" s="157">
        <v>47</v>
      </c>
      <c r="C97" s="169" t="s">
        <v>127</v>
      </c>
      <c r="D97" s="3" t="s">
        <v>22</v>
      </c>
      <c r="E97" s="75">
        <v>2</v>
      </c>
      <c r="F97" s="81">
        <v>2</v>
      </c>
      <c r="G97" s="81">
        <v>3</v>
      </c>
      <c r="H97" s="76">
        <v>0</v>
      </c>
      <c r="I97" s="76">
        <v>0</v>
      </c>
      <c r="J97" s="76">
        <v>0</v>
      </c>
      <c r="K97" s="76">
        <v>0</v>
      </c>
      <c r="L97" s="76">
        <v>0</v>
      </c>
      <c r="M97" s="76">
        <v>3</v>
      </c>
    </row>
    <row r="98" spans="1:13" ht="18" customHeight="1">
      <c r="A98" s="2"/>
      <c r="B98" s="158"/>
      <c r="C98" s="170"/>
      <c r="D98" s="4" t="s">
        <v>23</v>
      </c>
      <c r="E98" s="77">
        <v>0</v>
      </c>
      <c r="F98" s="82">
        <v>0</v>
      </c>
      <c r="G98" s="82">
        <v>2</v>
      </c>
      <c r="H98" s="78">
        <v>0</v>
      </c>
      <c r="I98" s="78">
        <v>0</v>
      </c>
      <c r="J98" s="78">
        <v>0</v>
      </c>
      <c r="K98" s="78">
        <v>0</v>
      </c>
      <c r="L98" s="78">
        <v>0</v>
      </c>
      <c r="M98" s="78">
        <v>2</v>
      </c>
    </row>
    <row r="99" spans="1:13" ht="18" customHeight="1">
      <c r="A99" s="2"/>
      <c r="B99" s="157">
        <v>48</v>
      </c>
      <c r="C99" s="169" t="s">
        <v>128</v>
      </c>
      <c r="D99" s="3" t="s">
        <v>22</v>
      </c>
      <c r="E99" s="75">
        <v>1</v>
      </c>
      <c r="F99" s="80">
        <v>2</v>
      </c>
      <c r="G99" s="80">
        <v>3</v>
      </c>
      <c r="H99" s="76">
        <v>0</v>
      </c>
      <c r="I99" s="76">
        <v>0</v>
      </c>
      <c r="J99" s="76">
        <v>0</v>
      </c>
      <c r="K99" s="76">
        <v>0</v>
      </c>
      <c r="L99" s="76">
        <v>1</v>
      </c>
      <c r="M99" s="76">
        <v>2</v>
      </c>
    </row>
    <row r="100" spans="1:13" ht="18" customHeight="1">
      <c r="A100" s="2"/>
      <c r="B100" s="158"/>
      <c r="C100" s="170"/>
      <c r="D100" s="4" t="s">
        <v>23</v>
      </c>
      <c r="E100" s="77">
        <v>0</v>
      </c>
      <c r="F100" s="77">
        <v>0</v>
      </c>
      <c r="G100" s="77">
        <v>0</v>
      </c>
      <c r="H100" s="78">
        <v>0</v>
      </c>
      <c r="I100" s="78">
        <v>0</v>
      </c>
      <c r="J100" s="78">
        <v>0</v>
      </c>
      <c r="K100" s="78">
        <v>0</v>
      </c>
      <c r="L100" s="78">
        <v>0</v>
      </c>
      <c r="M100" s="78">
        <v>0</v>
      </c>
    </row>
    <row r="101" spans="1:13" ht="18" customHeight="1">
      <c r="A101" s="2"/>
      <c r="B101" s="157">
        <v>49</v>
      </c>
      <c r="C101" s="169" t="s">
        <v>129</v>
      </c>
      <c r="D101" s="3" t="s">
        <v>22</v>
      </c>
      <c r="E101" s="75">
        <v>9</v>
      </c>
      <c r="F101" s="81">
        <v>8</v>
      </c>
      <c r="G101" s="81">
        <v>7</v>
      </c>
      <c r="H101" s="76">
        <v>0</v>
      </c>
      <c r="I101" s="76">
        <v>2</v>
      </c>
      <c r="J101" s="76">
        <v>0</v>
      </c>
      <c r="K101" s="76">
        <v>0</v>
      </c>
      <c r="L101" s="76">
        <v>1</v>
      </c>
      <c r="M101" s="76">
        <v>4</v>
      </c>
    </row>
    <row r="102" spans="1:13" ht="18" customHeight="1">
      <c r="A102" s="2"/>
      <c r="B102" s="158"/>
      <c r="C102" s="170"/>
      <c r="D102" s="4" t="s">
        <v>23</v>
      </c>
      <c r="E102" s="77">
        <v>5</v>
      </c>
      <c r="F102" s="82">
        <v>7</v>
      </c>
      <c r="G102" s="82">
        <v>8</v>
      </c>
      <c r="H102" s="78">
        <v>0</v>
      </c>
      <c r="I102" s="78">
        <v>0</v>
      </c>
      <c r="J102" s="78">
        <v>1</v>
      </c>
      <c r="K102" s="78">
        <v>1</v>
      </c>
      <c r="L102" s="78">
        <v>3</v>
      </c>
      <c r="M102" s="78">
        <v>3</v>
      </c>
    </row>
    <row r="103" spans="1:13" ht="18" customHeight="1">
      <c r="A103" s="2"/>
      <c r="B103" s="157">
        <v>50</v>
      </c>
      <c r="C103" s="169" t="s">
        <v>130</v>
      </c>
      <c r="D103" s="3" t="s">
        <v>22</v>
      </c>
      <c r="E103" s="75">
        <v>6</v>
      </c>
      <c r="F103" s="80">
        <v>7</v>
      </c>
      <c r="G103" s="80">
        <v>8</v>
      </c>
      <c r="H103" s="76">
        <v>0</v>
      </c>
      <c r="I103" s="76">
        <v>1</v>
      </c>
      <c r="J103" s="76">
        <v>1</v>
      </c>
      <c r="K103" s="76">
        <v>1</v>
      </c>
      <c r="L103" s="76">
        <v>1</v>
      </c>
      <c r="M103" s="76">
        <v>4</v>
      </c>
    </row>
    <row r="104" spans="1:13" ht="18" customHeight="1">
      <c r="A104" s="2"/>
      <c r="B104" s="158"/>
      <c r="C104" s="170"/>
      <c r="D104" s="4" t="s">
        <v>23</v>
      </c>
      <c r="E104" s="77">
        <v>5</v>
      </c>
      <c r="F104" s="77">
        <v>5</v>
      </c>
      <c r="G104" s="77">
        <v>7</v>
      </c>
      <c r="H104" s="78">
        <v>0</v>
      </c>
      <c r="I104" s="78">
        <v>0</v>
      </c>
      <c r="J104" s="78">
        <v>1</v>
      </c>
      <c r="K104" s="78">
        <v>1</v>
      </c>
      <c r="L104" s="78">
        <v>1</v>
      </c>
      <c r="M104" s="78">
        <v>4</v>
      </c>
    </row>
    <row r="105" spans="1:13" ht="18" customHeight="1">
      <c r="A105" s="2"/>
      <c r="B105" s="157">
        <v>51</v>
      </c>
      <c r="C105" s="169" t="s">
        <v>131</v>
      </c>
      <c r="D105" s="3" t="s">
        <v>22</v>
      </c>
      <c r="E105" s="75">
        <v>0</v>
      </c>
      <c r="F105" s="81">
        <v>0</v>
      </c>
      <c r="G105" s="81">
        <v>0</v>
      </c>
      <c r="H105" s="76">
        <v>0</v>
      </c>
      <c r="I105" s="76">
        <v>0</v>
      </c>
      <c r="J105" s="76">
        <v>0</v>
      </c>
      <c r="K105" s="76">
        <v>0</v>
      </c>
      <c r="L105" s="76">
        <v>0</v>
      </c>
      <c r="M105" s="76">
        <v>0</v>
      </c>
    </row>
    <row r="106" spans="1:13" ht="18" customHeight="1">
      <c r="A106" s="2"/>
      <c r="B106" s="158"/>
      <c r="C106" s="170"/>
      <c r="D106" s="4" t="s">
        <v>23</v>
      </c>
      <c r="E106" s="77">
        <v>0</v>
      </c>
      <c r="F106" s="82">
        <v>0</v>
      </c>
      <c r="G106" s="82">
        <v>0</v>
      </c>
      <c r="H106" s="78">
        <v>0</v>
      </c>
      <c r="I106" s="78">
        <v>0</v>
      </c>
      <c r="J106" s="78">
        <v>0</v>
      </c>
      <c r="K106" s="78">
        <v>0</v>
      </c>
      <c r="L106" s="78">
        <v>0</v>
      </c>
      <c r="M106" s="78">
        <v>0</v>
      </c>
    </row>
    <row r="107" spans="1:13" ht="18" customHeight="1">
      <c r="A107" s="2"/>
      <c r="B107" s="157">
        <v>52</v>
      </c>
      <c r="C107" s="169" t="s">
        <v>132</v>
      </c>
      <c r="D107" s="3" t="s">
        <v>22</v>
      </c>
      <c r="E107" s="75">
        <v>1</v>
      </c>
      <c r="F107" s="80">
        <v>1</v>
      </c>
      <c r="G107" s="80">
        <v>1</v>
      </c>
      <c r="H107" s="76">
        <v>0</v>
      </c>
      <c r="I107" s="76">
        <v>0</v>
      </c>
      <c r="J107" s="76">
        <v>0</v>
      </c>
      <c r="K107" s="76">
        <v>1</v>
      </c>
      <c r="L107" s="76">
        <v>0</v>
      </c>
      <c r="M107" s="76">
        <v>0</v>
      </c>
    </row>
    <row r="108" spans="1:13" ht="18" customHeight="1">
      <c r="A108" s="2"/>
      <c r="B108" s="158"/>
      <c r="C108" s="170"/>
      <c r="D108" s="4" t="s">
        <v>23</v>
      </c>
      <c r="E108" s="77">
        <v>1</v>
      </c>
      <c r="F108" s="77">
        <v>2</v>
      </c>
      <c r="G108" s="77">
        <v>2</v>
      </c>
      <c r="H108" s="78">
        <v>0</v>
      </c>
      <c r="I108" s="78">
        <v>0</v>
      </c>
      <c r="J108" s="78">
        <v>0</v>
      </c>
      <c r="K108" s="78">
        <v>0</v>
      </c>
      <c r="L108" s="78">
        <v>0</v>
      </c>
      <c r="M108" s="78">
        <v>2</v>
      </c>
    </row>
    <row r="109" spans="1:13" ht="18" customHeight="1">
      <c r="A109" s="2"/>
      <c r="B109" s="157">
        <v>53</v>
      </c>
      <c r="C109" s="169" t="s">
        <v>133</v>
      </c>
      <c r="D109" s="3" t="s">
        <v>22</v>
      </c>
      <c r="E109" s="75">
        <v>0</v>
      </c>
      <c r="F109" s="81">
        <v>0</v>
      </c>
      <c r="G109" s="81">
        <v>0</v>
      </c>
      <c r="H109" s="76">
        <v>0</v>
      </c>
      <c r="I109" s="76">
        <v>0</v>
      </c>
      <c r="J109" s="76">
        <v>0</v>
      </c>
      <c r="K109" s="76">
        <v>0</v>
      </c>
      <c r="L109" s="76">
        <v>0</v>
      </c>
      <c r="M109" s="76">
        <v>0</v>
      </c>
    </row>
    <row r="110" spans="1:13" ht="18" customHeight="1">
      <c r="A110" s="2"/>
      <c r="B110" s="158"/>
      <c r="C110" s="170"/>
      <c r="D110" s="4" t="s">
        <v>23</v>
      </c>
      <c r="E110" s="77">
        <v>0</v>
      </c>
      <c r="F110" s="82">
        <v>0</v>
      </c>
      <c r="G110" s="82">
        <v>0</v>
      </c>
      <c r="H110" s="78">
        <v>0</v>
      </c>
      <c r="I110" s="78">
        <v>0</v>
      </c>
      <c r="J110" s="78">
        <v>0</v>
      </c>
      <c r="K110" s="78">
        <v>0</v>
      </c>
      <c r="L110" s="78">
        <v>0</v>
      </c>
      <c r="M110" s="78">
        <v>0</v>
      </c>
    </row>
    <row r="111" spans="1:13" ht="18" customHeight="1">
      <c r="A111" s="2"/>
      <c r="B111" s="157">
        <v>54</v>
      </c>
      <c r="C111" s="169" t="s">
        <v>151</v>
      </c>
      <c r="D111" s="3" t="s">
        <v>22</v>
      </c>
      <c r="E111" s="75">
        <v>0</v>
      </c>
      <c r="F111" s="80">
        <v>0</v>
      </c>
      <c r="G111" s="80">
        <v>0</v>
      </c>
      <c r="H111" s="76">
        <v>0</v>
      </c>
      <c r="I111" s="76">
        <v>0</v>
      </c>
      <c r="J111" s="76">
        <v>0</v>
      </c>
      <c r="K111" s="76">
        <v>0</v>
      </c>
      <c r="L111" s="76">
        <v>0</v>
      </c>
      <c r="M111" s="76">
        <v>0</v>
      </c>
    </row>
    <row r="112" spans="1:13" ht="18" customHeight="1">
      <c r="A112" s="2"/>
      <c r="B112" s="158"/>
      <c r="C112" s="170"/>
      <c r="D112" s="4" t="s">
        <v>23</v>
      </c>
      <c r="E112" s="77">
        <v>1</v>
      </c>
      <c r="F112" s="77">
        <v>2</v>
      </c>
      <c r="G112" s="77">
        <v>0</v>
      </c>
      <c r="H112" s="78">
        <v>0</v>
      </c>
      <c r="I112" s="78">
        <v>0</v>
      </c>
      <c r="J112" s="78">
        <v>0</v>
      </c>
      <c r="K112" s="78">
        <v>0</v>
      </c>
      <c r="L112" s="78">
        <v>0</v>
      </c>
      <c r="M112" s="78">
        <v>0</v>
      </c>
    </row>
    <row r="113" spans="1:13" ht="18" customHeight="1">
      <c r="A113" s="2"/>
      <c r="B113" s="157">
        <v>55</v>
      </c>
      <c r="C113" s="169" t="s">
        <v>134</v>
      </c>
      <c r="D113" s="3" t="s">
        <v>22</v>
      </c>
      <c r="E113" s="75">
        <v>4</v>
      </c>
      <c r="F113" s="81">
        <v>8</v>
      </c>
      <c r="G113" s="81">
        <v>11</v>
      </c>
      <c r="H113" s="76">
        <v>0</v>
      </c>
      <c r="I113" s="76">
        <v>0</v>
      </c>
      <c r="J113" s="76">
        <v>0</v>
      </c>
      <c r="K113" s="76">
        <v>1</v>
      </c>
      <c r="L113" s="76">
        <v>1</v>
      </c>
      <c r="M113" s="76">
        <v>9</v>
      </c>
    </row>
    <row r="114" spans="1:13" ht="18" customHeight="1">
      <c r="A114" s="2"/>
      <c r="B114" s="158"/>
      <c r="C114" s="170"/>
      <c r="D114" s="4" t="s">
        <v>23</v>
      </c>
      <c r="E114" s="77">
        <v>5</v>
      </c>
      <c r="F114" s="82">
        <v>8</v>
      </c>
      <c r="G114" s="82">
        <v>9</v>
      </c>
      <c r="H114" s="78">
        <v>0</v>
      </c>
      <c r="I114" s="78">
        <v>0</v>
      </c>
      <c r="J114" s="78">
        <v>0</v>
      </c>
      <c r="K114" s="78">
        <v>1</v>
      </c>
      <c r="L114" s="78">
        <v>0</v>
      </c>
      <c r="M114" s="78">
        <v>8</v>
      </c>
    </row>
    <row r="115" spans="1:13" ht="30" customHeight="1">
      <c r="A115" s="2"/>
      <c r="B115" s="157">
        <v>56</v>
      </c>
      <c r="C115" s="171" t="s">
        <v>152</v>
      </c>
      <c r="D115" s="3" t="s">
        <v>22</v>
      </c>
      <c r="E115" s="75">
        <v>27</v>
      </c>
      <c r="F115" s="80">
        <v>30</v>
      </c>
      <c r="G115" s="80">
        <v>36</v>
      </c>
      <c r="H115" s="76">
        <v>1</v>
      </c>
      <c r="I115" s="76">
        <v>2</v>
      </c>
      <c r="J115" s="76">
        <v>4</v>
      </c>
      <c r="K115" s="76">
        <v>7</v>
      </c>
      <c r="L115" s="76">
        <v>5</v>
      </c>
      <c r="M115" s="76">
        <v>17</v>
      </c>
    </row>
    <row r="116" spans="1:13" ht="30" customHeight="1">
      <c r="A116" s="2"/>
      <c r="B116" s="158"/>
      <c r="C116" s="172"/>
      <c r="D116" s="4" t="s">
        <v>23</v>
      </c>
      <c r="E116" s="77">
        <v>36</v>
      </c>
      <c r="F116" s="77">
        <v>41</v>
      </c>
      <c r="G116" s="77">
        <v>44</v>
      </c>
      <c r="H116" s="78">
        <v>0</v>
      </c>
      <c r="I116" s="78">
        <v>2</v>
      </c>
      <c r="J116" s="78">
        <v>5</v>
      </c>
      <c r="K116" s="78">
        <v>7</v>
      </c>
      <c r="L116" s="78">
        <v>10</v>
      </c>
      <c r="M116" s="78">
        <v>20</v>
      </c>
    </row>
    <row r="117" spans="1:13" ht="26.25" customHeight="1">
      <c r="A117" s="2"/>
      <c r="B117" s="175" t="s">
        <v>50</v>
      </c>
      <c r="C117" s="176"/>
      <c r="D117" s="177"/>
      <c r="E117" s="82">
        <f>SUM(E5:E116)</f>
        <v>3081</v>
      </c>
      <c r="F117" s="83">
        <f>SUM(F5:F116)</f>
        <v>3255</v>
      </c>
      <c r="G117" s="83">
        <f>SUM(G5:G116)</f>
        <v>3467</v>
      </c>
      <c r="H117" s="83">
        <f aca="true" t="shared" si="0" ref="H117:M117">SUM(H5:H116)</f>
        <v>64</v>
      </c>
      <c r="I117" s="83">
        <f t="shared" si="0"/>
        <v>169</v>
      </c>
      <c r="J117" s="83">
        <f t="shared" si="0"/>
        <v>353</v>
      </c>
      <c r="K117" s="83">
        <f t="shared" si="0"/>
        <v>458</v>
      </c>
      <c r="L117" s="83">
        <f>SUM(L5:L116)</f>
        <v>466</v>
      </c>
      <c r="M117" s="83">
        <f t="shared" si="0"/>
        <v>1957</v>
      </c>
    </row>
    <row r="118" spans="1:13" ht="26.25" customHeight="1">
      <c r="A118" s="2"/>
      <c r="B118" s="175" t="s">
        <v>51</v>
      </c>
      <c r="C118" s="176"/>
      <c r="D118" s="177"/>
      <c r="E118" s="83">
        <v>2888</v>
      </c>
      <c r="F118" s="83">
        <v>3081</v>
      </c>
      <c r="G118" s="83">
        <v>3255</v>
      </c>
      <c r="H118" s="40"/>
      <c r="I118" s="40"/>
      <c r="J118" s="40"/>
      <c r="K118" s="40"/>
      <c r="L118" s="40"/>
      <c r="M118" s="40"/>
    </row>
    <row r="119" spans="1:13" ht="26.25" customHeight="1">
      <c r="A119" s="2"/>
      <c r="B119" s="175" t="s">
        <v>52</v>
      </c>
      <c r="C119" s="176"/>
      <c r="D119" s="177"/>
      <c r="E119" s="38">
        <f>SUM(E117/E118)</f>
        <v>1.0668282548476453</v>
      </c>
      <c r="F119" s="38">
        <f>SUM(F117/F118)</f>
        <v>1.056475170399221</v>
      </c>
      <c r="G119" s="38">
        <f>G117/G118</f>
        <v>1.0651305683563748</v>
      </c>
      <c r="H119" s="40"/>
      <c r="I119" s="40"/>
      <c r="J119" s="40"/>
      <c r="K119" s="40"/>
      <c r="L119" s="40"/>
      <c r="M119" s="40"/>
    </row>
    <row r="120" ht="14.25">
      <c r="B120" s="5" t="s">
        <v>135</v>
      </c>
    </row>
    <row r="121" ht="13.5">
      <c r="B121" s="5" t="s">
        <v>195</v>
      </c>
    </row>
  </sheetData>
  <sheetProtection/>
  <mergeCells count="123">
    <mergeCell ref="B119:D119"/>
    <mergeCell ref="B115:B116"/>
    <mergeCell ref="C115:C116"/>
    <mergeCell ref="B117:D117"/>
    <mergeCell ref="B118:D118"/>
    <mergeCell ref="B109:B110"/>
    <mergeCell ref="C109:C110"/>
    <mergeCell ref="B113:B114"/>
    <mergeCell ref="C113:C114"/>
    <mergeCell ref="B111:B112"/>
    <mergeCell ref="C111:C112"/>
    <mergeCell ref="B105:B106"/>
    <mergeCell ref="C105:C106"/>
    <mergeCell ref="B107:B108"/>
    <mergeCell ref="C107:C108"/>
    <mergeCell ref="B101:B102"/>
    <mergeCell ref="C101:C102"/>
    <mergeCell ref="B103:B104"/>
    <mergeCell ref="C103:C104"/>
    <mergeCell ref="B83:B84"/>
    <mergeCell ref="B95:B96"/>
    <mergeCell ref="C95:C96"/>
    <mergeCell ref="B97:B98"/>
    <mergeCell ref="C97:C98"/>
    <mergeCell ref="B89:B90"/>
    <mergeCell ref="C89:C90"/>
    <mergeCell ref="C83:C84"/>
    <mergeCell ref="B85:B86"/>
    <mergeCell ref="C85:C86"/>
    <mergeCell ref="B99:B100"/>
    <mergeCell ref="C99:C100"/>
    <mergeCell ref="C81:C82"/>
    <mergeCell ref="A1:M1"/>
    <mergeCell ref="B91:B92"/>
    <mergeCell ref="C91:C92"/>
    <mergeCell ref="B93:B94"/>
    <mergeCell ref="C93:C94"/>
    <mergeCell ref="B87:B88"/>
    <mergeCell ref="C87:C88"/>
    <mergeCell ref="B81:B82"/>
    <mergeCell ref="B69:B70"/>
    <mergeCell ref="C69:C70"/>
    <mergeCell ref="B71:B72"/>
    <mergeCell ref="C71:C72"/>
    <mergeCell ref="B73:B74"/>
    <mergeCell ref="C73:C74"/>
    <mergeCell ref="B75:B76"/>
    <mergeCell ref="C75:C76"/>
    <mergeCell ref="B77:B78"/>
    <mergeCell ref="B65:B66"/>
    <mergeCell ref="C65:C66"/>
    <mergeCell ref="B79:B80"/>
    <mergeCell ref="C79:C80"/>
    <mergeCell ref="C77:C78"/>
    <mergeCell ref="B67:B68"/>
    <mergeCell ref="C67:C68"/>
    <mergeCell ref="B63:B64"/>
    <mergeCell ref="C63:C64"/>
    <mergeCell ref="B57:B58"/>
    <mergeCell ref="C57:C58"/>
    <mergeCell ref="B59:B60"/>
    <mergeCell ref="C59:C60"/>
    <mergeCell ref="B51:B52"/>
    <mergeCell ref="C51:C52"/>
    <mergeCell ref="B53:B54"/>
    <mergeCell ref="C53:C54"/>
    <mergeCell ref="B61:B62"/>
    <mergeCell ref="C61:C62"/>
    <mergeCell ref="B55:B56"/>
    <mergeCell ref="C55:C56"/>
    <mergeCell ref="B41:B42"/>
    <mergeCell ref="C41:C42"/>
    <mergeCell ref="B43:B44"/>
    <mergeCell ref="C43:C44"/>
    <mergeCell ref="B49:B50"/>
    <mergeCell ref="C49:C50"/>
    <mergeCell ref="B45:B46"/>
    <mergeCell ref="C45:C46"/>
    <mergeCell ref="B47:B48"/>
    <mergeCell ref="C47:C48"/>
    <mergeCell ref="B35:B36"/>
    <mergeCell ref="C35:C36"/>
    <mergeCell ref="B37:B38"/>
    <mergeCell ref="C37:C38"/>
    <mergeCell ref="B39:B40"/>
    <mergeCell ref="C39:C40"/>
    <mergeCell ref="C25:C26"/>
    <mergeCell ref="B27:B28"/>
    <mergeCell ref="C27:C28"/>
    <mergeCell ref="B29:B30"/>
    <mergeCell ref="C29:C30"/>
    <mergeCell ref="B31:B32"/>
    <mergeCell ref="C31:C32"/>
    <mergeCell ref="C15:C16"/>
    <mergeCell ref="B17:B18"/>
    <mergeCell ref="C17:C18"/>
    <mergeCell ref="B19:B20"/>
    <mergeCell ref="C19:C20"/>
    <mergeCell ref="B33:B34"/>
    <mergeCell ref="C33:C34"/>
    <mergeCell ref="B23:B24"/>
    <mergeCell ref="C23:C24"/>
    <mergeCell ref="B25:B26"/>
    <mergeCell ref="C5:C6"/>
    <mergeCell ref="B7:B8"/>
    <mergeCell ref="C7:C8"/>
    <mergeCell ref="B21:B22"/>
    <mergeCell ref="C21:C22"/>
    <mergeCell ref="B11:B12"/>
    <mergeCell ref="C11:C12"/>
    <mergeCell ref="B13:B14"/>
    <mergeCell ref="C13:C14"/>
    <mergeCell ref="B15:B16"/>
    <mergeCell ref="B9:B10"/>
    <mergeCell ref="C9:C10"/>
    <mergeCell ref="A2:M2"/>
    <mergeCell ref="B3:B4"/>
    <mergeCell ref="C3:C4"/>
    <mergeCell ref="D3:D4"/>
    <mergeCell ref="E3:E4"/>
    <mergeCell ref="F3:F4"/>
    <mergeCell ref="G3:M3"/>
    <mergeCell ref="B5:B6"/>
  </mergeCells>
  <printOptions/>
  <pageMargins left="0.7086614173228347" right="0.35433070866141736" top="0.984251968503937" bottom="0.984251968503937" header="0.5118110236220472" footer="0.5118110236220472"/>
  <pageSetup firstPageNumber="111" useFirstPageNumber="1" horizontalDpi="600" verticalDpi="600" orientation="portrait" paperSize="9" scale="98" r:id="rId1"/>
  <headerFooter alignWithMargins="0">
    <oddFooter>&amp;C&amp;P</oddFooter>
  </headerFooter>
  <rowBreaks count="2" manualBreakCount="2">
    <brk id="42" max="255" man="1"/>
    <brk id="82" max="12" man="1"/>
  </rowBreaks>
</worksheet>
</file>

<file path=xl/worksheets/sheet3.xml><?xml version="1.0" encoding="utf-8"?>
<worksheet xmlns="http://schemas.openxmlformats.org/spreadsheetml/2006/main" xmlns:r="http://schemas.openxmlformats.org/officeDocument/2006/relationships">
  <dimension ref="A1:M14"/>
  <sheetViews>
    <sheetView showGridLines="0" view="pageBreakPreview" zoomScaleSheetLayoutView="100" zoomScalePageLayoutView="0" workbookViewId="0" topLeftCell="A1">
      <selection activeCell="A1" sqref="A1:M1"/>
    </sheetView>
  </sheetViews>
  <sheetFormatPr defaultColWidth="9.00390625" defaultRowHeight="13.5"/>
  <cols>
    <col min="1" max="1" width="0.74609375" style="42" customWidth="1"/>
    <col min="2" max="2" width="4.50390625" style="42" bestFit="1" customWidth="1"/>
    <col min="3" max="3" width="22.625" style="42" customWidth="1"/>
    <col min="4" max="4" width="3.50390625" style="42" bestFit="1" customWidth="1"/>
    <col min="5" max="7" width="6.125" style="44" customWidth="1"/>
    <col min="8" max="13" width="5.125" style="42" customWidth="1"/>
    <col min="14" max="16384" width="9.00390625" style="42" customWidth="1"/>
  </cols>
  <sheetData>
    <row r="1" spans="1:13" ht="14.25">
      <c r="A1" s="161" t="s">
        <v>345</v>
      </c>
      <c r="B1" s="161"/>
      <c r="C1" s="161"/>
      <c r="D1" s="161"/>
      <c r="E1" s="161"/>
      <c r="F1" s="161"/>
      <c r="G1" s="161"/>
      <c r="H1" s="161"/>
      <c r="I1" s="161"/>
      <c r="J1" s="161"/>
      <c r="K1" s="161"/>
      <c r="L1" s="161"/>
      <c r="M1" s="161"/>
    </row>
    <row r="2" spans="1:13" ht="18" customHeight="1">
      <c r="A2" s="1"/>
      <c r="B2" s="162" t="s">
        <v>71</v>
      </c>
      <c r="C2" s="157" t="s">
        <v>20</v>
      </c>
      <c r="D2" s="162" t="s">
        <v>72</v>
      </c>
      <c r="E2" s="164">
        <v>24</v>
      </c>
      <c r="F2" s="164">
        <v>25</v>
      </c>
      <c r="G2" s="166" t="s">
        <v>193</v>
      </c>
      <c r="H2" s="167"/>
      <c r="I2" s="167"/>
      <c r="J2" s="167"/>
      <c r="K2" s="167"/>
      <c r="L2" s="167"/>
      <c r="M2" s="168"/>
    </row>
    <row r="3" spans="1:13" ht="18" customHeight="1">
      <c r="A3" s="2"/>
      <c r="B3" s="163"/>
      <c r="C3" s="158"/>
      <c r="D3" s="163"/>
      <c r="E3" s="165"/>
      <c r="F3" s="165"/>
      <c r="G3" s="43"/>
      <c r="H3" s="74" t="s">
        <v>53</v>
      </c>
      <c r="I3" s="74" t="s">
        <v>176</v>
      </c>
      <c r="J3" s="74" t="s">
        <v>177</v>
      </c>
      <c r="K3" s="74" t="s">
        <v>178</v>
      </c>
      <c r="L3" s="74" t="s">
        <v>179</v>
      </c>
      <c r="M3" s="74" t="s">
        <v>180</v>
      </c>
    </row>
    <row r="4" spans="1:13" ht="18" customHeight="1">
      <c r="A4" s="2"/>
      <c r="B4" s="157">
        <v>1</v>
      </c>
      <c r="C4" s="178" t="s">
        <v>181</v>
      </c>
      <c r="D4" s="3" t="s">
        <v>22</v>
      </c>
      <c r="E4" s="75">
        <v>2</v>
      </c>
      <c r="F4" s="75">
        <v>2</v>
      </c>
      <c r="G4" s="75">
        <v>2</v>
      </c>
      <c r="H4" s="76">
        <v>0</v>
      </c>
      <c r="I4" s="76">
        <v>0</v>
      </c>
      <c r="J4" s="76">
        <f aca="true" t="shared" si="0" ref="J4:J9">SUM(H4:I4)</f>
        <v>0</v>
      </c>
      <c r="K4" s="76">
        <v>0</v>
      </c>
      <c r="L4" s="76">
        <v>0</v>
      </c>
      <c r="M4" s="76">
        <v>2</v>
      </c>
    </row>
    <row r="5" spans="1:13" ht="18" customHeight="1">
      <c r="A5" s="2"/>
      <c r="B5" s="158"/>
      <c r="C5" s="179"/>
      <c r="D5" s="4" t="s">
        <v>23</v>
      </c>
      <c r="E5" s="77">
        <v>2</v>
      </c>
      <c r="F5" s="77">
        <v>2</v>
      </c>
      <c r="G5" s="77">
        <v>2</v>
      </c>
      <c r="H5" s="78">
        <v>0</v>
      </c>
      <c r="I5" s="78">
        <v>0</v>
      </c>
      <c r="J5" s="78">
        <f t="shared" si="0"/>
        <v>0</v>
      </c>
      <c r="K5" s="78">
        <v>0</v>
      </c>
      <c r="L5" s="78">
        <v>0</v>
      </c>
      <c r="M5" s="78">
        <v>2</v>
      </c>
    </row>
    <row r="6" spans="1:13" ht="18" customHeight="1">
      <c r="A6" s="2"/>
      <c r="B6" s="157">
        <v>2</v>
      </c>
      <c r="C6" s="180" t="s">
        <v>75</v>
      </c>
      <c r="D6" s="3" t="s">
        <v>22</v>
      </c>
      <c r="E6" s="75">
        <v>3</v>
      </c>
      <c r="F6" s="75">
        <v>3</v>
      </c>
      <c r="G6" s="75">
        <v>2</v>
      </c>
      <c r="H6" s="76">
        <v>0</v>
      </c>
      <c r="I6" s="76">
        <v>1</v>
      </c>
      <c r="J6" s="76">
        <f t="shared" si="0"/>
        <v>1</v>
      </c>
      <c r="K6" s="76">
        <v>0</v>
      </c>
      <c r="L6" s="76">
        <v>0</v>
      </c>
      <c r="M6" s="76">
        <v>1</v>
      </c>
    </row>
    <row r="7" spans="1:13" ht="18" customHeight="1">
      <c r="A7" s="2"/>
      <c r="B7" s="158"/>
      <c r="C7" s="181"/>
      <c r="D7" s="4" t="s">
        <v>23</v>
      </c>
      <c r="E7" s="77">
        <v>2</v>
      </c>
      <c r="F7" s="77">
        <v>1</v>
      </c>
      <c r="G7" s="77">
        <v>2</v>
      </c>
      <c r="H7" s="78">
        <v>0</v>
      </c>
      <c r="I7" s="78">
        <v>0</v>
      </c>
      <c r="J7" s="78">
        <f t="shared" si="0"/>
        <v>0</v>
      </c>
      <c r="K7" s="78">
        <v>1</v>
      </c>
      <c r="L7" s="78">
        <v>0</v>
      </c>
      <c r="M7" s="78">
        <v>0</v>
      </c>
    </row>
    <row r="8" spans="1:13" ht="18" customHeight="1">
      <c r="A8" s="2"/>
      <c r="B8" s="157">
        <v>3</v>
      </c>
      <c r="C8" s="180" t="s">
        <v>40</v>
      </c>
      <c r="D8" s="3" t="s">
        <v>22</v>
      </c>
      <c r="E8" s="75">
        <v>6</v>
      </c>
      <c r="F8" s="75">
        <v>4</v>
      </c>
      <c r="G8" s="75">
        <v>1</v>
      </c>
      <c r="H8" s="76">
        <v>0</v>
      </c>
      <c r="I8" s="76">
        <v>0</v>
      </c>
      <c r="J8" s="76">
        <f t="shared" si="0"/>
        <v>0</v>
      </c>
      <c r="K8" s="76">
        <v>0</v>
      </c>
      <c r="L8" s="76">
        <v>0</v>
      </c>
      <c r="M8" s="76">
        <v>1</v>
      </c>
    </row>
    <row r="9" spans="1:13" ht="18" customHeight="1">
      <c r="A9" s="2"/>
      <c r="B9" s="158"/>
      <c r="C9" s="181"/>
      <c r="D9" s="4" t="s">
        <v>23</v>
      </c>
      <c r="E9" s="77">
        <v>4</v>
      </c>
      <c r="F9" s="77">
        <v>1</v>
      </c>
      <c r="G9" s="77">
        <v>1</v>
      </c>
      <c r="H9" s="78">
        <v>0</v>
      </c>
      <c r="I9" s="78">
        <v>0</v>
      </c>
      <c r="J9" s="78">
        <f t="shared" si="0"/>
        <v>0</v>
      </c>
      <c r="K9" s="78">
        <v>1</v>
      </c>
      <c r="L9" s="78">
        <v>0</v>
      </c>
      <c r="M9" s="78">
        <v>0</v>
      </c>
    </row>
    <row r="10" spans="1:13" ht="26.25" customHeight="1">
      <c r="A10" s="2"/>
      <c r="B10" s="175" t="s">
        <v>50</v>
      </c>
      <c r="C10" s="176"/>
      <c r="D10" s="177"/>
      <c r="E10" s="82">
        <f aca="true" t="shared" si="1" ref="E10:M10">SUM(E4:E9)</f>
        <v>19</v>
      </c>
      <c r="F10" s="83">
        <f t="shared" si="1"/>
        <v>13</v>
      </c>
      <c r="G10" s="83">
        <f t="shared" si="1"/>
        <v>10</v>
      </c>
      <c r="H10" s="83">
        <f t="shared" si="1"/>
        <v>0</v>
      </c>
      <c r="I10" s="83">
        <f t="shared" si="1"/>
        <v>1</v>
      </c>
      <c r="J10" s="83">
        <f t="shared" si="1"/>
        <v>1</v>
      </c>
      <c r="K10" s="83">
        <f t="shared" si="1"/>
        <v>2</v>
      </c>
      <c r="L10" s="83">
        <f t="shared" si="1"/>
        <v>0</v>
      </c>
      <c r="M10" s="83">
        <f t="shared" si="1"/>
        <v>6</v>
      </c>
    </row>
    <row r="11" spans="1:13" ht="26.25" customHeight="1">
      <c r="A11" s="2"/>
      <c r="B11" s="175" t="s">
        <v>51</v>
      </c>
      <c r="C11" s="176"/>
      <c r="D11" s="177"/>
      <c r="E11" s="83">
        <v>11</v>
      </c>
      <c r="F11" s="83">
        <v>19</v>
      </c>
      <c r="G11" s="83">
        <v>13</v>
      </c>
      <c r="H11" s="40"/>
      <c r="I11" s="40"/>
      <c r="J11" s="40"/>
      <c r="K11" s="40"/>
      <c r="L11" s="40"/>
      <c r="M11" s="40"/>
    </row>
    <row r="12" spans="1:13" ht="26.25" customHeight="1">
      <c r="A12" s="2"/>
      <c r="B12" s="175" t="s">
        <v>52</v>
      </c>
      <c r="C12" s="176"/>
      <c r="D12" s="177"/>
      <c r="E12" s="38">
        <f>SUM(E10/E11)</f>
        <v>1.7272727272727273</v>
      </c>
      <c r="F12" s="38">
        <f>SUM(F10/F11)</f>
        <v>0.6842105263157895</v>
      </c>
      <c r="G12" s="38">
        <f>G10/G11</f>
        <v>0.7692307692307693</v>
      </c>
      <c r="H12" s="40"/>
      <c r="I12" s="40"/>
      <c r="J12" s="40"/>
      <c r="K12" s="40"/>
      <c r="L12" s="40"/>
      <c r="M12" s="40"/>
    </row>
    <row r="13" ht="13.5">
      <c r="B13" s="5" t="s">
        <v>194</v>
      </c>
    </row>
    <row r="14" ht="13.5">
      <c r="B14" s="5"/>
    </row>
  </sheetData>
  <sheetProtection/>
  <mergeCells count="16">
    <mergeCell ref="B12:D12"/>
    <mergeCell ref="B10:D10"/>
    <mergeCell ref="B11:D11"/>
    <mergeCell ref="B8:B9"/>
    <mergeCell ref="C8:C9"/>
    <mergeCell ref="B6:B7"/>
    <mergeCell ref="C6:C7"/>
    <mergeCell ref="B4:B5"/>
    <mergeCell ref="C4:C5"/>
    <mergeCell ref="A1:M1"/>
    <mergeCell ref="B2:B3"/>
    <mergeCell ref="C2:C3"/>
    <mergeCell ref="D2:D3"/>
    <mergeCell ref="E2:E3"/>
    <mergeCell ref="F2:F3"/>
    <mergeCell ref="G2:M2"/>
  </mergeCells>
  <printOptions/>
  <pageMargins left="0.7086614173228347" right="0.35433070866141736" top="0.984251968503937" bottom="0.984251968503937" header="0.5118110236220472" footer="0.5118110236220472"/>
  <pageSetup firstPageNumber="111"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AC227"/>
  <sheetViews>
    <sheetView showGridLines="0" view="pageBreakPreview" zoomScaleSheetLayoutView="100" zoomScalePageLayoutView="0" workbookViewId="0" topLeftCell="A1">
      <selection activeCell="F18" sqref="F18"/>
    </sheetView>
  </sheetViews>
  <sheetFormatPr defaultColWidth="9.00390625" defaultRowHeight="13.5"/>
  <cols>
    <col min="1" max="1" width="0.74609375" style="42" customWidth="1"/>
    <col min="2" max="2" width="5.125" style="42" bestFit="1" customWidth="1"/>
    <col min="3" max="3" width="40.625" style="42" customWidth="1"/>
    <col min="4" max="4" width="3.50390625" style="42" bestFit="1" customWidth="1"/>
    <col min="5" max="5" width="6.125" style="44" customWidth="1"/>
    <col min="6" max="11" width="5.125" style="42" customWidth="1"/>
    <col min="12" max="16384" width="9.00390625" style="42" customWidth="1"/>
  </cols>
  <sheetData>
    <row r="1" spans="1:11" ht="14.25">
      <c r="A1" s="161" t="s">
        <v>346</v>
      </c>
      <c r="B1" s="161"/>
      <c r="C1" s="161"/>
      <c r="D1" s="161"/>
      <c r="E1" s="161"/>
      <c r="F1" s="161"/>
      <c r="G1" s="161"/>
      <c r="H1" s="161"/>
      <c r="I1" s="161"/>
      <c r="J1" s="161"/>
      <c r="K1" s="161"/>
    </row>
    <row r="2" spans="1:11" ht="14.25">
      <c r="A2" s="161" t="s">
        <v>347</v>
      </c>
      <c r="B2" s="161"/>
      <c r="C2" s="161"/>
      <c r="D2" s="161"/>
      <c r="E2" s="161"/>
      <c r="F2" s="161"/>
      <c r="G2" s="161"/>
      <c r="H2" s="161"/>
      <c r="I2" s="161"/>
      <c r="J2" s="161"/>
      <c r="K2" s="161"/>
    </row>
    <row r="3" spans="1:11" ht="18" customHeight="1">
      <c r="A3" s="1"/>
      <c r="B3" s="162" t="s">
        <v>71</v>
      </c>
      <c r="C3" s="178" t="s">
        <v>20</v>
      </c>
      <c r="D3" s="162" t="s">
        <v>72</v>
      </c>
      <c r="E3" s="166" t="s">
        <v>306</v>
      </c>
      <c r="F3" s="167"/>
      <c r="G3" s="167"/>
      <c r="H3" s="167"/>
      <c r="I3" s="167"/>
      <c r="J3" s="167"/>
      <c r="K3" s="168"/>
    </row>
    <row r="4" spans="1:11" ht="18" customHeight="1">
      <c r="A4" s="2"/>
      <c r="B4" s="163"/>
      <c r="C4" s="179"/>
      <c r="D4" s="163"/>
      <c r="E4" s="43"/>
      <c r="F4" s="74" t="s">
        <v>53</v>
      </c>
      <c r="G4" s="74" t="s">
        <v>176</v>
      </c>
      <c r="H4" s="74" t="s">
        <v>177</v>
      </c>
      <c r="I4" s="74" t="s">
        <v>178</v>
      </c>
      <c r="J4" s="74" t="s">
        <v>179</v>
      </c>
      <c r="K4" s="74" t="s">
        <v>180</v>
      </c>
    </row>
    <row r="5" spans="1:11" ht="12.75" customHeight="1">
      <c r="A5" s="2"/>
      <c r="B5" s="157">
        <v>1</v>
      </c>
      <c r="C5" s="178" t="s">
        <v>196</v>
      </c>
      <c r="D5" s="3" t="s">
        <v>22</v>
      </c>
      <c r="E5" s="75">
        <v>30</v>
      </c>
      <c r="F5" s="76">
        <v>0</v>
      </c>
      <c r="G5" s="76">
        <v>0</v>
      </c>
      <c r="H5" s="76">
        <v>9</v>
      </c>
      <c r="I5" s="76">
        <v>6</v>
      </c>
      <c r="J5" s="76">
        <v>3</v>
      </c>
      <c r="K5" s="76">
        <v>12</v>
      </c>
    </row>
    <row r="6" spans="1:11" ht="12.75" customHeight="1">
      <c r="A6" s="2"/>
      <c r="B6" s="158"/>
      <c r="C6" s="179"/>
      <c r="D6" s="4" t="s">
        <v>23</v>
      </c>
      <c r="E6" s="77">
        <v>45</v>
      </c>
      <c r="F6" s="78">
        <v>0</v>
      </c>
      <c r="G6" s="78">
        <v>6</v>
      </c>
      <c r="H6" s="78">
        <v>8</v>
      </c>
      <c r="I6" s="78">
        <v>7</v>
      </c>
      <c r="J6" s="78">
        <v>6</v>
      </c>
      <c r="K6" s="78">
        <v>18</v>
      </c>
    </row>
    <row r="7" spans="1:11" ht="12.75" customHeight="1">
      <c r="A7" s="2"/>
      <c r="B7" s="157">
        <v>2</v>
      </c>
      <c r="C7" s="178" t="s">
        <v>197</v>
      </c>
      <c r="D7" s="3" t="s">
        <v>22</v>
      </c>
      <c r="E7" s="75">
        <v>13</v>
      </c>
      <c r="F7" s="76">
        <v>0</v>
      </c>
      <c r="G7" s="76">
        <v>0</v>
      </c>
      <c r="H7" s="76">
        <v>4</v>
      </c>
      <c r="I7" s="76">
        <v>3</v>
      </c>
      <c r="J7" s="76">
        <v>1</v>
      </c>
      <c r="K7" s="76">
        <v>5</v>
      </c>
    </row>
    <row r="8" spans="1:11" ht="12.75" customHeight="1">
      <c r="A8" s="2"/>
      <c r="B8" s="158"/>
      <c r="C8" s="179"/>
      <c r="D8" s="4" t="s">
        <v>23</v>
      </c>
      <c r="E8" s="77">
        <v>54</v>
      </c>
      <c r="F8" s="78">
        <v>1</v>
      </c>
      <c r="G8" s="78">
        <v>3</v>
      </c>
      <c r="H8" s="78">
        <v>7</v>
      </c>
      <c r="I8" s="78">
        <v>15</v>
      </c>
      <c r="J8" s="78">
        <v>11</v>
      </c>
      <c r="K8" s="78">
        <v>17</v>
      </c>
    </row>
    <row r="9" spans="1:11" ht="12.75" customHeight="1">
      <c r="A9" s="2"/>
      <c r="B9" s="157">
        <v>3</v>
      </c>
      <c r="C9" s="178" t="s">
        <v>198</v>
      </c>
      <c r="D9" s="3" t="s">
        <v>22</v>
      </c>
      <c r="E9" s="75">
        <v>30</v>
      </c>
      <c r="F9" s="76">
        <v>2</v>
      </c>
      <c r="G9" s="76">
        <v>0</v>
      </c>
      <c r="H9" s="76">
        <v>3</v>
      </c>
      <c r="I9" s="76">
        <v>4</v>
      </c>
      <c r="J9" s="76">
        <v>3</v>
      </c>
      <c r="K9" s="76">
        <v>18</v>
      </c>
    </row>
    <row r="10" spans="1:11" ht="12.75" customHeight="1">
      <c r="A10" s="2"/>
      <c r="B10" s="158"/>
      <c r="C10" s="179"/>
      <c r="D10" s="4" t="s">
        <v>23</v>
      </c>
      <c r="E10" s="77">
        <v>41</v>
      </c>
      <c r="F10" s="78">
        <v>0</v>
      </c>
      <c r="G10" s="78">
        <v>2</v>
      </c>
      <c r="H10" s="78">
        <v>3</v>
      </c>
      <c r="I10" s="78">
        <v>7</v>
      </c>
      <c r="J10" s="78">
        <v>5</v>
      </c>
      <c r="K10" s="78">
        <v>24</v>
      </c>
    </row>
    <row r="11" spans="1:29" ht="12.75" customHeight="1">
      <c r="A11" s="2"/>
      <c r="B11" s="157">
        <v>4</v>
      </c>
      <c r="C11" s="178" t="s">
        <v>199</v>
      </c>
      <c r="D11" s="3" t="s">
        <v>22</v>
      </c>
      <c r="E11" s="75">
        <v>31</v>
      </c>
      <c r="F11" s="76">
        <v>2</v>
      </c>
      <c r="G11" s="76">
        <v>3</v>
      </c>
      <c r="H11" s="76">
        <v>5</v>
      </c>
      <c r="I11" s="76">
        <v>6</v>
      </c>
      <c r="J11" s="76">
        <v>3</v>
      </c>
      <c r="K11" s="76">
        <v>12</v>
      </c>
      <c r="AC11" s="6"/>
    </row>
    <row r="12" spans="1:11" ht="12.75" customHeight="1">
      <c r="A12" s="2"/>
      <c r="B12" s="158"/>
      <c r="C12" s="179"/>
      <c r="D12" s="4" t="s">
        <v>23</v>
      </c>
      <c r="E12" s="77">
        <v>196</v>
      </c>
      <c r="F12" s="78">
        <v>3</v>
      </c>
      <c r="G12" s="78">
        <v>16</v>
      </c>
      <c r="H12" s="78">
        <v>35</v>
      </c>
      <c r="I12" s="78">
        <v>39</v>
      </c>
      <c r="J12" s="78">
        <v>40</v>
      </c>
      <c r="K12" s="78">
        <v>63</v>
      </c>
    </row>
    <row r="13" spans="1:11" ht="12.75" customHeight="1">
      <c r="A13" s="2"/>
      <c r="B13" s="157">
        <v>5</v>
      </c>
      <c r="C13" s="178" t="s">
        <v>200</v>
      </c>
      <c r="D13" s="3" t="s">
        <v>22</v>
      </c>
      <c r="E13" s="75">
        <v>2</v>
      </c>
      <c r="F13" s="76">
        <v>0</v>
      </c>
      <c r="G13" s="76">
        <v>0</v>
      </c>
      <c r="H13" s="76">
        <v>0</v>
      </c>
      <c r="I13" s="76">
        <v>0</v>
      </c>
      <c r="J13" s="76">
        <v>0</v>
      </c>
      <c r="K13" s="76">
        <v>2</v>
      </c>
    </row>
    <row r="14" spans="1:11" ht="12.75" customHeight="1">
      <c r="A14" s="2"/>
      <c r="B14" s="158"/>
      <c r="C14" s="179"/>
      <c r="D14" s="4" t="s">
        <v>23</v>
      </c>
      <c r="E14" s="77">
        <v>2</v>
      </c>
      <c r="F14" s="78">
        <v>0</v>
      </c>
      <c r="G14" s="78">
        <v>0</v>
      </c>
      <c r="H14" s="78">
        <v>0</v>
      </c>
      <c r="I14" s="78">
        <v>0</v>
      </c>
      <c r="J14" s="78">
        <v>0</v>
      </c>
      <c r="K14" s="78">
        <v>2</v>
      </c>
    </row>
    <row r="15" spans="1:11" ht="12.75" customHeight="1">
      <c r="A15" s="2"/>
      <c r="B15" s="157">
        <v>6</v>
      </c>
      <c r="C15" s="178" t="s">
        <v>201</v>
      </c>
      <c r="D15" s="3" t="s">
        <v>22</v>
      </c>
      <c r="E15" s="75">
        <v>33</v>
      </c>
      <c r="F15" s="76">
        <v>6</v>
      </c>
      <c r="G15" s="76">
        <v>3</v>
      </c>
      <c r="H15" s="76">
        <v>3</v>
      </c>
      <c r="I15" s="76">
        <v>4</v>
      </c>
      <c r="J15" s="76">
        <v>2</v>
      </c>
      <c r="K15" s="76">
        <v>15</v>
      </c>
    </row>
    <row r="16" spans="1:11" ht="12.75" customHeight="1">
      <c r="A16" s="2"/>
      <c r="B16" s="158"/>
      <c r="C16" s="179"/>
      <c r="D16" s="4" t="s">
        <v>23</v>
      </c>
      <c r="E16" s="77">
        <v>38</v>
      </c>
      <c r="F16" s="78">
        <v>1</v>
      </c>
      <c r="G16" s="78">
        <v>1</v>
      </c>
      <c r="H16" s="78">
        <v>1</v>
      </c>
      <c r="I16" s="78">
        <v>5</v>
      </c>
      <c r="J16" s="78">
        <v>4</v>
      </c>
      <c r="K16" s="78">
        <v>26</v>
      </c>
    </row>
    <row r="17" spans="1:11" ht="12.75" customHeight="1">
      <c r="A17" s="2"/>
      <c r="B17" s="157">
        <v>7</v>
      </c>
      <c r="C17" s="178" t="s">
        <v>202</v>
      </c>
      <c r="D17" s="3" t="s">
        <v>22</v>
      </c>
      <c r="E17" s="75">
        <v>42</v>
      </c>
      <c r="F17" s="76">
        <v>0</v>
      </c>
      <c r="G17" s="76">
        <v>1</v>
      </c>
      <c r="H17" s="76">
        <v>9</v>
      </c>
      <c r="I17" s="76">
        <v>8</v>
      </c>
      <c r="J17" s="76">
        <v>9</v>
      </c>
      <c r="K17" s="76">
        <v>15</v>
      </c>
    </row>
    <row r="18" spans="1:11" ht="12.75" customHeight="1">
      <c r="A18" s="2"/>
      <c r="B18" s="158"/>
      <c r="C18" s="179"/>
      <c r="D18" s="4" t="s">
        <v>23</v>
      </c>
      <c r="E18" s="77">
        <v>98</v>
      </c>
      <c r="F18" s="78">
        <v>0</v>
      </c>
      <c r="G18" s="78">
        <v>1</v>
      </c>
      <c r="H18" s="78">
        <v>5</v>
      </c>
      <c r="I18" s="78">
        <v>7</v>
      </c>
      <c r="J18" s="78">
        <v>16</v>
      </c>
      <c r="K18" s="78">
        <v>69</v>
      </c>
    </row>
    <row r="19" spans="1:11" ht="12.75" customHeight="1">
      <c r="A19" s="2"/>
      <c r="B19" s="157">
        <v>8</v>
      </c>
      <c r="C19" s="178" t="s">
        <v>203</v>
      </c>
      <c r="D19" s="3" t="s">
        <v>22</v>
      </c>
      <c r="E19" s="75">
        <v>23</v>
      </c>
      <c r="F19" s="76">
        <v>0</v>
      </c>
      <c r="G19" s="76">
        <v>0</v>
      </c>
      <c r="H19" s="76">
        <v>0</v>
      </c>
      <c r="I19" s="76">
        <v>0</v>
      </c>
      <c r="J19" s="76">
        <v>2</v>
      </c>
      <c r="K19" s="76">
        <v>21</v>
      </c>
    </row>
    <row r="20" spans="1:11" ht="12.75" customHeight="1">
      <c r="A20" s="2"/>
      <c r="B20" s="158"/>
      <c r="C20" s="179"/>
      <c r="D20" s="4" t="s">
        <v>23</v>
      </c>
      <c r="E20" s="77">
        <v>19</v>
      </c>
      <c r="F20" s="78">
        <v>0</v>
      </c>
      <c r="G20" s="78">
        <v>0</v>
      </c>
      <c r="H20" s="78">
        <v>0</v>
      </c>
      <c r="I20" s="78">
        <v>0</v>
      </c>
      <c r="J20" s="78">
        <v>6</v>
      </c>
      <c r="K20" s="78">
        <v>13</v>
      </c>
    </row>
    <row r="21" spans="1:11" ht="12.75" customHeight="1">
      <c r="A21" s="2"/>
      <c r="B21" s="157">
        <v>9</v>
      </c>
      <c r="C21" s="180" t="s">
        <v>204</v>
      </c>
      <c r="D21" s="3" t="s">
        <v>22</v>
      </c>
      <c r="E21" s="75">
        <v>39</v>
      </c>
      <c r="F21" s="76">
        <v>1</v>
      </c>
      <c r="G21" s="76">
        <v>1</v>
      </c>
      <c r="H21" s="76">
        <v>1</v>
      </c>
      <c r="I21" s="76">
        <v>6</v>
      </c>
      <c r="J21" s="76">
        <v>8</v>
      </c>
      <c r="K21" s="76">
        <v>22</v>
      </c>
    </row>
    <row r="22" spans="1:11" ht="12.75" customHeight="1">
      <c r="A22" s="2"/>
      <c r="B22" s="158"/>
      <c r="C22" s="181"/>
      <c r="D22" s="4" t="s">
        <v>23</v>
      </c>
      <c r="E22" s="77">
        <v>209</v>
      </c>
      <c r="F22" s="78">
        <v>3</v>
      </c>
      <c r="G22" s="78">
        <v>2</v>
      </c>
      <c r="H22" s="78">
        <v>9</v>
      </c>
      <c r="I22" s="78">
        <v>18</v>
      </c>
      <c r="J22" s="78">
        <v>30</v>
      </c>
      <c r="K22" s="78">
        <v>147</v>
      </c>
    </row>
    <row r="23" spans="1:11" ht="12.75" customHeight="1">
      <c r="A23" s="2"/>
      <c r="B23" s="157">
        <v>10</v>
      </c>
      <c r="C23" s="182" t="s">
        <v>205</v>
      </c>
      <c r="D23" s="3" t="s">
        <v>22</v>
      </c>
      <c r="E23" s="75">
        <v>36</v>
      </c>
      <c r="F23" s="76">
        <v>5</v>
      </c>
      <c r="G23" s="79">
        <v>2</v>
      </c>
      <c r="H23" s="79">
        <v>2</v>
      </c>
      <c r="I23" s="76">
        <v>1</v>
      </c>
      <c r="J23" s="76">
        <v>3</v>
      </c>
      <c r="K23" s="76">
        <v>23</v>
      </c>
    </row>
    <row r="24" spans="1:11" ht="12.75" customHeight="1">
      <c r="A24" s="2"/>
      <c r="B24" s="158"/>
      <c r="C24" s="183"/>
      <c r="D24" s="4" t="s">
        <v>23</v>
      </c>
      <c r="E24" s="77">
        <v>61</v>
      </c>
      <c r="F24" s="78">
        <v>2</v>
      </c>
      <c r="G24" s="78">
        <v>3</v>
      </c>
      <c r="H24" s="78">
        <v>9</v>
      </c>
      <c r="I24" s="78">
        <v>3</v>
      </c>
      <c r="J24" s="78">
        <v>7</v>
      </c>
      <c r="K24" s="78">
        <v>37</v>
      </c>
    </row>
    <row r="25" spans="1:11" ht="12.75" customHeight="1">
      <c r="A25" s="2"/>
      <c r="B25" s="157">
        <v>11</v>
      </c>
      <c r="C25" s="182" t="s">
        <v>206</v>
      </c>
      <c r="D25" s="3" t="s">
        <v>22</v>
      </c>
      <c r="E25" s="75">
        <v>24</v>
      </c>
      <c r="F25" s="76">
        <v>0</v>
      </c>
      <c r="G25" s="76">
        <v>0</v>
      </c>
      <c r="H25" s="76">
        <v>1</v>
      </c>
      <c r="I25" s="76">
        <v>2</v>
      </c>
      <c r="J25" s="76">
        <v>1</v>
      </c>
      <c r="K25" s="76">
        <v>20</v>
      </c>
    </row>
    <row r="26" spans="1:11" ht="12.75" customHeight="1">
      <c r="A26" s="2"/>
      <c r="B26" s="158"/>
      <c r="C26" s="183"/>
      <c r="D26" s="4" t="s">
        <v>23</v>
      </c>
      <c r="E26" s="77">
        <v>33</v>
      </c>
      <c r="F26" s="78">
        <v>0</v>
      </c>
      <c r="G26" s="78">
        <v>1</v>
      </c>
      <c r="H26" s="78">
        <v>1</v>
      </c>
      <c r="I26" s="78">
        <v>2</v>
      </c>
      <c r="J26" s="78">
        <v>5</v>
      </c>
      <c r="K26" s="78">
        <v>24</v>
      </c>
    </row>
    <row r="27" spans="1:11" ht="12.75" customHeight="1">
      <c r="A27" s="2"/>
      <c r="B27" s="157">
        <v>12</v>
      </c>
      <c r="C27" s="178" t="s">
        <v>207</v>
      </c>
      <c r="D27" s="3" t="s">
        <v>22</v>
      </c>
      <c r="E27" s="75">
        <v>325</v>
      </c>
      <c r="F27" s="76">
        <v>9</v>
      </c>
      <c r="G27" s="76">
        <v>38</v>
      </c>
      <c r="H27" s="76">
        <v>65</v>
      </c>
      <c r="I27" s="76">
        <v>77</v>
      </c>
      <c r="J27" s="76">
        <v>62</v>
      </c>
      <c r="K27" s="76">
        <v>74</v>
      </c>
    </row>
    <row r="28" spans="1:11" ht="12.75" customHeight="1">
      <c r="A28" s="2"/>
      <c r="B28" s="158"/>
      <c r="C28" s="179"/>
      <c r="D28" s="4" t="s">
        <v>23</v>
      </c>
      <c r="E28" s="77">
        <v>270</v>
      </c>
      <c r="F28" s="78">
        <v>4</v>
      </c>
      <c r="G28" s="78">
        <v>28</v>
      </c>
      <c r="H28" s="78">
        <v>49</v>
      </c>
      <c r="I28" s="78">
        <v>68</v>
      </c>
      <c r="J28" s="78">
        <v>55</v>
      </c>
      <c r="K28" s="78">
        <v>66</v>
      </c>
    </row>
    <row r="29" spans="1:11" ht="12.75" customHeight="1">
      <c r="A29" s="2"/>
      <c r="B29" s="157">
        <v>13</v>
      </c>
      <c r="C29" s="184" t="s">
        <v>208</v>
      </c>
      <c r="D29" s="3" t="s">
        <v>22</v>
      </c>
      <c r="E29" s="75">
        <v>3</v>
      </c>
      <c r="F29" s="76">
        <v>0</v>
      </c>
      <c r="G29" s="76">
        <v>0</v>
      </c>
      <c r="H29" s="76">
        <v>0</v>
      </c>
      <c r="I29" s="76">
        <v>0</v>
      </c>
      <c r="J29" s="76">
        <v>0</v>
      </c>
      <c r="K29" s="76">
        <v>3</v>
      </c>
    </row>
    <row r="30" spans="1:11" ht="12.75" customHeight="1">
      <c r="A30" s="2"/>
      <c r="B30" s="158"/>
      <c r="C30" s="185"/>
      <c r="D30" s="4" t="s">
        <v>23</v>
      </c>
      <c r="E30" s="77">
        <v>22</v>
      </c>
      <c r="F30" s="78">
        <v>2</v>
      </c>
      <c r="G30" s="78">
        <v>2</v>
      </c>
      <c r="H30" s="78">
        <v>2</v>
      </c>
      <c r="I30" s="78">
        <v>1</v>
      </c>
      <c r="J30" s="78">
        <v>3</v>
      </c>
      <c r="K30" s="78">
        <v>12</v>
      </c>
    </row>
    <row r="31" spans="1:11" ht="12.75" customHeight="1">
      <c r="A31" s="2"/>
      <c r="B31" s="157">
        <v>14</v>
      </c>
      <c r="C31" s="180" t="s">
        <v>209</v>
      </c>
      <c r="D31" s="3" t="s">
        <v>22</v>
      </c>
      <c r="E31" s="75">
        <v>23</v>
      </c>
      <c r="F31" s="76">
        <v>0</v>
      </c>
      <c r="G31" s="76">
        <v>0</v>
      </c>
      <c r="H31" s="76">
        <v>4</v>
      </c>
      <c r="I31" s="76">
        <v>1</v>
      </c>
      <c r="J31" s="76">
        <v>3</v>
      </c>
      <c r="K31" s="76">
        <v>15</v>
      </c>
    </row>
    <row r="32" spans="1:11" ht="12.75" customHeight="1">
      <c r="A32" s="2"/>
      <c r="B32" s="158"/>
      <c r="C32" s="181"/>
      <c r="D32" s="4" t="s">
        <v>23</v>
      </c>
      <c r="E32" s="77">
        <v>2</v>
      </c>
      <c r="F32" s="78">
        <v>0</v>
      </c>
      <c r="G32" s="78">
        <v>0</v>
      </c>
      <c r="H32" s="78">
        <v>0</v>
      </c>
      <c r="I32" s="78">
        <v>0</v>
      </c>
      <c r="J32" s="78">
        <v>1</v>
      </c>
      <c r="K32" s="78">
        <v>1</v>
      </c>
    </row>
    <row r="33" spans="1:11" ht="12.75" customHeight="1">
      <c r="A33" s="2"/>
      <c r="B33" s="157">
        <v>15</v>
      </c>
      <c r="C33" s="178" t="s">
        <v>210</v>
      </c>
      <c r="D33" s="3" t="s">
        <v>22</v>
      </c>
      <c r="E33" s="75">
        <v>11</v>
      </c>
      <c r="F33" s="76">
        <v>0</v>
      </c>
      <c r="G33" s="76">
        <v>1</v>
      </c>
      <c r="H33" s="76">
        <v>1</v>
      </c>
      <c r="I33" s="76">
        <v>1</v>
      </c>
      <c r="J33" s="76">
        <v>2</v>
      </c>
      <c r="K33" s="76">
        <v>6</v>
      </c>
    </row>
    <row r="34" spans="1:11" ht="12.75" customHeight="1">
      <c r="A34" s="2"/>
      <c r="B34" s="158"/>
      <c r="C34" s="179"/>
      <c r="D34" s="4" t="s">
        <v>23</v>
      </c>
      <c r="E34" s="77">
        <v>14</v>
      </c>
      <c r="F34" s="78">
        <v>0</v>
      </c>
      <c r="G34" s="78">
        <v>1</v>
      </c>
      <c r="H34" s="78">
        <v>0</v>
      </c>
      <c r="I34" s="78">
        <v>0</v>
      </c>
      <c r="J34" s="78">
        <v>5</v>
      </c>
      <c r="K34" s="78">
        <v>8</v>
      </c>
    </row>
    <row r="35" spans="1:11" ht="12.75" customHeight="1">
      <c r="A35" s="2"/>
      <c r="B35" s="157">
        <v>16</v>
      </c>
      <c r="C35" s="178" t="s">
        <v>211</v>
      </c>
      <c r="D35" s="3" t="s">
        <v>22</v>
      </c>
      <c r="E35" s="75">
        <v>47</v>
      </c>
      <c r="F35" s="76">
        <v>0</v>
      </c>
      <c r="G35" s="76">
        <v>0</v>
      </c>
      <c r="H35" s="76">
        <v>3</v>
      </c>
      <c r="I35" s="76">
        <v>8</v>
      </c>
      <c r="J35" s="76">
        <v>3</v>
      </c>
      <c r="K35" s="76">
        <v>33</v>
      </c>
    </row>
    <row r="36" spans="1:11" ht="12.75" customHeight="1">
      <c r="A36" s="2"/>
      <c r="B36" s="158"/>
      <c r="C36" s="179"/>
      <c r="D36" s="4" t="s">
        <v>23</v>
      </c>
      <c r="E36" s="77">
        <v>46</v>
      </c>
      <c r="F36" s="78">
        <v>0</v>
      </c>
      <c r="G36" s="78">
        <v>0</v>
      </c>
      <c r="H36" s="78">
        <v>1</v>
      </c>
      <c r="I36" s="78">
        <v>4</v>
      </c>
      <c r="J36" s="78">
        <v>4</v>
      </c>
      <c r="K36" s="78">
        <v>37</v>
      </c>
    </row>
    <row r="37" spans="1:11" ht="12.75" customHeight="1">
      <c r="A37" s="2"/>
      <c r="B37" s="157">
        <v>17</v>
      </c>
      <c r="C37" s="178" t="s">
        <v>212</v>
      </c>
      <c r="D37" s="3" t="s">
        <v>22</v>
      </c>
      <c r="E37" s="75">
        <v>126</v>
      </c>
      <c r="F37" s="76">
        <v>5</v>
      </c>
      <c r="G37" s="76">
        <v>20</v>
      </c>
      <c r="H37" s="76">
        <v>47</v>
      </c>
      <c r="I37" s="76">
        <v>31</v>
      </c>
      <c r="J37" s="76">
        <v>16</v>
      </c>
      <c r="K37" s="76">
        <v>7</v>
      </c>
    </row>
    <row r="38" spans="1:11" ht="12.75" customHeight="1">
      <c r="A38" s="2"/>
      <c r="B38" s="158"/>
      <c r="C38" s="179"/>
      <c r="D38" s="4" t="s">
        <v>23</v>
      </c>
      <c r="E38" s="77">
        <v>52</v>
      </c>
      <c r="F38" s="78">
        <v>5</v>
      </c>
      <c r="G38" s="78">
        <v>6</v>
      </c>
      <c r="H38" s="78">
        <v>13</v>
      </c>
      <c r="I38" s="78">
        <v>12</v>
      </c>
      <c r="J38" s="78">
        <v>8</v>
      </c>
      <c r="K38" s="78">
        <v>8</v>
      </c>
    </row>
    <row r="39" spans="1:11" ht="12.75" customHeight="1">
      <c r="A39" s="2"/>
      <c r="B39" s="157">
        <v>18</v>
      </c>
      <c r="C39" s="182" t="s">
        <v>304</v>
      </c>
      <c r="D39" s="3" t="s">
        <v>22</v>
      </c>
      <c r="E39" s="75">
        <v>2</v>
      </c>
      <c r="F39" s="76">
        <v>0</v>
      </c>
      <c r="G39" s="76">
        <v>1</v>
      </c>
      <c r="H39" s="76">
        <v>0</v>
      </c>
      <c r="I39" s="76">
        <v>0</v>
      </c>
      <c r="J39" s="76">
        <v>0</v>
      </c>
      <c r="K39" s="76">
        <v>1</v>
      </c>
    </row>
    <row r="40" spans="1:11" ht="12.75" customHeight="1">
      <c r="A40" s="2"/>
      <c r="B40" s="158"/>
      <c r="C40" s="183"/>
      <c r="D40" s="4" t="s">
        <v>23</v>
      </c>
      <c r="E40" s="77">
        <v>2</v>
      </c>
      <c r="F40" s="78">
        <v>0</v>
      </c>
      <c r="G40" s="78">
        <v>0</v>
      </c>
      <c r="H40" s="78">
        <v>1</v>
      </c>
      <c r="I40" s="78">
        <v>1</v>
      </c>
      <c r="J40" s="78">
        <v>0</v>
      </c>
      <c r="K40" s="78">
        <v>0</v>
      </c>
    </row>
    <row r="41" spans="1:11" ht="12.75" customHeight="1">
      <c r="A41" s="2"/>
      <c r="B41" s="157">
        <v>19</v>
      </c>
      <c r="C41" s="178" t="s">
        <v>213</v>
      </c>
      <c r="D41" s="3" t="s">
        <v>22</v>
      </c>
      <c r="E41" s="75">
        <v>6</v>
      </c>
      <c r="F41" s="76">
        <v>0</v>
      </c>
      <c r="G41" s="76">
        <v>0</v>
      </c>
      <c r="H41" s="76">
        <v>0</v>
      </c>
      <c r="I41" s="76">
        <v>0</v>
      </c>
      <c r="J41" s="76">
        <v>0</v>
      </c>
      <c r="K41" s="76">
        <v>6</v>
      </c>
    </row>
    <row r="42" spans="1:11" ht="12.75" customHeight="1">
      <c r="A42" s="2"/>
      <c r="B42" s="158"/>
      <c r="C42" s="179"/>
      <c r="D42" s="4" t="s">
        <v>23</v>
      </c>
      <c r="E42" s="77">
        <v>21</v>
      </c>
      <c r="F42" s="78">
        <v>0</v>
      </c>
      <c r="G42" s="78">
        <v>0</v>
      </c>
      <c r="H42" s="78">
        <v>0</v>
      </c>
      <c r="I42" s="78">
        <v>2</v>
      </c>
      <c r="J42" s="78">
        <v>3</v>
      </c>
      <c r="K42" s="78">
        <v>16</v>
      </c>
    </row>
    <row r="43" spans="1:11" ht="12.75" customHeight="1">
      <c r="A43" s="2"/>
      <c r="B43" s="157">
        <v>20</v>
      </c>
      <c r="C43" s="178" t="s">
        <v>214</v>
      </c>
      <c r="D43" s="3" t="s">
        <v>22</v>
      </c>
      <c r="E43" s="75">
        <v>151</v>
      </c>
      <c r="F43" s="76">
        <v>0</v>
      </c>
      <c r="G43" s="76">
        <v>0</v>
      </c>
      <c r="H43" s="76">
        <v>0</v>
      </c>
      <c r="I43" s="76">
        <v>2</v>
      </c>
      <c r="J43" s="76">
        <v>10</v>
      </c>
      <c r="K43" s="76">
        <v>139</v>
      </c>
    </row>
    <row r="44" spans="1:11" ht="12.75" customHeight="1">
      <c r="A44" s="2"/>
      <c r="B44" s="158"/>
      <c r="C44" s="179"/>
      <c r="D44" s="4" t="s">
        <v>23</v>
      </c>
      <c r="E44" s="77">
        <v>249</v>
      </c>
      <c r="F44" s="78">
        <v>0</v>
      </c>
      <c r="G44" s="78">
        <v>0</v>
      </c>
      <c r="H44" s="78">
        <v>0</v>
      </c>
      <c r="I44" s="78">
        <v>1</v>
      </c>
      <c r="J44" s="78">
        <v>8</v>
      </c>
      <c r="K44" s="78">
        <v>240</v>
      </c>
    </row>
    <row r="45" spans="1:11" ht="12.75" customHeight="1">
      <c r="A45" s="2"/>
      <c r="B45" s="157">
        <v>21</v>
      </c>
      <c r="C45" s="178" t="s">
        <v>215</v>
      </c>
      <c r="D45" s="3" t="s">
        <v>22</v>
      </c>
      <c r="E45" s="75">
        <v>11</v>
      </c>
      <c r="F45" s="76">
        <v>0</v>
      </c>
      <c r="G45" s="76">
        <v>0</v>
      </c>
      <c r="H45" s="76">
        <v>1</v>
      </c>
      <c r="I45" s="76">
        <v>1</v>
      </c>
      <c r="J45" s="76">
        <v>1</v>
      </c>
      <c r="K45" s="76">
        <v>8</v>
      </c>
    </row>
    <row r="46" spans="1:11" ht="12.75" customHeight="1">
      <c r="A46" s="2"/>
      <c r="B46" s="158"/>
      <c r="C46" s="179"/>
      <c r="D46" s="4" t="s">
        <v>23</v>
      </c>
      <c r="E46" s="77">
        <v>9</v>
      </c>
      <c r="F46" s="78">
        <v>0</v>
      </c>
      <c r="G46" s="78">
        <v>0</v>
      </c>
      <c r="H46" s="78">
        <v>0</v>
      </c>
      <c r="I46" s="78">
        <v>1</v>
      </c>
      <c r="J46" s="78">
        <v>1</v>
      </c>
      <c r="K46" s="78">
        <v>7</v>
      </c>
    </row>
    <row r="47" spans="1:11" ht="12.75" customHeight="1">
      <c r="A47" s="2"/>
      <c r="B47" s="157">
        <v>22</v>
      </c>
      <c r="C47" s="178" t="s">
        <v>216</v>
      </c>
      <c r="D47" s="3" t="s">
        <v>22</v>
      </c>
      <c r="E47" s="75">
        <v>136</v>
      </c>
      <c r="F47" s="76">
        <v>0</v>
      </c>
      <c r="G47" s="76">
        <v>1</v>
      </c>
      <c r="H47" s="76">
        <v>0</v>
      </c>
      <c r="I47" s="76">
        <v>3</v>
      </c>
      <c r="J47" s="76">
        <v>9</v>
      </c>
      <c r="K47" s="76">
        <v>123</v>
      </c>
    </row>
    <row r="48" spans="1:11" ht="12.75" customHeight="1">
      <c r="A48" s="2"/>
      <c r="B48" s="158"/>
      <c r="C48" s="179"/>
      <c r="D48" s="4" t="s">
        <v>23</v>
      </c>
      <c r="E48" s="77">
        <v>87</v>
      </c>
      <c r="F48" s="78">
        <v>0</v>
      </c>
      <c r="G48" s="78">
        <v>0</v>
      </c>
      <c r="H48" s="78">
        <v>0</v>
      </c>
      <c r="I48" s="78">
        <v>3</v>
      </c>
      <c r="J48" s="78">
        <v>6</v>
      </c>
      <c r="K48" s="78">
        <v>78</v>
      </c>
    </row>
    <row r="49" spans="1:11" ht="12.75" customHeight="1">
      <c r="A49" s="2"/>
      <c r="B49" s="157">
        <v>23</v>
      </c>
      <c r="C49" s="178" t="s">
        <v>217</v>
      </c>
      <c r="D49" s="3" t="s">
        <v>22</v>
      </c>
      <c r="E49" s="75">
        <v>2</v>
      </c>
      <c r="F49" s="76">
        <v>0</v>
      </c>
      <c r="G49" s="76">
        <v>0</v>
      </c>
      <c r="H49" s="76">
        <v>0</v>
      </c>
      <c r="I49" s="76">
        <v>0</v>
      </c>
      <c r="J49" s="76">
        <v>0</v>
      </c>
      <c r="K49" s="76">
        <v>2</v>
      </c>
    </row>
    <row r="50" spans="1:11" ht="12.75" customHeight="1">
      <c r="A50" s="2"/>
      <c r="B50" s="158"/>
      <c r="C50" s="179"/>
      <c r="D50" s="4" t="s">
        <v>23</v>
      </c>
      <c r="E50" s="77">
        <v>5</v>
      </c>
      <c r="F50" s="78">
        <v>0</v>
      </c>
      <c r="G50" s="78">
        <v>0</v>
      </c>
      <c r="H50" s="78">
        <v>0</v>
      </c>
      <c r="I50" s="78">
        <v>0</v>
      </c>
      <c r="J50" s="78">
        <v>1</v>
      </c>
      <c r="K50" s="78">
        <v>4</v>
      </c>
    </row>
    <row r="51" spans="1:11" ht="12.75" customHeight="1">
      <c r="A51" s="2"/>
      <c r="B51" s="157">
        <v>24</v>
      </c>
      <c r="C51" s="180" t="s">
        <v>218</v>
      </c>
      <c r="D51" s="3" t="s">
        <v>22</v>
      </c>
      <c r="E51" s="75">
        <v>19</v>
      </c>
      <c r="F51" s="76">
        <v>1</v>
      </c>
      <c r="G51" s="76">
        <v>2</v>
      </c>
      <c r="H51" s="76">
        <v>3</v>
      </c>
      <c r="I51" s="76">
        <v>6</v>
      </c>
      <c r="J51" s="76">
        <v>2</v>
      </c>
      <c r="K51" s="76">
        <v>5</v>
      </c>
    </row>
    <row r="52" spans="1:11" ht="12.75" customHeight="1">
      <c r="A52" s="2"/>
      <c r="B52" s="158"/>
      <c r="C52" s="181"/>
      <c r="D52" s="4" t="s">
        <v>23</v>
      </c>
      <c r="E52" s="77">
        <v>26</v>
      </c>
      <c r="F52" s="78">
        <v>3</v>
      </c>
      <c r="G52" s="78">
        <v>0</v>
      </c>
      <c r="H52" s="78">
        <v>5</v>
      </c>
      <c r="I52" s="78">
        <v>5</v>
      </c>
      <c r="J52" s="78">
        <v>4</v>
      </c>
      <c r="K52" s="78">
        <v>9</v>
      </c>
    </row>
    <row r="53" spans="1:11" ht="12.75" customHeight="1">
      <c r="A53" s="2"/>
      <c r="B53" s="157">
        <v>25</v>
      </c>
      <c r="C53" s="178" t="s">
        <v>219</v>
      </c>
      <c r="D53" s="3" t="s">
        <v>22</v>
      </c>
      <c r="E53" s="75">
        <v>1</v>
      </c>
      <c r="F53" s="76">
        <v>0</v>
      </c>
      <c r="G53" s="76">
        <v>0</v>
      </c>
      <c r="H53" s="76">
        <v>0</v>
      </c>
      <c r="I53" s="76">
        <v>0</v>
      </c>
      <c r="J53" s="76">
        <v>0</v>
      </c>
      <c r="K53" s="76">
        <v>1</v>
      </c>
    </row>
    <row r="54" spans="1:11" ht="12.75" customHeight="1">
      <c r="A54" s="2"/>
      <c r="B54" s="158"/>
      <c r="C54" s="179"/>
      <c r="D54" s="4" t="s">
        <v>23</v>
      </c>
      <c r="E54" s="77">
        <v>4</v>
      </c>
      <c r="F54" s="78">
        <v>0</v>
      </c>
      <c r="G54" s="78">
        <v>0</v>
      </c>
      <c r="H54" s="78">
        <v>0</v>
      </c>
      <c r="I54" s="78">
        <v>0</v>
      </c>
      <c r="J54" s="78">
        <v>0</v>
      </c>
      <c r="K54" s="78">
        <v>4</v>
      </c>
    </row>
    <row r="55" spans="1:11" ht="12.75" customHeight="1">
      <c r="A55" s="2"/>
      <c r="B55" s="157">
        <v>26</v>
      </c>
      <c r="C55" s="180" t="s">
        <v>220</v>
      </c>
      <c r="D55" s="3" t="s">
        <v>22</v>
      </c>
      <c r="E55" s="75">
        <v>46</v>
      </c>
      <c r="F55" s="76">
        <v>0</v>
      </c>
      <c r="G55" s="76">
        <v>0</v>
      </c>
      <c r="H55" s="76">
        <v>2</v>
      </c>
      <c r="I55" s="76">
        <v>11</v>
      </c>
      <c r="J55" s="76">
        <v>11</v>
      </c>
      <c r="K55" s="76">
        <v>22</v>
      </c>
    </row>
    <row r="56" spans="1:11" ht="12.75" customHeight="1">
      <c r="A56" s="2"/>
      <c r="B56" s="158"/>
      <c r="C56" s="181"/>
      <c r="D56" s="4" t="s">
        <v>23</v>
      </c>
      <c r="E56" s="77">
        <v>16</v>
      </c>
      <c r="F56" s="78">
        <v>0</v>
      </c>
      <c r="G56" s="78">
        <v>0</v>
      </c>
      <c r="H56" s="78">
        <v>2</v>
      </c>
      <c r="I56" s="78">
        <v>2</v>
      </c>
      <c r="J56" s="78">
        <v>2</v>
      </c>
      <c r="K56" s="78">
        <v>10</v>
      </c>
    </row>
    <row r="57" spans="1:11" ht="12.75" customHeight="1">
      <c r="A57" s="2"/>
      <c r="B57" s="157">
        <v>27</v>
      </c>
      <c r="C57" s="180" t="s">
        <v>221</v>
      </c>
      <c r="D57" s="3" t="s">
        <v>22</v>
      </c>
      <c r="E57" s="75">
        <v>34</v>
      </c>
      <c r="F57" s="76">
        <v>0</v>
      </c>
      <c r="G57" s="76">
        <v>0</v>
      </c>
      <c r="H57" s="76">
        <v>0</v>
      </c>
      <c r="I57" s="76">
        <v>0</v>
      </c>
      <c r="J57" s="76">
        <v>9</v>
      </c>
      <c r="K57" s="76">
        <v>25</v>
      </c>
    </row>
    <row r="58" spans="1:11" ht="12.75" customHeight="1">
      <c r="A58" s="2"/>
      <c r="B58" s="158"/>
      <c r="C58" s="181"/>
      <c r="D58" s="4" t="s">
        <v>23</v>
      </c>
      <c r="E58" s="77">
        <v>24</v>
      </c>
      <c r="F58" s="78">
        <v>0</v>
      </c>
      <c r="G58" s="78">
        <v>0</v>
      </c>
      <c r="H58" s="78">
        <v>0</v>
      </c>
      <c r="I58" s="78">
        <v>0</v>
      </c>
      <c r="J58" s="78">
        <v>0</v>
      </c>
      <c r="K58" s="78">
        <v>24</v>
      </c>
    </row>
    <row r="59" spans="1:11" ht="12.75" customHeight="1">
      <c r="A59" s="2"/>
      <c r="B59" s="157">
        <v>28</v>
      </c>
      <c r="C59" s="180" t="s">
        <v>222</v>
      </c>
      <c r="D59" s="3" t="s">
        <v>22</v>
      </c>
      <c r="E59" s="75">
        <v>3</v>
      </c>
      <c r="F59" s="76">
        <v>0</v>
      </c>
      <c r="G59" s="76">
        <v>1</v>
      </c>
      <c r="H59" s="76">
        <v>1</v>
      </c>
      <c r="I59" s="76">
        <v>1</v>
      </c>
      <c r="J59" s="76">
        <v>0</v>
      </c>
      <c r="K59" s="76">
        <v>0</v>
      </c>
    </row>
    <row r="60" spans="1:11" ht="12.75" customHeight="1">
      <c r="A60" s="2"/>
      <c r="B60" s="158"/>
      <c r="C60" s="181"/>
      <c r="D60" s="4" t="s">
        <v>23</v>
      </c>
      <c r="E60" s="77">
        <v>2</v>
      </c>
      <c r="F60" s="78">
        <v>1</v>
      </c>
      <c r="G60" s="78">
        <v>0</v>
      </c>
      <c r="H60" s="78">
        <v>0</v>
      </c>
      <c r="I60" s="78">
        <v>0</v>
      </c>
      <c r="J60" s="78">
        <v>1</v>
      </c>
      <c r="K60" s="78">
        <v>0</v>
      </c>
    </row>
    <row r="61" spans="1:11" ht="12.75" customHeight="1">
      <c r="A61" s="2"/>
      <c r="B61" s="157">
        <v>29</v>
      </c>
      <c r="C61" s="178" t="s">
        <v>223</v>
      </c>
      <c r="D61" s="3" t="s">
        <v>22</v>
      </c>
      <c r="E61" s="75">
        <v>5</v>
      </c>
      <c r="F61" s="76">
        <v>0</v>
      </c>
      <c r="G61" s="76">
        <v>1</v>
      </c>
      <c r="H61" s="76">
        <v>0</v>
      </c>
      <c r="I61" s="76">
        <v>1</v>
      </c>
      <c r="J61" s="76">
        <v>0</v>
      </c>
      <c r="K61" s="76">
        <v>3</v>
      </c>
    </row>
    <row r="62" spans="1:11" ht="12.75" customHeight="1">
      <c r="A62" s="2"/>
      <c r="B62" s="158"/>
      <c r="C62" s="179"/>
      <c r="D62" s="4" t="s">
        <v>23</v>
      </c>
      <c r="E62" s="77">
        <v>4</v>
      </c>
      <c r="F62" s="78">
        <v>0</v>
      </c>
      <c r="G62" s="78">
        <v>2</v>
      </c>
      <c r="H62" s="78">
        <v>1</v>
      </c>
      <c r="I62" s="78">
        <v>1</v>
      </c>
      <c r="J62" s="78">
        <v>0</v>
      </c>
      <c r="K62" s="78">
        <v>0</v>
      </c>
    </row>
    <row r="63" spans="1:11" ht="12.75" customHeight="1">
      <c r="A63" s="2"/>
      <c r="B63" s="157">
        <v>30</v>
      </c>
      <c r="C63" s="178" t="s">
        <v>224</v>
      </c>
      <c r="D63" s="3" t="s">
        <v>22</v>
      </c>
      <c r="E63" s="75">
        <v>5</v>
      </c>
      <c r="F63" s="76">
        <v>0</v>
      </c>
      <c r="G63" s="76">
        <v>0</v>
      </c>
      <c r="H63" s="76">
        <v>1</v>
      </c>
      <c r="I63" s="76">
        <v>1</v>
      </c>
      <c r="J63" s="76">
        <v>1</v>
      </c>
      <c r="K63" s="76">
        <v>2</v>
      </c>
    </row>
    <row r="64" spans="1:11" ht="12.75" customHeight="1">
      <c r="A64" s="2"/>
      <c r="B64" s="158"/>
      <c r="C64" s="179"/>
      <c r="D64" s="4" t="s">
        <v>23</v>
      </c>
      <c r="E64" s="77">
        <v>2</v>
      </c>
      <c r="F64" s="78">
        <v>0</v>
      </c>
      <c r="G64" s="78">
        <v>0</v>
      </c>
      <c r="H64" s="78">
        <v>0</v>
      </c>
      <c r="I64" s="78">
        <v>0</v>
      </c>
      <c r="J64" s="78">
        <v>0</v>
      </c>
      <c r="K64" s="78">
        <v>2</v>
      </c>
    </row>
    <row r="65" spans="1:11" ht="12.75" customHeight="1">
      <c r="A65" s="2"/>
      <c r="B65" s="157">
        <v>31</v>
      </c>
      <c r="C65" s="178" t="s">
        <v>225</v>
      </c>
      <c r="D65" s="3" t="s">
        <v>22</v>
      </c>
      <c r="E65" s="75">
        <v>22</v>
      </c>
      <c r="F65" s="76">
        <v>0</v>
      </c>
      <c r="G65" s="76">
        <v>1</v>
      </c>
      <c r="H65" s="76">
        <v>1</v>
      </c>
      <c r="I65" s="76">
        <v>1</v>
      </c>
      <c r="J65" s="76">
        <v>4</v>
      </c>
      <c r="K65" s="76">
        <v>15</v>
      </c>
    </row>
    <row r="66" spans="1:11" ht="12.75" customHeight="1">
      <c r="A66" s="2"/>
      <c r="B66" s="158"/>
      <c r="C66" s="179"/>
      <c r="D66" s="4" t="s">
        <v>23</v>
      </c>
      <c r="E66" s="77">
        <v>115</v>
      </c>
      <c r="F66" s="78">
        <v>0</v>
      </c>
      <c r="G66" s="78">
        <v>0</v>
      </c>
      <c r="H66" s="78">
        <v>3</v>
      </c>
      <c r="I66" s="78">
        <v>13</v>
      </c>
      <c r="J66" s="78">
        <v>12</v>
      </c>
      <c r="K66" s="78">
        <v>87</v>
      </c>
    </row>
    <row r="67" spans="1:11" ht="12.75" customHeight="1">
      <c r="A67" s="2"/>
      <c r="B67" s="157">
        <v>32</v>
      </c>
      <c r="C67" s="180" t="s">
        <v>226</v>
      </c>
      <c r="D67" s="3" t="s">
        <v>22</v>
      </c>
      <c r="E67" s="75">
        <v>4</v>
      </c>
      <c r="F67" s="76">
        <v>0</v>
      </c>
      <c r="G67" s="76">
        <v>0</v>
      </c>
      <c r="H67" s="76">
        <v>0</v>
      </c>
      <c r="I67" s="76">
        <v>1</v>
      </c>
      <c r="J67" s="76">
        <v>0</v>
      </c>
      <c r="K67" s="76">
        <v>3</v>
      </c>
    </row>
    <row r="68" spans="1:11" ht="12.75" customHeight="1">
      <c r="A68" s="2"/>
      <c r="B68" s="158"/>
      <c r="C68" s="181"/>
      <c r="D68" s="4" t="s">
        <v>23</v>
      </c>
      <c r="E68" s="77">
        <v>4</v>
      </c>
      <c r="F68" s="78">
        <v>0</v>
      </c>
      <c r="G68" s="78">
        <v>0</v>
      </c>
      <c r="H68" s="78">
        <v>0</v>
      </c>
      <c r="I68" s="78">
        <v>1</v>
      </c>
      <c r="J68" s="78">
        <v>0</v>
      </c>
      <c r="K68" s="78">
        <v>3</v>
      </c>
    </row>
    <row r="69" spans="1:11" ht="12.75" customHeight="1">
      <c r="A69" s="2"/>
      <c r="B69" s="157">
        <v>33</v>
      </c>
      <c r="C69" s="180" t="s">
        <v>227</v>
      </c>
      <c r="D69" s="3" t="s">
        <v>22</v>
      </c>
      <c r="E69" s="75">
        <v>31</v>
      </c>
      <c r="F69" s="76">
        <v>0</v>
      </c>
      <c r="G69" s="76">
        <v>1</v>
      </c>
      <c r="H69" s="76">
        <v>2</v>
      </c>
      <c r="I69" s="76">
        <v>4</v>
      </c>
      <c r="J69" s="76">
        <v>8</v>
      </c>
      <c r="K69" s="76">
        <v>16</v>
      </c>
    </row>
    <row r="70" spans="1:11" ht="12.75" customHeight="1">
      <c r="A70" s="2"/>
      <c r="B70" s="158"/>
      <c r="C70" s="181"/>
      <c r="D70" s="4" t="s">
        <v>23</v>
      </c>
      <c r="E70" s="77">
        <v>32</v>
      </c>
      <c r="F70" s="78">
        <v>0</v>
      </c>
      <c r="G70" s="78">
        <v>0</v>
      </c>
      <c r="H70" s="78">
        <v>2</v>
      </c>
      <c r="I70" s="78">
        <v>6</v>
      </c>
      <c r="J70" s="78">
        <v>5</v>
      </c>
      <c r="K70" s="78">
        <v>19</v>
      </c>
    </row>
    <row r="71" spans="1:11" ht="12.75" customHeight="1">
      <c r="A71" s="2"/>
      <c r="B71" s="157">
        <v>34</v>
      </c>
      <c r="C71" s="178" t="s">
        <v>228</v>
      </c>
      <c r="D71" s="3" t="s">
        <v>22</v>
      </c>
      <c r="E71" s="75">
        <v>1</v>
      </c>
      <c r="F71" s="76">
        <v>0</v>
      </c>
      <c r="G71" s="76">
        <v>0</v>
      </c>
      <c r="H71" s="76">
        <v>0</v>
      </c>
      <c r="I71" s="76">
        <v>0</v>
      </c>
      <c r="J71" s="76">
        <v>1</v>
      </c>
      <c r="K71" s="76">
        <v>0</v>
      </c>
    </row>
    <row r="72" spans="1:11" ht="12.75" customHeight="1">
      <c r="A72" s="2"/>
      <c r="B72" s="158"/>
      <c r="C72" s="179"/>
      <c r="D72" s="4" t="s">
        <v>23</v>
      </c>
      <c r="E72" s="77">
        <v>36</v>
      </c>
      <c r="F72" s="78">
        <v>1</v>
      </c>
      <c r="G72" s="78">
        <v>2</v>
      </c>
      <c r="H72" s="78">
        <v>5</v>
      </c>
      <c r="I72" s="78">
        <v>11</v>
      </c>
      <c r="J72" s="78">
        <v>7</v>
      </c>
      <c r="K72" s="78">
        <v>10</v>
      </c>
    </row>
    <row r="73" spans="1:11" ht="12.75" customHeight="1">
      <c r="A73" s="2"/>
      <c r="B73" s="157">
        <v>35</v>
      </c>
      <c r="C73" s="180" t="s">
        <v>229</v>
      </c>
      <c r="D73" s="3" t="s">
        <v>22</v>
      </c>
      <c r="E73" s="75">
        <v>5</v>
      </c>
      <c r="F73" s="76">
        <v>3</v>
      </c>
      <c r="G73" s="76">
        <v>2</v>
      </c>
      <c r="H73" s="76">
        <v>0</v>
      </c>
      <c r="I73" s="76">
        <v>0</v>
      </c>
      <c r="J73" s="76">
        <v>0</v>
      </c>
      <c r="K73" s="76">
        <v>0</v>
      </c>
    </row>
    <row r="74" spans="1:11" ht="12.75" customHeight="1">
      <c r="A74" s="2"/>
      <c r="B74" s="158"/>
      <c r="C74" s="181"/>
      <c r="D74" s="4" t="s">
        <v>23</v>
      </c>
      <c r="E74" s="77">
        <v>4</v>
      </c>
      <c r="F74" s="78">
        <v>1</v>
      </c>
      <c r="G74" s="78">
        <v>1</v>
      </c>
      <c r="H74" s="78">
        <v>2</v>
      </c>
      <c r="I74" s="78">
        <v>0</v>
      </c>
      <c r="J74" s="78">
        <v>0</v>
      </c>
      <c r="K74" s="78">
        <v>0</v>
      </c>
    </row>
    <row r="75" spans="1:11" ht="12.75" customHeight="1">
      <c r="A75" s="2"/>
      <c r="B75" s="157">
        <v>36</v>
      </c>
      <c r="C75" s="178" t="s">
        <v>230</v>
      </c>
      <c r="D75" s="3" t="s">
        <v>22</v>
      </c>
      <c r="E75" s="75">
        <v>30</v>
      </c>
      <c r="F75" s="76">
        <v>0</v>
      </c>
      <c r="G75" s="76">
        <v>0</v>
      </c>
      <c r="H75" s="76">
        <v>0</v>
      </c>
      <c r="I75" s="76">
        <v>0</v>
      </c>
      <c r="J75" s="76">
        <v>1</v>
      </c>
      <c r="K75" s="76">
        <v>29</v>
      </c>
    </row>
    <row r="76" spans="1:11" ht="12.75" customHeight="1">
      <c r="A76" s="2"/>
      <c r="B76" s="158"/>
      <c r="C76" s="179"/>
      <c r="D76" s="4" t="s">
        <v>23</v>
      </c>
      <c r="E76" s="77">
        <v>12</v>
      </c>
      <c r="F76" s="78">
        <v>0</v>
      </c>
      <c r="G76" s="78">
        <v>0</v>
      </c>
      <c r="H76" s="78">
        <v>0</v>
      </c>
      <c r="I76" s="78">
        <v>0</v>
      </c>
      <c r="J76" s="78">
        <v>0</v>
      </c>
      <c r="K76" s="78">
        <v>12</v>
      </c>
    </row>
    <row r="77" spans="1:11" ht="12.75" customHeight="1">
      <c r="A77" s="2"/>
      <c r="B77" s="157">
        <v>37</v>
      </c>
      <c r="C77" s="178" t="s">
        <v>231</v>
      </c>
      <c r="D77" s="3" t="s">
        <v>22</v>
      </c>
      <c r="E77" s="75">
        <v>34</v>
      </c>
      <c r="F77" s="76">
        <v>0</v>
      </c>
      <c r="G77" s="76">
        <v>2</v>
      </c>
      <c r="H77" s="76">
        <v>1</v>
      </c>
      <c r="I77" s="76">
        <v>4</v>
      </c>
      <c r="J77" s="76">
        <v>4</v>
      </c>
      <c r="K77" s="76">
        <v>23</v>
      </c>
    </row>
    <row r="78" spans="1:11" ht="12.75" customHeight="1">
      <c r="A78" s="2"/>
      <c r="B78" s="158"/>
      <c r="C78" s="179"/>
      <c r="D78" s="4" t="s">
        <v>23</v>
      </c>
      <c r="E78" s="77">
        <v>46</v>
      </c>
      <c r="F78" s="78">
        <v>0</v>
      </c>
      <c r="G78" s="78">
        <v>1</v>
      </c>
      <c r="H78" s="78">
        <v>2</v>
      </c>
      <c r="I78" s="78">
        <v>3</v>
      </c>
      <c r="J78" s="78">
        <v>3</v>
      </c>
      <c r="K78" s="78">
        <v>37</v>
      </c>
    </row>
    <row r="79" spans="1:11" ht="12.75" customHeight="1">
      <c r="A79" s="2"/>
      <c r="B79" s="157">
        <v>38</v>
      </c>
      <c r="C79" s="180" t="s">
        <v>232</v>
      </c>
      <c r="D79" s="3" t="s">
        <v>22</v>
      </c>
      <c r="E79" s="76">
        <v>0</v>
      </c>
      <c r="F79" s="76">
        <v>0</v>
      </c>
      <c r="G79" s="76">
        <v>0</v>
      </c>
      <c r="H79" s="76">
        <v>0</v>
      </c>
      <c r="I79" s="76">
        <v>0</v>
      </c>
      <c r="J79" s="76">
        <v>0</v>
      </c>
      <c r="K79" s="76">
        <v>0</v>
      </c>
    </row>
    <row r="80" spans="1:11" ht="12.75" customHeight="1">
      <c r="A80" s="2"/>
      <c r="B80" s="158"/>
      <c r="C80" s="181"/>
      <c r="D80" s="4" t="s">
        <v>23</v>
      </c>
      <c r="E80" s="77">
        <v>5</v>
      </c>
      <c r="F80" s="78">
        <v>0</v>
      </c>
      <c r="G80" s="78">
        <v>0</v>
      </c>
      <c r="H80" s="78">
        <v>0</v>
      </c>
      <c r="I80" s="78">
        <v>0</v>
      </c>
      <c r="J80" s="78">
        <v>1</v>
      </c>
      <c r="K80" s="78">
        <v>4</v>
      </c>
    </row>
    <row r="81" spans="1:11" ht="12.75" customHeight="1">
      <c r="A81" s="2"/>
      <c r="B81" s="157">
        <v>39</v>
      </c>
      <c r="C81" s="178" t="s">
        <v>233</v>
      </c>
      <c r="D81" s="3" t="s">
        <v>22</v>
      </c>
      <c r="E81" s="75">
        <v>7</v>
      </c>
      <c r="F81" s="76">
        <v>0</v>
      </c>
      <c r="G81" s="76">
        <v>1</v>
      </c>
      <c r="H81" s="76">
        <v>1</v>
      </c>
      <c r="I81" s="76">
        <v>2</v>
      </c>
      <c r="J81" s="76">
        <v>0</v>
      </c>
      <c r="K81" s="76">
        <v>3</v>
      </c>
    </row>
    <row r="82" spans="1:11" ht="12.75" customHeight="1">
      <c r="A82" s="2"/>
      <c r="B82" s="158"/>
      <c r="C82" s="179"/>
      <c r="D82" s="4" t="s">
        <v>23</v>
      </c>
      <c r="E82" s="77">
        <v>8</v>
      </c>
      <c r="F82" s="78">
        <v>0</v>
      </c>
      <c r="G82" s="78">
        <v>1</v>
      </c>
      <c r="H82" s="78">
        <v>1</v>
      </c>
      <c r="I82" s="78">
        <v>1</v>
      </c>
      <c r="J82" s="78">
        <v>1</v>
      </c>
      <c r="K82" s="78">
        <v>4</v>
      </c>
    </row>
    <row r="83" spans="1:11" ht="12.75" customHeight="1">
      <c r="A83" s="2"/>
      <c r="B83" s="157">
        <v>40</v>
      </c>
      <c r="C83" s="178" t="s">
        <v>234</v>
      </c>
      <c r="D83" s="3" t="s">
        <v>22</v>
      </c>
      <c r="E83" s="75">
        <v>5</v>
      </c>
      <c r="F83" s="76">
        <v>2</v>
      </c>
      <c r="G83" s="76">
        <v>0</v>
      </c>
      <c r="H83" s="76">
        <v>1</v>
      </c>
      <c r="I83" s="76">
        <v>1</v>
      </c>
      <c r="J83" s="76">
        <v>0</v>
      </c>
      <c r="K83" s="76">
        <v>1</v>
      </c>
    </row>
    <row r="84" spans="1:11" ht="12.75" customHeight="1">
      <c r="A84" s="2"/>
      <c r="B84" s="158"/>
      <c r="C84" s="179"/>
      <c r="D84" s="4" t="s">
        <v>23</v>
      </c>
      <c r="E84" s="77">
        <v>2</v>
      </c>
      <c r="F84" s="78">
        <v>0</v>
      </c>
      <c r="G84" s="78">
        <v>0</v>
      </c>
      <c r="H84" s="78">
        <v>0</v>
      </c>
      <c r="I84" s="78">
        <v>0</v>
      </c>
      <c r="J84" s="78">
        <v>0</v>
      </c>
      <c r="K84" s="78">
        <v>2</v>
      </c>
    </row>
    <row r="85" spans="1:11" ht="12.75" customHeight="1">
      <c r="A85" s="2"/>
      <c r="B85" s="157">
        <v>41</v>
      </c>
      <c r="C85" s="180" t="s">
        <v>235</v>
      </c>
      <c r="D85" s="3" t="s">
        <v>22</v>
      </c>
      <c r="E85" s="75">
        <v>2</v>
      </c>
      <c r="F85" s="76">
        <v>0</v>
      </c>
      <c r="G85" s="76">
        <v>1</v>
      </c>
      <c r="H85" s="76">
        <v>1</v>
      </c>
      <c r="I85" s="76">
        <v>0</v>
      </c>
      <c r="J85" s="76">
        <v>0</v>
      </c>
      <c r="K85" s="76">
        <v>0</v>
      </c>
    </row>
    <row r="86" spans="1:11" ht="12.75" customHeight="1">
      <c r="A86" s="2"/>
      <c r="B86" s="158"/>
      <c r="C86" s="181"/>
      <c r="D86" s="4" t="s">
        <v>23</v>
      </c>
      <c r="E86" s="77">
        <v>0</v>
      </c>
      <c r="F86" s="78">
        <v>0</v>
      </c>
      <c r="G86" s="78">
        <v>0</v>
      </c>
      <c r="H86" s="78">
        <v>0</v>
      </c>
      <c r="I86" s="78">
        <v>0</v>
      </c>
      <c r="J86" s="78">
        <v>0</v>
      </c>
      <c r="K86" s="78">
        <v>0</v>
      </c>
    </row>
    <row r="87" spans="1:11" ht="12.75" customHeight="1">
      <c r="A87" s="2"/>
      <c r="B87" s="157">
        <v>42</v>
      </c>
      <c r="C87" s="178" t="s">
        <v>236</v>
      </c>
      <c r="D87" s="3" t="s">
        <v>22</v>
      </c>
      <c r="E87" s="75">
        <v>0</v>
      </c>
      <c r="F87" s="76">
        <v>0</v>
      </c>
      <c r="G87" s="76">
        <v>0</v>
      </c>
      <c r="H87" s="76">
        <v>0</v>
      </c>
      <c r="I87" s="76">
        <v>0</v>
      </c>
      <c r="J87" s="76">
        <v>0</v>
      </c>
      <c r="K87" s="76">
        <v>0</v>
      </c>
    </row>
    <row r="88" spans="1:11" ht="12.75" customHeight="1">
      <c r="A88" s="2"/>
      <c r="B88" s="158"/>
      <c r="C88" s="179"/>
      <c r="D88" s="4" t="s">
        <v>23</v>
      </c>
      <c r="E88" s="77">
        <v>0</v>
      </c>
      <c r="F88" s="78">
        <v>0</v>
      </c>
      <c r="G88" s="78">
        <v>0</v>
      </c>
      <c r="H88" s="78">
        <v>0</v>
      </c>
      <c r="I88" s="78">
        <v>0</v>
      </c>
      <c r="J88" s="78">
        <v>0</v>
      </c>
      <c r="K88" s="78">
        <v>0</v>
      </c>
    </row>
    <row r="89" spans="1:11" ht="12.75" customHeight="1">
      <c r="A89" s="2"/>
      <c r="B89" s="157">
        <v>43</v>
      </c>
      <c r="C89" s="180" t="s">
        <v>237</v>
      </c>
      <c r="D89" s="3" t="s">
        <v>22</v>
      </c>
      <c r="E89" s="75">
        <v>2</v>
      </c>
      <c r="F89" s="76">
        <v>0</v>
      </c>
      <c r="G89" s="76">
        <v>0</v>
      </c>
      <c r="H89" s="76">
        <v>0</v>
      </c>
      <c r="I89" s="76">
        <v>1</v>
      </c>
      <c r="J89" s="76">
        <v>0</v>
      </c>
      <c r="K89" s="76">
        <v>1</v>
      </c>
    </row>
    <row r="90" spans="1:11" ht="12.75" customHeight="1">
      <c r="A90" s="2"/>
      <c r="B90" s="158"/>
      <c r="C90" s="181"/>
      <c r="D90" s="4" t="s">
        <v>23</v>
      </c>
      <c r="E90" s="77">
        <v>4</v>
      </c>
      <c r="F90" s="78">
        <v>0</v>
      </c>
      <c r="G90" s="78">
        <v>0</v>
      </c>
      <c r="H90" s="78">
        <v>1</v>
      </c>
      <c r="I90" s="78">
        <v>0</v>
      </c>
      <c r="J90" s="78">
        <v>0</v>
      </c>
      <c r="K90" s="78">
        <v>3</v>
      </c>
    </row>
    <row r="91" spans="1:11" ht="12.75" customHeight="1">
      <c r="A91" s="2"/>
      <c r="B91" s="157">
        <v>44</v>
      </c>
      <c r="C91" s="180" t="s">
        <v>238</v>
      </c>
      <c r="D91" s="3" t="s">
        <v>22</v>
      </c>
      <c r="E91" s="75">
        <v>2</v>
      </c>
      <c r="F91" s="76">
        <v>0</v>
      </c>
      <c r="G91" s="76">
        <v>0</v>
      </c>
      <c r="H91" s="76">
        <v>1</v>
      </c>
      <c r="I91" s="76">
        <v>0</v>
      </c>
      <c r="J91" s="76">
        <v>0</v>
      </c>
      <c r="K91" s="76">
        <v>1</v>
      </c>
    </row>
    <row r="92" spans="1:11" ht="12.75" customHeight="1">
      <c r="A92" s="2"/>
      <c r="B92" s="158"/>
      <c r="C92" s="181"/>
      <c r="D92" s="4" t="s">
        <v>23</v>
      </c>
      <c r="E92" s="77">
        <v>0</v>
      </c>
      <c r="F92" s="78">
        <v>0</v>
      </c>
      <c r="G92" s="78">
        <v>0</v>
      </c>
      <c r="H92" s="78">
        <v>0</v>
      </c>
      <c r="I92" s="78">
        <v>0</v>
      </c>
      <c r="J92" s="78">
        <v>0</v>
      </c>
      <c r="K92" s="78">
        <v>0</v>
      </c>
    </row>
    <row r="93" spans="1:11" ht="12.75" customHeight="1">
      <c r="A93" s="2"/>
      <c r="B93" s="157">
        <v>45</v>
      </c>
      <c r="C93" s="180" t="s">
        <v>239</v>
      </c>
      <c r="D93" s="3" t="s">
        <v>22</v>
      </c>
      <c r="E93" s="75">
        <v>0</v>
      </c>
      <c r="F93" s="76">
        <v>0</v>
      </c>
      <c r="G93" s="76">
        <v>0</v>
      </c>
      <c r="H93" s="76">
        <v>0</v>
      </c>
      <c r="I93" s="76">
        <v>0</v>
      </c>
      <c r="J93" s="76">
        <v>0</v>
      </c>
      <c r="K93" s="76">
        <v>0</v>
      </c>
    </row>
    <row r="94" spans="1:11" ht="12.75" customHeight="1">
      <c r="A94" s="2"/>
      <c r="B94" s="158"/>
      <c r="C94" s="181"/>
      <c r="D94" s="4" t="s">
        <v>23</v>
      </c>
      <c r="E94" s="77">
        <v>0</v>
      </c>
      <c r="F94" s="78">
        <v>0</v>
      </c>
      <c r="G94" s="78">
        <v>0</v>
      </c>
      <c r="H94" s="78">
        <v>0</v>
      </c>
      <c r="I94" s="78">
        <v>0</v>
      </c>
      <c r="J94" s="78">
        <v>0</v>
      </c>
      <c r="K94" s="78">
        <v>0</v>
      </c>
    </row>
    <row r="95" spans="1:11" ht="12.75" customHeight="1">
      <c r="A95" s="2"/>
      <c r="B95" s="157">
        <v>46</v>
      </c>
      <c r="C95" s="180" t="s">
        <v>240</v>
      </c>
      <c r="D95" s="3" t="s">
        <v>22</v>
      </c>
      <c r="E95" s="80">
        <v>1</v>
      </c>
      <c r="F95" s="76">
        <v>0</v>
      </c>
      <c r="G95" s="76">
        <v>0</v>
      </c>
      <c r="H95" s="76">
        <v>0</v>
      </c>
      <c r="I95" s="76">
        <v>1</v>
      </c>
      <c r="J95" s="76">
        <v>0</v>
      </c>
      <c r="K95" s="76">
        <v>0</v>
      </c>
    </row>
    <row r="96" spans="1:11" ht="12.75" customHeight="1">
      <c r="A96" s="2"/>
      <c r="B96" s="158"/>
      <c r="C96" s="181"/>
      <c r="D96" s="4" t="s">
        <v>23</v>
      </c>
      <c r="E96" s="77">
        <v>0</v>
      </c>
      <c r="F96" s="78">
        <v>0</v>
      </c>
      <c r="G96" s="78">
        <v>0</v>
      </c>
      <c r="H96" s="78">
        <v>0</v>
      </c>
      <c r="I96" s="78">
        <v>0</v>
      </c>
      <c r="J96" s="78">
        <v>0</v>
      </c>
      <c r="K96" s="78">
        <v>0</v>
      </c>
    </row>
    <row r="97" spans="1:11" ht="12.75" customHeight="1">
      <c r="A97" s="2"/>
      <c r="B97" s="157">
        <v>47</v>
      </c>
      <c r="C97" s="180" t="s">
        <v>241</v>
      </c>
      <c r="D97" s="3" t="s">
        <v>22</v>
      </c>
      <c r="E97" s="81">
        <v>3</v>
      </c>
      <c r="F97" s="76">
        <v>0</v>
      </c>
      <c r="G97" s="76">
        <v>0</v>
      </c>
      <c r="H97" s="76">
        <v>0</v>
      </c>
      <c r="I97" s="76">
        <v>0</v>
      </c>
      <c r="J97" s="76">
        <v>0</v>
      </c>
      <c r="K97" s="76">
        <v>3</v>
      </c>
    </row>
    <row r="98" spans="1:11" ht="12.75" customHeight="1">
      <c r="A98" s="2"/>
      <c r="B98" s="158"/>
      <c r="C98" s="181"/>
      <c r="D98" s="4" t="s">
        <v>23</v>
      </c>
      <c r="E98" s="82">
        <v>2</v>
      </c>
      <c r="F98" s="78">
        <v>0</v>
      </c>
      <c r="G98" s="78">
        <v>0</v>
      </c>
      <c r="H98" s="78">
        <v>0</v>
      </c>
      <c r="I98" s="78">
        <v>0</v>
      </c>
      <c r="J98" s="78">
        <v>0</v>
      </c>
      <c r="K98" s="78">
        <v>2</v>
      </c>
    </row>
    <row r="99" spans="1:11" ht="12.75" customHeight="1">
      <c r="A99" s="2"/>
      <c r="B99" s="157">
        <v>48</v>
      </c>
      <c r="C99" s="180" t="s">
        <v>242</v>
      </c>
      <c r="D99" s="3" t="s">
        <v>22</v>
      </c>
      <c r="E99" s="80">
        <v>3</v>
      </c>
      <c r="F99" s="76">
        <v>0</v>
      </c>
      <c r="G99" s="76">
        <v>0</v>
      </c>
      <c r="H99" s="76">
        <v>0</v>
      </c>
      <c r="I99" s="76">
        <v>0</v>
      </c>
      <c r="J99" s="76">
        <v>1</v>
      </c>
      <c r="K99" s="76">
        <v>2</v>
      </c>
    </row>
    <row r="100" spans="1:11" ht="12.75" customHeight="1">
      <c r="A100" s="2"/>
      <c r="B100" s="158"/>
      <c r="C100" s="181"/>
      <c r="D100" s="4" t="s">
        <v>23</v>
      </c>
      <c r="E100" s="77">
        <v>0</v>
      </c>
      <c r="F100" s="78">
        <v>0</v>
      </c>
      <c r="G100" s="78">
        <v>0</v>
      </c>
      <c r="H100" s="78">
        <v>0</v>
      </c>
      <c r="I100" s="78">
        <v>0</v>
      </c>
      <c r="J100" s="78">
        <v>0</v>
      </c>
      <c r="K100" s="78">
        <v>0</v>
      </c>
    </row>
    <row r="101" spans="1:11" ht="12.75" customHeight="1">
      <c r="A101" s="2"/>
      <c r="B101" s="157">
        <v>49</v>
      </c>
      <c r="C101" s="180" t="s">
        <v>243</v>
      </c>
      <c r="D101" s="3" t="s">
        <v>22</v>
      </c>
      <c r="E101" s="81">
        <v>7</v>
      </c>
      <c r="F101" s="76">
        <v>0</v>
      </c>
      <c r="G101" s="76">
        <v>2</v>
      </c>
      <c r="H101" s="76">
        <v>0</v>
      </c>
      <c r="I101" s="76">
        <v>0</v>
      </c>
      <c r="J101" s="76">
        <v>1</v>
      </c>
      <c r="K101" s="76">
        <v>4</v>
      </c>
    </row>
    <row r="102" spans="1:11" ht="12.75" customHeight="1">
      <c r="A102" s="2"/>
      <c r="B102" s="158"/>
      <c r="C102" s="181"/>
      <c r="D102" s="4" t="s">
        <v>23</v>
      </c>
      <c r="E102" s="82">
        <v>8</v>
      </c>
      <c r="F102" s="78">
        <v>0</v>
      </c>
      <c r="G102" s="78">
        <v>0</v>
      </c>
      <c r="H102" s="78">
        <v>1</v>
      </c>
      <c r="I102" s="78">
        <v>1</v>
      </c>
      <c r="J102" s="78">
        <v>3</v>
      </c>
      <c r="K102" s="78">
        <v>3</v>
      </c>
    </row>
    <row r="103" spans="1:11" ht="12.75" customHeight="1">
      <c r="A103" s="2"/>
      <c r="B103" s="157">
        <v>50</v>
      </c>
      <c r="C103" s="180" t="s">
        <v>244</v>
      </c>
      <c r="D103" s="3" t="s">
        <v>22</v>
      </c>
      <c r="E103" s="80">
        <v>8</v>
      </c>
      <c r="F103" s="76">
        <v>0</v>
      </c>
      <c r="G103" s="76">
        <v>1</v>
      </c>
      <c r="H103" s="76">
        <v>1</v>
      </c>
      <c r="I103" s="76">
        <v>1</v>
      </c>
      <c r="J103" s="76">
        <v>1</v>
      </c>
      <c r="K103" s="76">
        <v>4</v>
      </c>
    </row>
    <row r="104" spans="1:11" ht="12.75" customHeight="1">
      <c r="A104" s="2"/>
      <c r="B104" s="158"/>
      <c r="C104" s="181"/>
      <c r="D104" s="4" t="s">
        <v>23</v>
      </c>
      <c r="E104" s="77">
        <v>7</v>
      </c>
      <c r="F104" s="78">
        <v>0</v>
      </c>
      <c r="G104" s="78">
        <v>0</v>
      </c>
      <c r="H104" s="78">
        <v>1</v>
      </c>
      <c r="I104" s="78">
        <v>1</v>
      </c>
      <c r="J104" s="78">
        <v>1</v>
      </c>
      <c r="K104" s="78">
        <v>4</v>
      </c>
    </row>
    <row r="105" spans="1:11" ht="12.75" customHeight="1">
      <c r="A105" s="2"/>
      <c r="B105" s="157">
        <v>51</v>
      </c>
      <c r="C105" s="180" t="s">
        <v>245</v>
      </c>
      <c r="D105" s="3" t="s">
        <v>22</v>
      </c>
      <c r="E105" s="81">
        <v>0</v>
      </c>
      <c r="F105" s="76">
        <v>0</v>
      </c>
      <c r="G105" s="76">
        <v>0</v>
      </c>
      <c r="H105" s="76">
        <v>0</v>
      </c>
      <c r="I105" s="76">
        <v>0</v>
      </c>
      <c r="J105" s="76">
        <v>0</v>
      </c>
      <c r="K105" s="76">
        <v>0</v>
      </c>
    </row>
    <row r="106" spans="1:11" ht="12.75" customHeight="1">
      <c r="A106" s="2"/>
      <c r="B106" s="158"/>
      <c r="C106" s="181"/>
      <c r="D106" s="4" t="s">
        <v>23</v>
      </c>
      <c r="E106" s="82">
        <v>0</v>
      </c>
      <c r="F106" s="78">
        <v>0</v>
      </c>
      <c r="G106" s="78">
        <v>0</v>
      </c>
      <c r="H106" s="78">
        <v>0</v>
      </c>
      <c r="I106" s="78">
        <v>0</v>
      </c>
      <c r="J106" s="78">
        <v>0</v>
      </c>
      <c r="K106" s="78">
        <v>0</v>
      </c>
    </row>
    <row r="107" spans="1:11" ht="12.75" customHeight="1">
      <c r="A107" s="2"/>
      <c r="B107" s="157">
        <v>52</v>
      </c>
      <c r="C107" s="180" t="s">
        <v>246</v>
      </c>
      <c r="D107" s="3" t="s">
        <v>22</v>
      </c>
      <c r="E107" s="80">
        <v>1</v>
      </c>
      <c r="F107" s="76">
        <v>0</v>
      </c>
      <c r="G107" s="76">
        <v>0</v>
      </c>
      <c r="H107" s="76">
        <v>0</v>
      </c>
      <c r="I107" s="76">
        <v>1</v>
      </c>
      <c r="J107" s="76">
        <v>0</v>
      </c>
      <c r="K107" s="76">
        <v>0</v>
      </c>
    </row>
    <row r="108" spans="1:11" ht="12.75" customHeight="1">
      <c r="A108" s="2"/>
      <c r="B108" s="158"/>
      <c r="C108" s="181"/>
      <c r="D108" s="4" t="s">
        <v>23</v>
      </c>
      <c r="E108" s="77">
        <v>2</v>
      </c>
      <c r="F108" s="78">
        <v>0</v>
      </c>
      <c r="G108" s="78">
        <v>0</v>
      </c>
      <c r="H108" s="78">
        <v>0</v>
      </c>
      <c r="I108" s="78">
        <v>0</v>
      </c>
      <c r="J108" s="78">
        <v>0</v>
      </c>
      <c r="K108" s="78">
        <v>2</v>
      </c>
    </row>
    <row r="109" spans="1:11" ht="12.75" customHeight="1">
      <c r="A109" s="2"/>
      <c r="B109" s="157">
        <v>53</v>
      </c>
      <c r="C109" s="180" t="s">
        <v>247</v>
      </c>
      <c r="D109" s="3" t="s">
        <v>22</v>
      </c>
      <c r="E109" s="81">
        <v>0</v>
      </c>
      <c r="F109" s="76">
        <v>0</v>
      </c>
      <c r="G109" s="76">
        <v>0</v>
      </c>
      <c r="H109" s="76">
        <v>0</v>
      </c>
      <c r="I109" s="76">
        <v>0</v>
      </c>
      <c r="J109" s="76">
        <v>0</v>
      </c>
      <c r="K109" s="76">
        <v>0</v>
      </c>
    </row>
    <row r="110" spans="1:11" ht="12.75" customHeight="1">
      <c r="A110" s="2"/>
      <c r="B110" s="158"/>
      <c r="C110" s="181"/>
      <c r="D110" s="4" t="s">
        <v>23</v>
      </c>
      <c r="E110" s="82">
        <v>0</v>
      </c>
      <c r="F110" s="78">
        <v>0</v>
      </c>
      <c r="G110" s="78">
        <v>0</v>
      </c>
      <c r="H110" s="78">
        <v>0</v>
      </c>
      <c r="I110" s="78">
        <v>0</v>
      </c>
      <c r="J110" s="78">
        <v>0</v>
      </c>
      <c r="K110" s="78">
        <v>0</v>
      </c>
    </row>
    <row r="111" spans="1:11" ht="12.75" customHeight="1">
      <c r="A111" s="2"/>
      <c r="B111" s="157">
        <v>54</v>
      </c>
      <c r="C111" s="180" t="s">
        <v>248</v>
      </c>
      <c r="D111" s="3" t="s">
        <v>22</v>
      </c>
      <c r="E111" s="80">
        <v>0</v>
      </c>
      <c r="F111" s="76">
        <v>0</v>
      </c>
      <c r="G111" s="76">
        <v>0</v>
      </c>
      <c r="H111" s="76">
        <v>0</v>
      </c>
      <c r="I111" s="76">
        <v>0</v>
      </c>
      <c r="J111" s="76">
        <v>0</v>
      </c>
      <c r="K111" s="76">
        <v>0</v>
      </c>
    </row>
    <row r="112" spans="1:11" ht="12.75" customHeight="1">
      <c r="A112" s="2"/>
      <c r="B112" s="158"/>
      <c r="C112" s="181"/>
      <c r="D112" s="4" t="s">
        <v>23</v>
      </c>
      <c r="E112" s="77">
        <v>0</v>
      </c>
      <c r="F112" s="78">
        <v>0</v>
      </c>
      <c r="G112" s="78">
        <v>0</v>
      </c>
      <c r="H112" s="78">
        <v>0</v>
      </c>
      <c r="I112" s="78">
        <v>0</v>
      </c>
      <c r="J112" s="78">
        <v>0</v>
      </c>
      <c r="K112" s="78">
        <v>0</v>
      </c>
    </row>
    <row r="113" spans="1:11" ht="12.75" customHeight="1">
      <c r="A113" s="2"/>
      <c r="B113" s="157">
        <v>55</v>
      </c>
      <c r="C113" s="180" t="s">
        <v>249</v>
      </c>
      <c r="D113" s="3" t="s">
        <v>22</v>
      </c>
      <c r="E113" s="81">
        <v>11</v>
      </c>
      <c r="F113" s="76">
        <v>0</v>
      </c>
      <c r="G113" s="76">
        <v>0</v>
      </c>
      <c r="H113" s="76">
        <v>0</v>
      </c>
      <c r="I113" s="76">
        <v>1</v>
      </c>
      <c r="J113" s="76">
        <v>1</v>
      </c>
      <c r="K113" s="76">
        <v>9</v>
      </c>
    </row>
    <row r="114" spans="1:11" ht="12.75" customHeight="1">
      <c r="A114" s="2"/>
      <c r="B114" s="158"/>
      <c r="C114" s="181"/>
      <c r="D114" s="4" t="s">
        <v>23</v>
      </c>
      <c r="E114" s="82">
        <v>9</v>
      </c>
      <c r="F114" s="78">
        <v>0</v>
      </c>
      <c r="G114" s="78">
        <v>0</v>
      </c>
      <c r="H114" s="78">
        <v>0</v>
      </c>
      <c r="I114" s="78">
        <v>1</v>
      </c>
      <c r="J114" s="78">
        <v>0</v>
      </c>
      <c r="K114" s="78">
        <v>8</v>
      </c>
    </row>
    <row r="115" spans="1:11" ht="12.75" customHeight="1">
      <c r="A115" s="2"/>
      <c r="B115" s="157">
        <v>56</v>
      </c>
      <c r="C115" s="180" t="s">
        <v>250</v>
      </c>
      <c r="D115" s="3" t="s">
        <v>22</v>
      </c>
      <c r="E115" s="80">
        <v>36</v>
      </c>
      <c r="F115" s="76">
        <v>1</v>
      </c>
      <c r="G115" s="76">
        <v>2</v>
      </c>
      <c r="H115" s="76">
        <v>4</v>
      </c>
      <c r="I115" s="76">
        <v>7</v>
      </c>
      <c r="J115" s="76">
        <v>5</v>
      </c>
      <c r="K115" s="76">
        <v>17</v>
      </c>
    </row>
    <row r="116" spans="1:11" ht="12.75" customHeight="1">
      <c r="A116" s="2"/>
      <c r="B116" s="158"/>
      <c r="C116" s="181"/>
      <c r="D116" s="4" t="s">
        <v>23</v>
      </c>
      <c r="E116" s="77">
        <v>44</v>
      </c>
      <c r="F116" s="78">
        <v>0</v>
      </c>
      <c r="G116" s="78">
        <v>2</v>
      </c>
      <c r="H116" s="78">
        <v>5</v>
      </c>
      <c r="I116" s="78">
        <v>7</v>
      </c>
      <c r="J116" s="78">
        <v>10</v>
      </c>
      <c r="K116" s="78">
        <v>20</v>
      </c>
    </row>
    <row r="117" spans="1:11" ht="12.75" customHeight="1">
      <c r="A117" s="2"/>
      <c r="B117" s="157">
        <v>57</v>
      </c>
      <c r="C117" s="178" t="s">
        <v>251</v>
      </c>
      <c r="D117" s="3" t="s">
        <v>22</v>
      </c>
      <c r="E117" s="75">
        <v>5</v>
      </c>
      <c r="F117" s="76">
        <v>2</v>
      </c>
      <c r="G117" s="76">
        <v>0</v>
      </c>
      <c r="H117" s="76">
        <v>1</v>
      </c>
      <c r="I117" s="76">
        <v>1</v>
      </c>
      <c r="J117" s="76">
        <v>0</v>
      </c>
      <c r="K117" s="76">
        <v>1</v>
      </c>
    </row>
    <row r="118" spans="1:11" ht="12.75" customHeight="1">
      <c r="A118" s="2"/>
      <c r="B118" s="158"/>
      <c r="C118" s="179"/>
      <c r="D118" s="4" t="s">
        <v>23</v>
      </c>
      <c r="E118" s="77">
        <v>2</v>
      </c>
      <c r="F118" s="78">
        <v>0</v>
      </c>
      <c r="G118" s="78">
        <v>0</v>
      </c>
      <c r="H118" s="78">
        <v>0</v>
      </c>
      <c r="I118" s="78">
        <v>0</v>
      </c>
      <c r="J118" s="78">
        <v>0</v>
      </c>
      <c r="K118" s="78">
        <v>2</v>
      </c>
    </row>
    <row r="119" spans="1:11" ht="12.75" customHeight="1">
      <c r="A119" s="2"/>
      <c r="B119" s="157">
        <v>58</v>
      </c>
      <c r="C119" s="180" t="s">
        <v>252</v>
      </c>
      <c r="D119" s="3" t="s">
        <v>22</v>
      </c>
      <c r="E119" s="75">
        <v>2</v>
      </c>
      <c r="F119" s="76">
        <v>0</v>
      </c>
      <c r="G119" s="76">
        <v>1</v>
      </c>
      <c r="H119" s="76">
        <v>1</v>
      </c>
      <c r="I119" s="76">
        <v>0</v>
      </c>
      <c r="J119" s="76">
        <v>0</v>
      </c>
      <c r="K119" s="76">
        <v>0</v>
      </c>
    </row>
    <row r="120" spans="1:11" ht="12.75" customHeight="1">
      <c r="A120" s="2"/>
      <c r="B120" s="158"/>
      <c r="C120" s="181"/>
      <c r="D120" s="4" t="s">
        <v>23</v>
      </c>
      <c r="E120" s="77">
        <v>0</v>
      </c>
      <c r="F120" s="78">
        <v>0</v>
      </c>
      <c r="G120" s="78">
        <v>0</v>
      </c>
      <c r="H120" s="78">
        <v>0</v>
      </c>
      <c r="I120" s="78">
        <v>0</v>
      </c>
      <c r="J120" s="78">
        <v>0</v>
      </c>
      <c r="K120" s="78">
        <v>0</v>
      </c>
    </row>
    <row r="121" spans="1:11" ht="12.75" customHeight="1">
      <c r="A121" s="2"/>
      <c r="B121" s="157">
        <v>59</v>
      </c>
      <c r="C121" s="178" t="s">
        <v>253</v>
      </c>
      <c r="D121" s="3" t="s">
        <v>22</v>
      </c>
      <c r="E121" s="75">
        <v>0</v>
      </c>
      <c r="F121" s="76">
        <v>0</v>
      </c>
      <c r="G121" s="76">
        <v>0</v>
      </c>
      <c r="H121" s="76">
        <v>0</v>
      </c>
      <c r="I121" s="76">
        <v>0</v>
      </c>
      <c r="J121" s="76">
        <v>0</v>
      </c>
      <c r="K121" s="76">
        <v>0</v>
      </c>
    </row>
    <row r="122" spans="1:11" ht="12.75" customHeight="1">
      <c r="A122" s="2"/>
      <c r="B122" s="158"/>
      <c r="C122" s="179"/>
      <c r="D122" s="4" t="s">
        <v>23</v>
      </c>
      <c r="E122" s="77">
        <v>0</v>
      </c>
      <c r="F122" s="78">
        <v>0</v>
      </c>
      <c r="G122" s="78">
        <v>0</v>
      </c>
      <c r="H122" s="78">
        <v>0</v>
      </c>
      <c r="I122" s="78">
        <v>0</v>
      </c>
      <c r="J122" s="78">
        <v>0</v>
      </c>
      <c r="K122" s="78">
        <v>0</v>
      </c>
    </row>
    <row r="123" spans="1:11" ht="12.75" customHeight="1">
      <c r="A123" s="2"/>
      <c r="B123" s="157">
        <v>60</v>
      </c>
      <c r="C123" s="180" t="s">
        <v>254</v>
      </c>
      <c r="D123" s="3" t="s">
        <v>22</v>
      </c>
      <c r="E123" s="75">
        <v>2</v>
      </c>
      <c r="F123" s="76">
        <v>0</v>
      </c>
      <c r="G123" s="76">
        <v>0</v>
      </c>
      <c r="H123" s="76">
        <v>0</v>
      </c>
      <c r="I123" s="76">
        <v>1</v>
      </c>
      <c r="J123" s="76">
        <v>0</v>
      </c>
      <c r="K123" s="76">
        <v>1</v>
      </c>
    </row>
    <row r="124" spans="1:11" ht="12.75" customHeight="1">
      <c r="A124" s="2"/>
      <c r="B124" s="158"/>
      <c r="C124" s="181"/>
      <c r="D124" s="4" t="s">
        <v>23</v>
      </c>
      <c r="E124" s="77">
        <v>4</v>
      </c>
      <c r="F124" s="78">
        <v>0</v>
      </c>
      <c r="G124" s="78">
        <v>0</v>
      </c>
      <c r="H124" s="78">
        <v>1</v>
      </c>
      <c r="I124" s="78">
        <v>0</v>
      </c>
      <c r="J124" s="78">
        <v>0</v>
      </c>
      <c r="K124" s="78">
        <v>3</v>
      </c>
    </row>
    <row r="125" spans="1:11" ht="12.75" customHeight="1">
      <c r="A125" s="2"/>
      <c r="B125" s="157">
        <v>61</v>
      </c>
      <c r="C125" s="180" t="s">
        <v>255</v>
      </c>
      <c r="D125" s="3" t="s">
        <v>22</v>
      </c>
      <c r="E125" s="75">
        <v>2</v>
      </c>
      <c r="F125" s="76">
        <v>0</v>
      </c>
      <c r="G125" s="76">
        <v>0</v>
      </c>
      <c r="H125" s="76">
        <v>1</v>
      </c>
      <c r="I125" s="76">
        <v>0</v>
      </c>
      <c r="J125" s="76">
        <v>0</v>
      </c>
      <c r="K125" s="76">
        <v>1</v>
      </c>
    </row>
    <row r="126" spans="1:11" ht="12.75" customHeight="1">
      <c r="A126" s="2"/>
      <c r="B126" s="158"/>
      <c r="C126" s="181"/>
      <c r="D126" s="4" t="s">
        <v>23</v>
      </c>
      <c r="E126" s="77">
        <v>0</v>
      </c>
      <c r="F126" s="78">
        <v>0</v>
      </c>
      <c r="G126" s="78">
        <v>0</v>
      </c>
      <c r="H126" s="78">
        <v>0</v>
      </c>
      <c r="I126" s="78">
        <v>0</v>
      </c>
      <c r="J126" s="78">
        <v>0</v>
      </c>
      <c r="K126" s="78">
        <v>0</v>
      </c>
    </row>
    <row r="127" spans="1:11" ht="12.75" customHeight="1">
      <c r="A127" s="2"/>
      <c r="B127" s="157">
        <v>62</v>
      </c>
      <c r="C127" s="180" t="s">
        <v>256</v>
      </c>
      <c r="D127" s="3" t="s">
        <v>22</v>
      </c>
      <c r="E127" s="75">
        <v>0</v>
      </c>
      <c r="F127" s="76">
        <v>0</v>
      </c>
      <c r="G127" s="76">
        <v>0</v>
      </c>
      <c r="H127" s="76">
        <v>0</v>
      </c>
      <c r="I127" s="76">
        <v>0</v>
      </c>
      <c r="J127" s="76">
        <v>0</v>
      </c>
      <c r="K127" s="76">
        <v>0</v>
      </c>
    </row>
    <row r="128" spans="1:11" ht="12.75" customHeight="1">
      <c r="A128" s="2"/>
      <c r="B128" s="158"/>
      <c r="C128" s="181"/>
      <c r="D128" s="4" t="s">
        <v>23</v>
      </c>
      <c r="E128" s="77">
        <v>0</v>
      </c>
      <c r="F128" s="78">
        <v>0</v>
      </c>
      <c r="G128" s="78">
        <v>0</v>
      </c>
      <c r="H128" s="78">
        <v>0</v>
      </c>
      <c r="I128" s="78">
        <v>0</v>
      </c>
      <c r="J128" s="78">
        <v>0</v>
      </c>
      <c r="K128" s="78">
        <v>0</v>
      </c>
    </row>
    <row r="129" spans="1:11" ht="12.75" customHeight="1">
      <c r="A129" s="2"/>
      <c r="B129" s="157">
        <v>63</v>
      </c>
      <c r="C129" s="180" t="s">
        <v>257</v>
      </c>
      <c r="D129" s="3" t="s">
        <v>22</v>
      </c>
      <c r="E129" s="80">
        <v>1</v>
      </c>
      <c r="F129" s="76">
        <v>0</v>
      </c>
      <c r="G129" s="76">
        <v>0</v>
      </c>
      <c r="H129" s="76">
        <v>0</v>
      </c>
      <c r="I129" s="76">
        <v>1</v>
      </c>
      <c r="J129" s="76">
        <v>0</v>
      </c>
      <c r="K129" s="76">
        <v>0</v>
      </c>
    </row>
    <row r="130" spans="1:11" ht="12.75" customHeight="1">
      <c r="A130" s="2"/>
      <c r="B130" s="158"/>
      <c r="C130" s="181"/>
      <c r="D130" s="4" t="s">
        <v>23</v>
      </c>
      <c r="E130" s="77">
        <v>0</v>
      </c>
      <c r="F130" s="78">
        <v>0</v>
      </c>
      <c r="G130" s="78">
        <v>0</v>
      </c>
      <c r="H130" s="78">
        <v>0</v>
      </c>
      <c r="I130" s="78">
        <v>0</v>
      </c>
      <c r="J130" s="78">
        <v>0</v>
      </c>
      <c r="K130" s="78">
        <v>0</v>
      </c>
    </row>
    <row r="131" spans="1:11" ht="12.75" customHeight="1">
      <c r="A131" s="2"/>
      <c r="B131" s="157">
        <v>64</v>
      </c>
      <c r="C131" s="180" t="s">
        <v>258</v>
      </c>
      <c r="D131" s="3" t="s">
        <v>22</v>
      </c>
      <c r="E131" s="81">
        <v>3</v>
      </c>
      <c r="F131" s="76">
        <v>0</v>
      </c>
      <c r="G131" s="76">
        <v>0</v>
      </c>
      <c r="H131" s="76">
        <v>0</v>
      </c>
      <c r="I131" s="76">
        <v>0</v>
      </c>
      <c r="J131" s="76">
        <v>0</v>
      </c>
      <c r="K131" s="76">
        <v>3</v>
      </c>
    </row>
    <row r="132" spans="1:11" ht="12.75" customHeight="1">
      <c r="A132" s="2"/>
      <c r="B132" s="158"/>
      <c r="C132" s="181"/>
      <c r="D132" s="4" t="s">
        <v>23</v>
      </c>
      <c r="E132" s="82">
        <v>2</v>
      </c>
      <c r="F132" s="78">
        <v>0</v>
      </c>
      <c r="G132" s="78">
        <v>0</v>
      </c>
      <c r="H132" s="78">
        <v>0</v>
      </c>
      <c r="I132" s="78">
        <v>0</v>
      </c>
      <c r="J132" s="78">
        <v>0</v>
      </c>
      <c r="K132" s="78">
        <v>2</v>
      </c>
    </row>
    <row r="133" spans="1:11" ht="12.75" customHeight="1">
      <c r="A133" s="2"/>
      <c r="B133" s="157">
        <v>65</v>
      </c>
      <c r="C133" s="180" t="s">
        <v>259</v>
      </c>
      <c r="D133" s="3" t="s">
        <v>22</v>
      </c>
      <c r="E133" s="80">
        <v>3</v>
      </c>
      <c r="F133" s="76">
        <v>0</v>
      </c>
      <c r="G133" s="76">
        <v>0</v>
      </c>
      <c r="H133" s="76">
        <v>0</v>
      </c>
      <c r="I133" s="76">
        <v>0</v>
      </c>
      <c r="J133" s="76">
        <v>1</v>
      </c>
      <c r="K133" s="76">
        <v>2</v>
      </c>
    </row>
    <row r="134" spans="1:11" ht="12.75" customHeight="1">
      <c r="A134" s="2"/>
      <c r="B134" s="158"/>
      <c r="C134" s="181"/>
      <c r="D134" s="4" t="s">
        <v>23</v>
      </c>
      <c r="E134" s="77">
        <v>0</v>
      </c>
      <c r="F134" s="78">
        <v>0</v>
      </c>
      <c r="G134" s="78">
        <v>0</v>
      </c>
      <c r="H134" s="78">
        <v>0</v>
      </c>
      <c r="I134" s="78">
        <v>0</v>
      </c>
      <c r="J134" s="78">
        <v>0</v>
      </c>
      <c r="K134" s="78">
        <v>0</v>
      </c>
    </row>
    <row r="135" spans="1:11" ht="12.75" customHeight="1">
      <c r="A135" s="2"/>
      <c r="B135" s="157">
        <v>66</v>
      </c>
      <c r="C135" s="180" t="s">
        <v>260</v>
      </c>
      <c r="D135" s="3" t="s">
        <v>22</v>
      </c>
      <c r="E135" s="81">
        <v>7</v>
      </c>
      <c r="F135" s="76">
        <v>0</v>
      </c>
      <c r="G135" s="76">
        <v>2</v>
      </c>
      <c r="H135" s="76">
        <v>0</v>
      </c>
      <c r="I135" s="76">
        <v>0</v>
      </c>
      <c r="J135" s="76">
        <v>1</v>
      </c>
      <c r="K135" s="76">
        <v>4</v>
      </c>
    </row>
    <row r="136" spans="1:11" ht="12.75" customHeight="1">
      <c r="A136" s="2"/>
      <c r="B136" s="158"/>
      <c r="C136" s="181"/>
      <c r="D136" s="4" t="s">
        <v>23</v>
      </c>
      <c r="E136" s="82">
        <v>8</v>
      </c>
      <c r="F136" s="78">
        <v>0</v>
      </c>
      <c r="G136" s="78">
        <v>0</v>
      </c>
      <c r="H136" s="78">
        <v>1</v>
      </c>
      <c r="I136" s="78">
        <v>1</v>
      </c>
      <c r="J136" s="78">
        <v>3</v>
      </c>
      <c r="K136" s="78">
        <v>3</v>
      </c>
    </row>
    <row r="137" spans="1:11" ht="12.75" customHeight="1">
      <c r="A137" s="2"/>
      <c r="B137" s="157">
        <v>67</v>
      </c>
      <c r="C137" s="180" t="s">
        <v>261</v>
      </c>
      <c r="D137" s="3" t="s">
        <v>22</v>
      </c>
      <c r="E137" s="80">
        <v>8</v>
      </c>
      <c r="F137" s="76">
        <v>0</v>
      </c>
      <c r="G137" s="76">
        <v>1</v>
      </c>
      <c r="H137" s="76">
        <v>1</v>
      </c>
      <c r="I137" s="76">
        <v>1</v>
      </c>
      <c r="J137" s="76">
        <v>1</v>
      </c>
      <c r="K137" s="76">
        <v>4</v>
      </c>
    </row>
    <row r="138" spans="1:11" ht="12.75" customHeight="1">
      <c r="A138" s="2"/>
      <c r="B138" s="158"/>
      <c r="C138" s="181"/>
      <c r="D138" s="4" t="s">
        <v>23</v>
      </c>
      <c r="E138" s="77">
        <v>7</v>
      </c>
      <c r="F138" s="78">
        <v>0</v>
      </c>
      <c r="G138" s="78">
        <v>0</v>
      </c>
      <c r="H138" s="78">
        <v>1</v>
      </c>
      <c r="I138" s="78">
        <v>1</v>
      </c>
      <c r="J138" s="78">
        <v>1</v>
      </c>
      <c r="K138" s="78">
        <v>4</v>
      </c>
    </row>
    <row r="139" spans="1:11" ht="12.75" customHeight="1">
      <c r="A139" s="2"/>
      <c r="B139" s="157">
        <v>68</v>
      </c>
      <c r="C139" s="180" t="s">
        <v>262</v>
      </c>
      <c r="D139" s="3" t="s">
        <v>22</v>
      </c>
      <c r="E139" s="81">
        <v>0</v>
      </c>
      <c r="F139" s="76">
        <v>0</v>
      </c>
      <c r="G139" s="76">
        <v>0</v>
      </c>
      <c r="H139" s="76">
        <v>0</v>
      </c>
      <c r="I139" s="76">
        <v>0</v>
      </c>
      <c r="J139" s="76">
        <v>0</v>
      </c>
      <c r="K139" s="76">
        <v>0</v>
      </c>
    </row>
    <row r="140" spans="1:11" ht="12.75" customHeight="1">
      <c r="A140" s="2"/>
      <c r="B140" s="158"/>
      <c r="C140" s="181"/>
      <c r="D140" s="4" t="s">
        <v>23</v>
      </c>
      <c r="E140" s="82">
        <v>0</v>
      </c>
      <c r="F140" s="78">
        <v>0</v>
      </c>
      <c r="G140" s="78">
        <v>0</v>
      </c>
      <c r="H140" s="78">
        <v>0</v>
      </c>
      <c r="I140" s="78">
        <v>0</v>
      </c>
      <c r="J140" s="78">
        <v>0</v>
      </c>
      <c r="K140" s="78">
        <v>0</v>
      </c>
    </row>
    <row r="141" spans="1:11" ht="12.75" customHeight="1">
      <c r="A141" s="2"/>
      <c r="B141" s="157">
        <v>69</v>
      </c>
      <c r="C141" s="180" t="s">
        <v>263</v>
      </c>
      <c r="D141" s="3" t="s">
        <v>22</v>
      </c>
      <c r="E141" s="80">
        <v>1</v>
      </c>
      <c r="F141" s="76">
        <v>0</v>
      </c>
      <c r="G141" s="76">
        <v>0</v>
      </c>
      <c r="H141" s="76">
        <v>0</v>
      </c>
      <c r="I141" s="76">
        <v>1</v>
      </c>
      <c r="J141" s="76">
        <v>0</v>
      </c>
      <c r="K141" s="76">
        <v>0</v>
      </c>
    </row>
    <row r="142" spans="1:11" ht="12.75" customHeight="1">
      <c r="A142" s="2"/>
      <c r="B142" s="158"/>
      <c r="C142" s="181"/>
      <c r="D142" s="4" t="s">
        <v>23</v>
      </c>
      <c r="E142" s="77">
        <v>2</v>
      </c>
      <c r="F142" s="78">
        <v>0</v>
      </c>
      <c r="G142" s="78">
        <v>0</v>
      </c>
      <c r="H142" s="78">
        <v>0</v>
      </c>
      <c r="I142" s="78">
        <v>0</v>
      </c>
      <c r="J142" s="78">
        <v>0</v>
      </c>
      <c r="K142" s="78">
        <v>2</v>
      </c>
    </row>
    <row r="143" spans="1:11" ht="12.75" customHeight="1">
      <c r="A143" s="2"/>
      <c r="B143" s="157">
        <v>70</v>
      </c>
      <c r="C143" s="180" t="s">
        <v>264</v>
      </c>
      <c r="D143" s="3" t="s">
        <v>22</v>
      </c>
      <c r="E143" s="81">
        <v>0</v>
      </c>
      <c r="F143" s="76">
        <v>0</v>
      </c>
      <c r="G143" s="76">
        <v>0</v>
      </c>
      <c r="H143" s="76">
        <v>0</v>
      </c>
      <c r="I143" s="76">
        <v>0</v>
      </c>
      <c r="J143" s="76">
        <v>0</v>
      </c>
      <c r="K143" s="76">
        <v>0</v>
      </c>
    </row>
    <row r="144" spans="1:11" ht="12.75" customHeight="1">
      <c r="A144" s="2"/>
      <c r="B144" s="158"/>
      <c r="C144" s="181"/>
      <c r="D144" s="4" t="s">
        <v>23</v>
      </c>
      <c r="E144" s="82">
        <v>0</v>
      </c>
      <c r="F144" s="78">
        <v>0</v>
      </c>
      <c r="G144" s="78">
        <v>0</v>
      </c>
      <c r="H144" s="78">
        <v>0</v>
      </c>
      <c r="I144" s="78">
        <v>0</v>
      </c>
      <c r="J144" s="78">
        <v>0</v>
      </c>
      <c r="K144" s="78">
        <v>0</v>
      </c>
    </row>
    <row r="145" spans="1:11" ht="12.75" customHeight="1">
      <c r="A145" s="2"/>
      <c r="B145" s="157">
        <v>71</v>
      </c>
      <c r="C145" s="180" t="s">
        <v>265</v>
      </c>
      <c r="D145" s="3" t="s">
        <v>22</v>
      </c>
      <c r="E145" s="80">
        <v>0</v>
      </c>
      <c r="F145" s="76">
        <v>0</v>
      </c>
      <c r="G145" s="76">
        <v>0</v>
      </c>
      <c r="H145" s="76">
        <v>0</v>
      </c>
      <c r="I145" s="76">
        <v>0</v>
      </c>
      <c r="J145" s="76">
        <v>0</v>
      </c>
      <c r="K145" s="76">
        <v>0</v>
      </c>
    </row>
    <row r="146" spans="1:11" ht="12.75" customHeight="1">
      <c r="A146" s="2"/>
      <c r="B146" s="158"/>
      <c r="C146" s="181"/>
      <c r="D146" s="4" t="s">
        <v>23</v>
      </c>
      <c r="E146" s="77">
        <v>0</v>
      </c>
      <c r="F146" s="78">
        <v>0</v>
      </c>
      <c r="G146" s="78">
        <v>0</v>
      </c>
      <c r="H146" s="78">
        <v>0</v>
      </c>
      <c r="I146" s="78">
        <v>0</v>
      </c>
      <c r="J146" s="78">
        <v>0</v>
      </c>
      <c r="K146" s="78">
        <v>0</v>
      </c>
    </row>
    <row r="147" spans="1:11" ht="12.75" customHeight="1">
      <c r="A147" s="2"/>
      <c r="B147" s="157">
        <v>72</v>
      </c>
      <c r="C147" s="180" t="s">
        <v>266</v>
      </c>
      <c r="D147" s="3" t="s">
        <v>22</v>
      </c>
      <c r="E147" s="81">
        <v>11</v>
      </c>
      <c r="F147" s="76">
        <v>0</v>
      </c>
      <c r="G147" s="76">
        <v>0</v>
      </c>
      <c r="H147" s="76">
        <v>0</v>
      </c>
      <c r="I147" s="76">
        <v>1</v>
      </c>
      <c r="J147" s="76">
        <v>1</v>
      </c>
      <c r="K147" s="76">
        <v>9</v>
      </c>
    </row>
    <row r="148" spans="1:11" ht="12.75" customHeight="1">
      <c r="A148" s="2"/>
      <c r="B148" s="158"/>
      <c r="C148" s="181"/>
      <c r="D148" s="4" t="s">
        <v>23</v>
      </c>
      <c r="E148" s="82">
        <v>9</v>
      </c>
      <c r="F148" s="78">
        <v>0</v>
      </c>
      <c r="G148" s="78">
        <v>0</v>
      </c>
      <c r="H148" s="78">
        <v>0</v>
      </c>
      <c r="I148" s="78">
        <v>1</v>
      </c>
      <c r="J148" s="78">
        <v>0</v>
      </c>
      <c r="K148" s="78">
        <v>8</v>
      </c>
    </row>
    <row r="149" spans="1:11" ht="12.75" customHeight="1">
      <c r="A149" s="2"/>
      <c r="B149" s="157">
        <v>73</v>
      </c>
      <c r="C149" s="180" t="s">
        <v>267</v>
      </c>
      <c r="D149" s="3" t="s">
        <v>22</v>
      </c>
      <c r="E149" s="80">
        <v>36</v>
      </c>
      <c r="F149" s="76">
        <v>1</v>
      </c>
      <c r="G149" s="76">
        <v>2</v>
      </c>
      <c r="H149" s="76">
        <v>4</v>
      </c>
      <c r="I149" s="76">
        <v>7</v>
      </c>
      <c r="J149" s="76">
        <v>5</v>
      </c>
      <c r="K149" s="76">
        <v>17</v>
      </c>
    </row>
    <row r="150" spans="1:11" ht="12.75" customHeight="1">
      <c r="A150" s="2"/>
      <c r="B150" s="158"/>
      <c r="C150" s="181"/>
      <c r="D150" s="4" t="s">
        <v>23</v>
      </c>
      <c r="E150" s="77">
        <v>44</v>
      </c>
      <c r="F150" s="78">
        <v>0</v>
      </c>
      <c r="G150" s="78">
        <v>2</v>
      </c>
      <c r="H150" s="78">
        <v>5</v>
      </c>
      <c r="I150" s="78">
        <v>7</v>
      </c>
      <c r="J150" s="78">
        <v>10</v>
      </c>
      <c r="K150" s="78">
        <v>20</v>
      </c>
    </row>
    <row r="151" spans="1:11" ht="12.75" customHeight="1">
      <c r="A151" s="2"/>
      <c r="B151" s="157">
        <v>74</v>
      </c>
      <c r="C151" s="180" t="s">
        <v>268</v>
      </c>
      <c r="D151" s="3" t="s">
        <v>22</v>
      </c>
      <c r="E151" s="80">
        <v>0</v>
      </c>
      <c r="F151" s="76">
        <v>0</v>
      </c>
      <c r="G151" s="76">
        <v>0</v>
      </c>
      <c r="H151" s="76">
        <v>0</v>
      </c>
      <c r="I151" s="76">
        <v>0</v>
      </c>
      <c r="J151" s="76">
        <v>0</v>
      </c>
      <c r="K151" s="76">
        <v>0</v>
      </c>
    </row>
    <row r="152" spans="1:11" ht="12.75" customHeight="1">
      <c r="A152" s="2"/>
      <c r="B152" s="158"/>
      <c r="C152" s="181"/>
      <c r="D152" s="4" t="s">
        <v>23</v>
      </c>
      <c r="E152" s="77">
        <v>0</v>
      </c>
      <c r="F152" s="78">
        <v>0</v>
      </c>
      <c r="G152" s="78">
        <v>0</v>
      </c>
      <c r="H152" s="78">
        <v>0</v>
      </c>
      <c r="I152" s="78">
        <v>0</v>
      </c>
      <c r="J152" s="78">
        <v>0</v>
      </c>
      <c r="K152" s="78">
        <v>0</v>
      </c>
    </row>
    <row r="153" spans="1:11" ht="12.75" customHeight="1">
      <c r="A153" s="2"/>
      <c r="B153" s="157">
        <v>75</v>
      </c>
      <c r="C153" s="180" t="s">
        <v>269</v>
      </c>
      <c r="D153" s="3" t="s">
        <v>22</v>
      </c>
      <c r="E153" s="81">
        <v>11</v>
      </c>
      <c r="F153" s="76">
        <v>0</v>
      </c>
      <c r="G153" s="76">
        <v>0</v>
      </c>
      <c r="H153" s="76">
        <v>0</v>
      </c>
      <c r="I153" s="76">
        <v>1</v>
      </c>
      <c r="J153" s="76">
        <v>1</v>
      </c>
      <c r="K153" s="76">
        <v>9</v>
      </c>
    </row>
    <row r="154" spans="1:11" ht="12.75" customHeight="1">
      <c r="A154" s="2"/>
      <c r="B154" s="158"/>
      <c r="C154" s="181"/>
      <c r="D154" s="4" t="s">
        <v>23</v>
      </c>
      <c r="E154" s="82">
        <v>9</v>
      </c>
      <c r="F154" s="78">
        <v>0</v>
      </c>
      <c r="G154" s="78">
        <v>0</v>
      </c>
      <c r="H154" s="78">
        <v>0</v>
      </c>
      <c r="I154" s="78">
        <v>1</v>
      </c>
      <c r="J154" s="78">
        <v>0</v>
      </c>
      <c r="K154" s="78">
        <v>8</v>
      </c>
    </row>
    <row r="155" spans="1:11" ht="12.75" customHeight="1">
      <c r="A155" s="2"/>
      <c r="B155" s="157">
        <v>76</v>
      </c>
      <c r="C155" s="180" t="s">
        <v>270</v>
      </c>
      <c r="D155" s="3" t="s">
        <v>22</v>
      </c>
      <c r="E155" s="80">
        <v>36</v>
      </c>
      <c r="F155" s="76">
        <v>1</v>
      </c>
      <c r="G155" s="76">
        <v>2</v>
      </c>
      <c r="H155" s="76">
        <v>4</v>
      </c>
      <c r="I155" s="76">
        <v>7</v>
      </c>
      <c r="J155" s="76">
        <v>5</v>
      </c>
      <c r="K155" s="76">
        <v>17</v>
      </c>
    </row>
    <row r="156" spans="1:11" ht="12.75" customHeight="1">
      <c r="A156" s="2"/>
      <c r="B156" s="158"/>
      <c r="C156" s="181"/>
      <c r="D156" s="4" t="s">
        <v>23</v>
      </c>
      <c r="E156" s="77">
        <v>44</v>
      </c>
      <c r="F156" s="78">
        <v>0</v>
      </c>
      <c r="G156" s="78">
        <v>2</v>
      </c>
      <c r="H156" s="78">
        <v>5</v>
      </c>
      <c r="I156" s="78">
        <v>7</v>
      </c>
      <c r="J156" s="78">
        <v>10</v>
      </c>
      <c r="K156" s="78">
        <v>20</v>
      </c>
    </row>
    <row r="157" spans="1:11" ht="12.75" customHeight="1">
      <c r="A157" s="2"/>
      <c r="B157" s="157">
        <v>77</v>
      </c>
      <c r="C157" s="178" t="s">
        <v>271</v>
      </c>
      <c r="D157" s="3" t="s">
        <v>22</v>
      </c>
      <c r="E157" s="75">
        <v>5</v>
      </c>
      <c r="F157" s="76">
        <v>2</v>
      </c>
      <c r="G157" s="76">
        <v>0</v>
      </c>
      <c r="H157" s="76">
        <v>1</v>
      </c>
      <c r="I157" s="76">
        <v>1</v>
      </c>
      <c r="J157" s="76">
        <v>0</v>
      </c>
      <c r="K157" s="76">
        <v>1</v>
      </c>
    </row>
    <row r="158" spans="1:11" ht="12.75" customHeight="1">
      <c r="A158" s="2"/>
      <c r="B158" s="158"/>
      <c r="C158" s="179"/>
      <c r="D158" s="4" t="s">
        <v>23</v>
      </c>
      <c r="E158" s="77">
        <v>2</v>
      </c>
      <c r="F158" s="78">
        <v>0</v>
      </c>
      <c r="G158" s="78">
        <v>0</v>
      </c>
      <c r="H158" s="78">
        <v>0</v>
      </c>
      <c r="I158" s="78">
        <v>0</v>
      </c>
      <c r="J158" s="78">
        <v>0</v>
      </c>
      <c r="K158" s="78">
        <v>2</v>
      </c>
    </row>
    <row r="159" spans="1:11" ht="12.75" customHeight="1">
      <c r="A159" s="2"/>
      <c r="B159" s="157">
        <v>78</v>
      </c>
      <c r="C159" s="180" t="s">
        <v>272</v>
      </c>
      <c r="D159" s="3" t="s">
        <v>22</v>
      </c>
      <c r="E159" s="75">
        <v>2</v>
      </c>
      <c r="F159" s="76">
        <v>0</v>
      </c>
      <c r="G159" s="76">
        <v>1</v>
      </c>
      <c r="H159" s="76">
        <v>1</v>
      </c>
      <c r="I159" s="76">
        <v>0</v>
      </c>
      <c r="J159" s="76">
        <v>0</v>
      </c>
      <c r="K159" s="76">
        <v>0</v>
      </c>
    </row>
    <row r="160" spans="1:11" ht="12.75" customHeight="1">
      <c r="A160" s="2"/>
      <c r="B160" s="158"/>
      <c r="C160" s="181"/>
      <c r="D160" s="4" t="s">
        <v>23</v>
      </c>
      <c r="E160" s="77">
        <v>0</v>
      </c>
      <c r="F160" s="78">
        <v>0</v>
      </c>
      <c r="G160" s="78">
        <v>0</v>
      </c>
      <c r="H160" s="78">
        <v>0</v>
      </c>
      <c r="I160" s="78">
        <v>0</v>
      </c>
      <c r="J160" s="78">
        <v>0</v>
      </c>
      <c r="K160" s="78">
        <v>0</v>
      </c>
    </row>
    <row r="161" spans="1:11" ht="12.75" customHeight="1">
      <c r="A161" s="2"/>
      <c r="B161" s="157">
        <v>79</v>
      </c>
      <c r="C161" s="180" t="s">
        <v>305</v>
      </c>
      <c r="D161" s="3" t="s">
        <v>22</v>
      </c>
      <c r="E161" s="75">
        <v>0</v>
      </c>
      <c r="F161" s="76">
        <v>0</v>
      </c>
      <c r="G161" s="76">
        <v>0</v>
      </c>
      <c r="H161" s="76">
        <v>0</v>
      </c>
      <c r="I161" s="76">
        <v>0</v>
      </c>
      <c r="J161" s="76">
        <v>0</v>
      </c>
      <c r="K161" s="76">
        <v>0</v>
      </c>
    </row>
    <row r="162" spans="1:11" ht="12.75" customHeight="1">
      <c r="A162" s="2"/>
      <c r="B162" s="158"/>
      <c r="C162" s="179"/>
      <c r="D162" s="4" t="s">
        <v>23</v>
      </c>
      <c r="E162" s="77">
        <v>0</v>
      </c>
      <c r="F162" s="78">
        <v>0</v>
      </c>
      <c r="G162" s="78">
        <v>0</v>
      </c>
      <c r="H162" s="78">
        <v>0</v>
      </c>
      <c r="I162" s="78">
        <v>0</v>
      </c>
      <c r="J162" s="78">
        <v>0</v>
      </c>
      <c r="K162" s="78">
        <v>0</v>
      </c>
    </row>
    <row r="163" spans="1:11" ht="12.75" customHeight="1">
      <c r="A163" s="2"/>
      <c r="B163" s="157">
        <v>80</v>
      </c>
      <c r="C163" s="180" t="s">
        <v>273</v>
      </c>
      <c r="D163" s="3" t="s">
        <v>22</v>
      </c>
      <c r="E163" s="75">
        <v>2</v>
      </c>
      <c r="F163" s="76">
        <v>0</v>
      </c>
      <c r="G163" s="76">
        <v>0</v>
      </c>
      <c r="H163" s="76">
        <v>0</v>
      </c>
      <c r="I163" s="76">
        <v>1</v>
      </c>
      <c r="J163" s="76">
        <v>0</v>
      </c>
      <c r="K163" s="76">
        <v>1</v>
      </c>
    </row>
    <row r="164" spans="1:11" ht="12.75" customHeight="1">
      <c r="A164" s="2"/>
      <c r="B164" s="158"/>
      <c r="C164" s="181"/>
      <c r="D164" s="4" t="s">
        <v>23</v>
      </c>
      <c r="E164" s="77">
        <v>4</v>
      </c>
      <c r="F164" s="78">
        <v>0</v>
      </c>
      <c r="G164" s="78">
        <v>0</v>
      </c>
      <c r="H164" s="78">
        <v>1</v>
      </c>
      <c r="I164" s="78">
        <v>0</v>
      </c>
      <c r="J164" s="78">
        <v>0</v>
      </c>
      <c r="K164" s="78">
        <v>3</v>
      </c>
    </row>
    <row r="165" spans="1:11" ht="12.75" customHeight="1">
      <c r="A165" s="2"/>
      <c r="B165" s="157">
        <v>81</v>
      </c>
      <c r="C165" s="180" t="s">
        <v>274</v>
      </c>
      <c r="D165" s="3" t="s">
        <v>22</v>
      </c>
      <c r="E165" s="75">
        <v>2</v>
      </c>
      <c r="F165" s="76">
        <v>0</v>
      </c>
      <c r="G165" s="76">
        <v>0</v>
      </c>
      <c r="H165" s="76">
        <v>1</v>
      </c>
      <c r="I165" s="76">
        <v>0</v>
      </c>
      <c r="J165" s="76">
        <v>0</v>
      </c>
      <c r="K165" s="76">
        <v>1</v>
      </c>
    </row>
    <row r="166" spans="1:11" ht="12.75" customHeight="1">
      <c r="A166" s="2"/>
      <c r="B166" s="158"/>
      <c r="C166" s="181"/>
      <c r="D166" s="4" t="s">
        <v>23</v>
      </c>
      <c r="E166" s="77">
        <v>0</v>
      </c>
      <c r="F166" s="78">
        <v>0</v>
      </c>
      <c r="G166" s="78">
        <v>0</v>
      </c>
      <c r="H166" s="78">
        <v>0</v>
      </c>
      <c r="I166" s="78">
        <v>0</v>
      </c>
      <c r="J166" s="78">
        <v>0</v>
      </c>
      <c r="K166" s="78">
        <v>0</v>
      </c>
    </row>
    <row r="167" spans="1:11" ht="12.75" customHeight="1">
      <c r="A167" s="2"/>
      <c r="B167" s="157">
        <v>82</v>
      </c>
      <c r="C167" s="180" t="s">
        <v>275</v>
      </c>
      <c r="D167" s="3" t="s">
        <v>22</v>
      </c>
      <c r="E167" s="75">
        <v>0</v>
      </c>
      <c r="F167" s="76">
        <v>0</v>
      </c>
      <c r="G167" s="76">
        <v>0</v>
      </c>
      <c r="H167" s="76">
        <v>0</v>
      </c>
      <c r="I167" s="76">
        <v>0</v>
      </c>
      <c r="J167" s="76">
        <v>0</v>
      </c>
      <c r="K167" s="76">
        <v>0</v>
      </c>
    </row>
    <row r="168" spans="1:11" ht="12.75" customHeight="1">
      <c r="A168" s="2"/>
      <c r="B168" s="158"/>
      <c r="C168" s="181"/>
      <c r="D168" s="4" t="s">
        <v>23</v>
      </c>
      <c r="E168" s="77">
        <v>0</v>
      </c>
      <c r="F168" s="78">
        <v>0</v>
      </c>
      <c r="G168" s="78">
        <v>0</v>
      </c>
      <c r="H168" s="78">
        <v>0</v>
      </c>
      <c r="I168" s="78">
        <v>0</v>
      </c>
      <c r="J168" s="78">
        <v>0</v>
      </c>
      <c r="K168" s="78">
        <v>0</v>
      </c>
    </row>
    <row r="169" spans="1:11" ht="12.75" customHeight="1">
      <c r="A169" s="2"/>
      <c r="B169" s="157">
        <v>83</v>
      </c>
      <c r="C169" s="180" t="s">
        <v>276</v>
      </c>
      <c r="D169" s="3" t="s">
        <v>22</v>
      </c>
      <c r="E169" s="80">
        <v>1</v>
      </c>
      <c r="F169" s="76">
        <v>0</v>
      </c>
      <c r="G169" s="76">
        <v>0</v>
      </c>
      <c r="H169" s="76">
        <v>0</v>
      </c>
      <c r="I169" s="76">
        <v>1</v>
      </c>
      <c r="J169" s="76">
        <v>0</v>
      </c>
      <c r="K169" s="76">
        <v>0</v>
      </c>
    </row>
    <row r="170" spans="1:11" ht="12.75" customHeight="1">
      <c r="A170" s="2"/>
      <c r="B170" s="158"/>
      <c r="C170" s="181"/>
      <c r="D170" s="4" t="s">
        <v>23</v>
      </c>
      <c r="E170" s="77">
        <v>0</v>
      </c>
      <c r="F170" s="78">
        <v>0</v>
      </c>
      <c r="G170" s="78">
        <v>0</v>
      </c>
      <c r="H170" s="78">
        <v>0</v>
      </c>
      <c r="I170" s="78">
        <v>0</v>
      </c>
      <c r="J170" s="78">
        <v>0</v>
      </c>
      <c r="K170" s="78">
        <v>0</v>
      </c>
    </row>
    <row r="171" spans="1:11" ht="12.75" customHeight="1">
      <c r="A171" s="2"/>
      <c r="B171" s="157">
        <v>84</v>
      </c>
      <c r="C171" s="180" t="s">
        <v>277</v>
      </c>
      <c r="D171" s="3" t="s">
        <v>22</v>
      </c>
      <c r="E171" s="81">
        <v>3</v>
      </c>
      <c r="F171" s="76">
        <v>0</v>
      </c>
      <c r="G171" s="76">
        <v>0</v>
      </c>
      <c r="H171" s="76">
        <v>0</v>
      </c>
      <c r="I171" s="76">
        <v>0</v>
      </c>
      <c r="J171" s="76">
        <v>0</v>
      </c>
      <c r="K171" s="76">
        <v>3</v>
      </c>
    </row>
    <row r="172" spans="1:11" ht="12.75" customHeight="1">
      <c r="A172" s="2"/>
      <c r="B172" s="158"/>
      <c r="C172" s="181"/>
      <c r="D172" s="4" t="s">
        <v>23</v>
      </c>
      <c r="E172" s="82">
        <v>2</v>
      </c>
      <c r="F172" s="78">
        <v>0</v>
      </c>
      <c r="G172" s="78">
        <v>0</v>
      </c>
      <c r="H172" s="78">
        <v>0</v>
      </c>
      <c r="I172" s="78">
        <v>0</v>
      </c>
      <c r="J172" s="78">
        <v>0</v>
      </c>
      <c r="K172" s="78">
        <v>2</v>
      </c>
    </row>
    <row r="173" spans="1:11" ht="12.75" customHeight="1">
      <c r="A173" s="2"/>
      <c r="B173" s="157">
        <v>85</v>
      </c>
      <c r="C173" s="180" t="s">
        <v>278</v>
      </c>
      <c r="D173" s="3" t="s">
        <v>22</v>
      </c>
      <c r="E173" s="80">
        <v>3</v>
      </c>
      <c r="F173" s="76">
        <v>0</v>
      </c>
      <c r="G173" s="76">
        <v>0</v>
      </c>
      <c r="H173" s="76">
        <v>0</v>
      </c>
      <c r="I173" s="76">
        <v>0</v>
      </c>
      <c r="J173" s="76">
        <v>1</v>
      </c>
      <c r="K173" s="76">
        <v>2</v>
      </c>
    </row>
    <row r="174" spans="1:11" ht="12.75" customHeight="1">
      <c r="A174" s="2"/>
      <c r="B174" s="158"/>
      <c r="C174" s="181"/>
      <c r="D174" s="4" t="s">
        <v>23</v>
      </c>
      <c r="E174" s="77">
        <v>0</v>
      </c>
      <c r="F174" s="78">
        <v>0</v>
      </c>
      <c r="G174" s="78">
        <v>0</v>
      </c>
      <c r="H174" s="78">
        <v>0</v>
      </c>
      <c r="I174" s="78">
        <v>0</v>
      </c>
      <c r="J174" s="78">
        <v>0</v>
      </c>
      <c r="K174" s="78">
        <v>0</v>
      </c>
    </row>
    <row r="175" spans="1:11" ht="12.75" customHeight="1">
      <c r="A175" s="2"/>
      <c r="B175" s="157">
        <v>86</v>
      </c>
      <c r="C175" s="180" t="s">
        <v>279</v>
      </c>
      <c r="D175" s="3" t="s">
        <v>22</v>
      </c>
      <c r="E175" s="81">
        <v>7</v>
      </c>
      <c r="F175" s="76">
        <v>0</v>
      </c>
      <c r="G175" s="76">
        <v>2</v>
      </c>
      <c r="H175" s="76">
        <v>0</v>
      </c>
      <c r="I175" s="76">
        <v>0</v>
      </c>
      <c r="J175" s="76">
        <v>1</v>
      </c>
      <c r="K175" s="76">
        <v>4</v>
      </c>
    </row>
    <row r="176" spans="1:11" ht="12.75" customHeight="1">
      <c r="A176" s="2"/>
      <c r="B176" s="158"/>
      <c r="C176" s="181"/>
      <c r="D176" s="4" t="s">
        <v>23</v>
      </c>
      <c r="E176" s="82">
        <v>8</v>
      </c>
      <c r="F176" s="78">
        <v>0</v>
      </c>
      <c r="G176" s="78">
        <v>0</v>
      </c>
      <c r="H176" s="78">
        <v>1</v>
      </c>
      <c r="I176" s="78">
        <v>1</v>
      </c>
      <c r="J176" s="78">
        <v>3</v>
      </c>
      <c r="K176" s="78">
        <v>3</v>
      </c>
    </row>
    <row r="177" spans="1:11" ht="12.75" customHeight="1">
      <c r="A177" s="2"/>
      <c r="B177" s="157">
        <v>87</v>
      </c>
      <c r="C177" s="180" t="s">
        <v>280</v>
      </c>
      <c r="D177" s="3" t="s">
        <v>22</v>
      </c>
      <c r="E177" s="80">
        <v>8</v>
      </c>
      <c r="F177" s="76">
        <v>0</v>
      </c>
      <c r="G177" s="76">
        <v>1</v>
      </c>
      <c r="H177" s="76">
        <v>1</v>
      </c>
      <c r="I177" s="76">
        <v>1</v>
      </c>
      <c r="J177" s="76">
        <v>1</v>
      </c>
      <c r="K177" s="76">
        <v>4</v>
      </c>
    </row>
    <row r="178" spans="1:11" ht="12.75" customHeight="1">
      <c r="A178" s="2"/>
      <c r="B178" s="158"/>
      <c r="C178" s="181"/>
      <c r="D178" s="4" t="s">
        <v>23</v>
      </c>
      <c r="E178" s="77">
        <v>7</v>
      </c>
      <c r="F178" s="78">
        <v>0</v>
      </c>
      <c r="G178" s="78">
        <v>0</v>
      </c>
      <c r="H178" s="78">
        <v>1</v>
      </c>
      <c r="I178" s="78">
        <v>1</v>
      </c>
      <c r="J178" s="78">
        <v>1</v>
      </c>
      <c r="K178" s="78">
        <v>4</v>
      </c>
    </row>
    <row r="179" spans="1:11" ht="12.75" customHeight="1">
      <c r="A179" s="2"/>
      <c r="B179" s="157">
        <v>88</v>
      </c>
      <c r="C179" s="180" t="s">
        <v>281</v>
      </c>
      <c r="D179" s="3" t="s">
        <v>22</v>
      </c>
      <c r="E179" s="81">
        <v>0</v>
      </c>
      <c r="F179" s="76">
        <v>0</v>
      </c>
      <c r="G179" s="76">
        <v>0</v>
      </c>
      <c r="H179" s="76">
        <v>0</v>
      </c>
      <c r="I179" s="76">
        <v>0</v>
      </c>
      <c r="J179" s="76">
        <v>0</v>
      </c>
      <c r="K179" s="76">
        <v>0</v>
      </c>
    </row>
    <row r="180" spans="1:11" ht="12.75" customHeight="1">
      <c r="A180" s="2"/>
      <c r="B180" s="158"/>
      <c r="C180" s="181"/>
      <c r="D180" s="4" t="s">
        <v>23</v>
      </c>
      <c r="E180" s="82">
        <v>0</v>
      </c>
      <c r="F180" s="78">
        <v>0</v>
      </c>
      <c r="G180" s="78">
        <v>0</v>
      </c>
      <c r="H180" s="78">
        <v>0</v>
      </c>
      <c r="I180" s="78">
        <v>0</v>
      </c>
      <c r="J180" s="78">
        <v>0</v>
      </c>
      <c r="K180" s="78">
        <v>0</v>
      </c>
    </row>
    <row r="181" spans="1:11" ht="12.75" customHeight="1">
      <c r="A181" s="2"/>
      <c r="B181" s="157">
        <v>89</v>
      </c>
      <c r="C181" s="180" t="s">
        <v>282</v>
      </c>
      <c r="D181" s="3" t="s">
        <v>22</v>
      </c>
      <c r="E181" s="80">
        <v>1</v>
      </c>
      <c r="F181" s="76">
        <v>0</v>
      </c>
      <c r="G181" s="76">
        <v>0</v>
      </c>
      <c r="H181" s="76">
        <v>0</v>
      </c>
      <c r="I181" s="76">
        <v>1</v>
      </c>
      <c r="J181" s="76">
        <v>0</v>
      </c>
      <c r="K181" s="76">
        <v>0</v>
      </c>
    </row>
    <row r="182" spans="1:11" ht="12.75" customHeight="1">
      <c r="A182" s="2"/>
      <c r="B182" s="158"/>
      <c r="C182" s="181"/>
      <c r="D182" s="4" t="s">
        <v>23</v>
      </c>
      <c r="E182" s="77">
        <v>2</v>
      </c>
      <c r="F182" s="78">
        <v>0</v>
      </c>
      <c r="G182" s="78">
        <v>0</v>
      </c>
      <c r="H182" s="78">
        <v>0</v>
      </c>
      <c r="I182" s="78">
        <v>0</v>
      </c>
      <c r="J182" s="78">
        <v>0</v>
      </c>
      <c r="K182" s="78">
        <v>2</v>
      </c>
    </row>
    <row r="183" spans="1:11" ht="12.75" customHeight="1">
      <c r="A183" s="2"/>
      <c r="B183" s="157">
        <v>90</v>
      </c>
      <c r="C183" s="180" t="s">
        <v>283</v>
      </c>
      <c r="D183" s="3" t="s">
        <v>22</v>
      </c>
      <c r="E183" s="81">
        <v>0</v>
      </c>
      <c r="F183" s="76">
        <v>0</v>
      </c>
      <c r="G183" s="76">
        <v>0</v>
      </c>
      <c r="H183" s="76">
        <v>0</v>
      </c>
      <c r="I183" s="76">
        <v>0</v>
      </c>
      <c r="J183" s="76">
        <v>0</v>
      </c>
      <c r="K183" s="76">
        <v>0</v>
      </c>
    </row>
    <row r="184" spans="1:11" ht="12.75" customHeight="1">
      <c r="A184" s="2"/>
      <c r="B184" s="158"/>
      <c r="C184" s="181"/>
      <c r="D184" s="4" t="s">
        <v>23</v>
      </c>
      <c r="E184" s="82">
        <v>0</v>
      </c>
      <c r="F184" s="78">
        <v>0</v>
      </c>
      <c r="G184" s="78">
        <v>0</v>
      </c>
      <c r="H184" s="78">
        <v>0</v>
      </c>
      <c r="I184" s="78">
        <v>0</v>
      </c>
      <c r="J184" s="78">
        <v>0</v>
      </c>
      <c r="K184" s="78">
        <v>0</v>
      </c>
    </row>
    <row r="185" spans="1:11" ht="12.75" customHeight="1">
      <c r="A185" s="2"/>
      <c r="B185" s="157">
        <v>91</v>
      </c>
      <c r="C185" s="180" t="s">
        <v>284</v>
      </c>
      <c r="D185" s="3" t="s">
        <v>22</v>
      </c>
      <c r="E185" s="80">
        <v>0</v>
      </c>
      <c r="F185" s="76">
        <v>0</v>
      </c>
      <c r="G185" s="76">
        <v>0</v>
      </c>
      <c r="H185" s="76">
        <v>0</v>
      </c>
      <c r="I185" s="76">
        <v>0</v>
      </c>
      <c r="J185" s="76">
        <v>0</v>
      </c>
      <c r="K185" s="76">
        <v>0</v>
      </c>
    </row>
    <row r="186" spans="1:11" ht="12.75" customHeight="1">
      <c r="A186" s="2"/>
      <c r="B186" s="158"/>
      <c r="C186" s="181"/>
      <c r="D186" s="4" t="s">
        <v>23</v>
      </c>
      <c r="E186" s="77">
        <v>0</v>
      </c>
      <c r="F186" s="78">
        <v>0</v>
      </c>
      <c r="G186" s="78">
        <v>0</v>
      </c>
      <c r="H186" s="78">
        <v>0</v>
      </c>
      <c r="I186" s="78">
        <v>0</v>
      </c>
      <c r="J186" s="78">
        <v>0</v>
      </c>
      <c r="K186" s="78">
        <v>0</v>
      </c>
    </row>
    <row r="187" spans="1:11" ht="12.75" customHeight="1">
      <c r="A187" s="2"/>
      <c r="B187" s="157">
        <v>92</v>
      </c>
      <c r="C187" s="180" t="s">
        <v>285</v>
      </c>
      <c r="D187" s="3" t="s">
        <v>22</v>
      </c>
      <c r="E187" s="81">
        <v>11</v>
      </c>
      <c r="F187" s="76">
        <v>0</v>
      </c>
      <c r="G187" s="76">
        <v>0</v>
      </c>
      <c r="H187" s="76">
        <v>0</v>
      </c>
      <c r="I187" s="76">
        <v>1</v>
      </c>
      <c r="J187" s="76">
        <v>1</v>
      </c>
      <c r="K187" s="76">
        <v>9</v>
      </c>
    </row>
    <row r="188" spans="1:11" ht="12.75" customHeight="1">
      <c r="A188" s="2"/>
      <c r="B188" s="158"/>
      <c r="C188" s="181"/>
      <c r="D188" s="4" t="s">
        <v>23</v>
      </c>
      <c r="E188" s="82">
        <v>9</v>
      </c>
      <c r="F188" s="78">
        <v>0</v>
      </c>
      <c r="G188" s="78">
        <v>0</v>
      </c>
      <c r="H188" s="78">
        <v>0</v>
      </c>
      <c r="I188" s="78">
        <v>1</v>
      </c>
      <c r="J188" s="78">
        <v>0</v>
      </c>
      <c r="K188" s="78">
        <v>8</v>
      </c>
    </row>
    <row r="189" spans="1:11" ht="12.75" customHeight="1">
      <c r="A189" s="2"/>
      <c r="B189" s="157">
        <v>93</v>
      </c>
      <c r="C189" s="180" t="s">
        <v>286</v>
      </c>
      <c r="D189" s="3" t="s">
        <v>22</v>
      </c>
      <c r="E189" s="80">
        <v>36</v>
      </c>
      <c r="F189" s="76">
        <v>1</v>
      </c>
      <c r="G189" s="76">
        <v>2</v>
      </c>
      <c r="H189" s="76">
        <v>4</v>
      </c>
      <c r="I189" s="76">
        <v>7</v>
      </c>
      <c r="J189" s="76">
        <v>5</v>
      </c>
      <c r="K189" s="76">
        <v>17</v>
      </c>
    </row>
    <row r="190" spans="1:11" ht="12.75" customHeight="1">
      <c r="A190" s="2"/>
      <c r="B190" s="158"/>
      <c r="C190" s="181"/>
      <c r="D190" s="4" t="s">
        <v>23</v>
      </c>
      <c r="E190" s="77">
        <v>44</v>
      </c>
      <c r="F190" s="78">
        <v>0</v>
      </c>
      <c r="G190" s="78">
        <v>2</v>
      </c>
      <c r="H190" s="78">
        <v>5</v>
      </c>
      <c r="I190" s="78">
        <v>7</v>
      </c>
      <c r="J190" s="78">
        <v>10</v>
      </c>
      <c r="K190" s="78">
        <v>20</v>
      </c>
    </row>
    <row r="191" spans="1:11" ht="12.75" customHeight="1">
      <c r="A191" s="2"/>
      <c r="B191" s="157">
        <v>94</v>
      </c>
      <c r="C191" s="180" t="s">
        <v>287</v>
      </c>
      <c r="D191" s="3" t="s">
        <v>22</v>
      </c>
      <c r="E191" s="80">
        <v>36</v>
      </c>
      <c r="F191" s="76">
        <v>1</v>
      </c>
      <c r="G191" s="76">
        <v>2</v>
      </c>
      <c r="H191" s="76">
        <v>4</v>
      </c>
      <c r="I191" s="76">
        <v>7</v>
      </c>
      <c r="J191" s="76">
        <v>5</v>
      </c>
      <c r="K191" s="76">
        <v>17</v>
      </c>
    </row>
    <row r="192" spans="1:11" ht="12.75" customHeight="1">
      <c r="A192" s="2"/>
      <c r="B192" s="158"/>
      <c r="C192" s="181"/>
      <c r="D192" s="4" t="s">
        <v>23</v>
      </c>
      <c r="E192" s="77">
        <v>44</v>
      </c>
      <c r="F192" s="78">
        <v>0</v>
      </c>
      <c r="G192" s="78">
        <v>2</v>
      </c>
      <c r="H192" s="78">
        <v>5</v>
      </c>
      <c r="I192" s="78">
        <v>7</v>
      </c>
      <c r="J192" s="78">
        <v>10</v>
      </c>
      <c r="K192" s="78">
        <v>20</v>
      </c>
    </row>
    <row r="193" spans="1:11" ht="12.75" customHeight="1">
      <c r="A193" s="2"/>
      <c r="B193" s="157">
        <v>95</v>
      </c>
      <c r="C193" s="178" t="s">
        <v>288</v>
      </c>
      <c r="D193" s="3" t="s">
        <v>22</v>
      </c>
      <c r="E193" s="75">
        <v>5</v>
      </c>
      <c r="F193" s="76">
        <v>2</v>
      </c>
      <c r="G193" s="76">
        <v>0</v>
      </c>
      <c r="H193" s="76">
        <v>1</v>
      </c>
      <c r="I193" s="76">
        <v>1</v>
      </c>
      <c r="J193" s="76">
        <v>0</v>
      </c>
      <c r="K193" s="76">
        <v>1</v>
      </c>
    </row>
    <row r="194" spans="1:11" ht="12.75" customHeight="1">
      <c r="A194" s="2"/>
      <c r="B194" s="158"/>
      <c r="C194" s="179"/>
      <c r="D194" s="4" t="s">
        <v>23</v>
      </c>
      <c r="E194" s="77">
        <v>2</v>
      </c>
      <c r="F194" s="78">
        <v>0</v>
      </c>
      <c r="G194" s="78">
        <v>0</v>
      </c>
      <c r="H194" s="78">
        <v>0</v>
      </c>
      <c r="I194" s="78">
        <v>0</v>
      </c>
      <c r="J194" s="78">
        <v>0</v>
      </c>
      <c r="K194" s="78">
        <v>2</v>
      </c>
    </row>
    <row r="195" spans="1:11" ht="12.75" customHeight="1">
      <c r="A195" s="2"/>
      <c r="B195" s="157">
        <v>96</v>
      </c>
      <c r="C195" s="180" t="s">
        <v>289</v>
      </c>
      <c r="D195" s="3" t="s">
        <v>22</v>
      </c>
      <c r="E195" s="75">
        <v>2</v>
      </c>
      <c r="F195" s="76">
        <v>0</v>
      </c>
      <c r="G195" s="76">
        <v>1</v>
      </c>
      <c r="H195" s="76">
        <v>1</v>
      </c>
      <c r="I195" s="76">
        <v>0</v>
      </c>
      <c r="J195" s="76">
        <v>0</v>
      </c>
      <c r="K195" s="76">
        <v>0</v>
      </c>
    </row>
    <row r="196" spans="1:11" ht="12.75" customHeight="1">
      <c r="A196" s="2"/>
      <c r="B196" s="158"/>
      <c r="C196" s="181"/>
      <c r="D196" s="4" t="s">
        <v>23</v>
      </c>
      <c r="E196" s="77">
        <v>0</v>
      </c>
      <c r="F196" s="78">
        <v>0</v>
      </c>
      <c r="G196" s="78">
        <v>0</v>
      </c>
      <c r="H196" s="78">
        <v>0</v>
      </c>
      <c r="I196" s="78">
        <v>0</v>
      </c>
      <c r="J196" s="78">
        <v>0</v>
      </c>
      <c r="K196" s="78">
        <v>0</v>
      </c>
    </row>
    <row r="197" spans="1:11" ht="12.75" customHeight="1">
      <c r="A197" s="2"/>
      <c r="B197" s="157">
        <v>97</v>
      </c>
      <c r="C197" s="178" t="s">
        <v>290</v>
      </c>
      <c r="D197" s="3" t="s">
        <v>22</v>
      </c>
      <c r="E197" s="75">
        <v>0</v>
      </c>
      <c r="F197" s="76">
        <v>0</v>
      </c>
      <c r="G197" s="76">
        <v>0</v>
      </c>
      <c r="H197" s="76">
        <v>0</v>
      </c>
      <c r="I197" s="76">
        <v>0</v>
      </c>
      <c r="J197" s="76">
        <v>0</v>
      </c>
      <c r="K197" s="76">
        <v>0</v>
      </c>
    </row>
    <row r="198" spans="1:11" ht="12.75" customHeight="1">
      <c r="A198" s="2"/>
      <c r="B198" s="158"/>
      <c r="C198" s="179"/>
      <c r="D198" s="4" t="s">
        <v>23</v>
      </c>
      <c r="E198" s="77">
        <v>0</v>
      </c>
      <c r="F198" s="78">
        <v>0</v>
      </c>
      <c r="G198" s="78">
        <v>0</v>
      </c>
      <c r="H198" s="78">
        <v>0</v>
      </c>
      <c r="I198" s="78">
        <v>0</v>
      </c>
      <c r="J198" s="78">
        <v>0</v>
      </c>
      <c r="K198" s="78">
        <v>0</v>
      </c>
    </row>
    <row r="199" spans="1:11" ht="12.75" customHeight="1">
      <c r="A199" s="2"/>
      <c r="B199" s="157">
        <v>98</v>
      </c>
      <c r="C199" s="180" t="s">
        <v>291</v>
      </c>
      <c r="D199" s="3" t="s">
        <v>22</v>
      </c>
      <c r="E199" s="75">
        <v>2</v>
      </c>
      <c r="F199" s="76">
        <v>0</v>
      </c>
      <c r="G199" s="76">
        <v>0</v>
      </c>
      <c r="H199" s="76">
        <v>0</v>
      </c>
      <c r="I199" s="76">
        <v>1</v>
      </c>
      <c r="J199" s="76">
        <v>0</v>
      </c>
      <c r="K199" s="76">
        <v>1</v>
      </c>
    </row>
    <row r="200" spans="1:11" ht="12.75" customHeight="1">
      <c r="A200" s="2"/>
      <c r="B200" s="158"/>
      <c r="C200" s="181"/>
      <c r="D200" s="4" t="s">
        <v>23</v>
      </c>
      <c r="E200" s="77">
        <v>4</v>
      </c>
      <c r="F200" s="78">
        <v>0</v>
      </c>
      <c r="G200" s="78">
        <v>0</v>
      </c>
      <c r="H200" s="78">
        <v>1</v>
      </c>
      <c r="I200" s="78">
        <v>0</v>
      </c>
      <c r="J200" s="78">
        <v>0</v>
      </c>
      <c r="K200" s="78">
        <v>3</v>
      </c>
    </row>
    <row r="201" spans="1:11" ht="12.75" customHeight="1">
      <c r="A201" s="2"/>
      <c r="B201" s="157">
        <v>99</v>
      </c>
      <c r="C201" s="180" t="s">
        <v>292</v>
      </c>
      <c r="D201" s="3" t="s">
        <v>22</v>
      </c>
      <c r="E201" s="75">
        <v>2</v>
      </c>
      <c r="F201" s="76">
        <v>0</v>
      </c>
      <c r="G201" s="76">
        <v>0</v>
      </c>
      <c r="H201" s="76">
        <v>1</v>
      </c>
      <c r="I201" s="76">
        <v>0</v>
      </c>
      <c r="J201" s="76">
        <v>0</v>
      </c>
      <c r="K201" s="76">
        <v>1</v>
      </c>
    </row>
    <row r="202" spans="1:11" ht="12.75" customHeight="1">
      <c r="A202" s="2"/>
      <c r="B202" s="158"/>
      <c r="C202" s="181"/>
      <c r="D202" s="4" t="s">
        <v>23</v>
      </c>
      <c r="E202" s="77">
        <v>0</v>
      </c>
      <c r="F202" s="78">
        <v>0</v>
      </c>
      <c r="G202" s="78">
        <v>0</v>
      </c>
      <c r="H202" s="78">
        <v>0</v>
      </c>
      <c r="I202" s="78">
        <v>0</v>
      </c>
      <c r="J202" s="78">
        <v>0</v>
      </c>
      <c r="K202" s="78">
        <v>0</v>
      </c>
    </row>
    <row r="203" spans="1:11" ht="12.75" customHeight="1">
      <c r="A203" s="2"/>
      <c r="B203" s="157">
        <v>100</v>
      </c>
      <c r="C203" s="180" t="s">
        <v>293</v>
      </c>
      <c r="D203" s="3" t="s">
        <v>22</v>
      </c>
      <c r="E203" s="75">
        <v>0</v>
      </c>
      <c r="F203" s="76">
        <v>0</v>
      </c>
      <c r="G203" s="76">
        <v>0</v>
      </c>
      <c r="H203" s="76">
        <v>0</v>
      </c>
      <c r="I203" s="76">
        <v>0</v>
      </c>
      <c r="J203" s="76">
        <v>0</v>
      </c>
      <c r="K203" s="76">
        <v>0</v>
      </c>
    </row>
    <row r="204" spans="1:11" ht="12.75" customHeight="1">
      <c r="A204" s="2"/>
      <c r="B204" s="158"/>
      <c r="C204" s="181"/>
      <c r="D204" s="4" t="s">
        <v>23</v>
      </c>
      <c r="E204" s="77">
        <v>0</v>
      </c>
      <c r="F204" s="78">
        <v>0</v>
      </c>
      <c r="G204" s="78">
        <v>0</v>
      </c>
      <c r="H204" s="78">
        <v>0</v>
      </c>
      <c r="I204" s="78">
        <v>0</v>
      </c>
      <c r="J204" s="78">
        <v>0</v>
      </c>
      <c r="K204" s="78">
        <v>0</v>
      </c>
    </row>
    <row r="205" spans="1:11" ht="12.75" customHeight="1">
      <c r="A205" s="2"/>
      <c r="B205" s="157">
        <v>101</v>
      </c>
      <c r="C205" s="180" t="s">
        <v>294</v>
      </c>
      <c r="D205" s="3" t="s">
        <v>22</v>
      </c>
      <c r="E205" s="80">
        <v>1</v>
      </c>
      <c r="F205" s="76">
        <v>0</v>
      </c>
      <c r="G205" s="76">
        <v>0</v>
      </c>
      <c r="H205" s="76">
        <v>0</v>
      </c>
      <c r="I205" s="76">
        <v>1</v>
      </c>
      <c r="J205" s="76">
        <v>0</v>
      </c>
      <c r="K205" s="76">
        <v>0</v>
      </c>
    </row>
    <row r="206" spans="1:11" ht="12.75" customHeight="1">
      <c r="A206" s="2"/>
      <c r="B206" s="158"/>
      <c r="C206" s="181"/>
      <c r="D206" s="4" t="s">
        <v>23</v>
      </c>
      <c r="E206" s="77">
        <v>0</v>
      </c>
      <c r="F206" s="78">
        <v>0</v>
      </c>
      <c r="G206" s="78">
        <v>0</v>
      </c>
      <c r="H206" s="78">
        <v>0</v>
      </c>
      <c r="I206" s="78">
        <v>0</v>
      </c>
      <c r="J206" s="78">
        <v>0</v>
      </c>
      <c r="K206" s="78">
        <v>0</v>
      </c>
    </row>
    <row r="207" spans="1:11" ht="12.75" customHeight="1">
      <c r="A207" s="2"/>
      <c r="B207" s="157">
        <v>102</v>
      </c>
      <c r="C207" s="180" t="s">
        <v>295</v>
      </c>
      <c r="D207" s="3" t="s">
        <v>22</v>
      </c>
      <c r="E207" s="81">
        <v>3</v>
      </c>
      <c r="F207" s="76">
        <v>0</v>
      </c>
      <c r="G207" s="76">
        <v>0</v>
      </c>
      <c r="H207" s="76">
        <v>0</v>
      </c>
      <c r="I207" s="76">
        <v>0</v>
      </c>
      <c r="J207" s="76">
        <v>0</v>
      </c>
      <c r="K207" s="76">
        <v>3</v>
      </c>
    </row>
    <row r="208" spans="1:11" ht="12.75" customHeight="1">
      <c r="A208" s="2"/>
      <c r="B208" s="158"/>
      <c r="C208" s="181"/>
      <c r="D208" s="4" t="s">
        <v>23</v>
      </c>
      <c r="E208" s="82">
        <v>2</v>
      </c>
      <c r="F208" s="78">
        <v>0</v>
      </c>
      <c r="G208" s="78">
        <v>0</v>
      </c>
      <c r="H208" s="78">
        <v>0</v>
      </c>
      <c r="I208" s="78">
        <v>0</v>
      </c>
      <c r="J208" s="78">
        <v>0</v>
      </c>
      <c r="K208" s="78">
        <v>2</v>
      </c>
    </row>
    <row r="209" spans="1:11" ht="12.75" customHeight="1">
      <c r="A209" s="2"/>
      <c r="B209" s="157">
        <v>103</v>
      </c>
      <c r="C209" s="180" t="s">
        <v>296</v>
      </c>
      <c r="D209" s="3" t="s">
        <v>22</v>
      </c>
      <c r="E209" s="80">
        <v>3</v>
      </c>
      <c r="F209" s="76">
        <v>0</v>
      </c>
      <c r="G209" s="76">
        <v>0</v>
      </c>
      <c r="H209" s="76">
        <v>0</v>
      </c>
      <c r="I209" s="76">
        <v>0</v>
      </c>
      <c r="J209" s="76">
        <v>1</v>
      </c>
      <c r="K209" s="76">
        <v>2</v>
      </c>
    </row>
    <row r="210" spans="1:11" ht="12.75" customHeight="1">
      <c r="A210" s="2"/>
      <c r="B210" s="158"/>
      <c r="C210" s="181"/>
      <c r="D210" s="4" t="s">
        <v>23</v>
      </c>
      <c r="E210" s="77">
        <v>0</v>
      </c>
      <c r="F210" s="78">
        <v>0</v>
      </c>
      <c r="G210" s="78">
        <v>0</v>
      </c>
      <c r="H210" s="78">
        <v>0</v>
      </c>
      <c r="I210" s="78">
        <v>0</v>
      </c>
      <c r="J210" s="78">
        <v>0</v>
      </c>
      <c r="K210" s="78">
        <v>0</v>
      </c>
    </row>
    <row r="211" spans="1:11" ht="12.75" customHeight="1">
      <c r="A211" s="2"/>
      <c r="B211" s="157">
        <v>104</v>
      </c>
      <c r="C211" s="180" t="s">
        <v>297</v>
      </c>
      <c r="D211" s="3" t="s">
        <v>22</v>
      </c>
      <c r="E211" s="81">
        <v>7</v>
      </c>
      <c r="F211" s="76">
        <v>0</v>
      </c>
      <c r="G211" s="76">
        <v>2</v>
      </c>
      <c r="H211" s="76">
        <v>0</v>
      </c>
      <c r="I211" s="76">
        <v>0</v>
      </c>
      <c r="J211" s="76">
        <v>1</v>
      </c>
      <c r="K211" s="76">
        <v>4</v>
      </c>
    </row>
    <row r="212" spans="1:11" ht="12.75" customHeight="1">
      <c r="A212" s="2"/>
      <c r="B212" s="158"/>
      <c r="C212" s="181"/>
      <c r="D212" s="4" t="s">
        <v>23</v>
      </c>
      <c r="E212" s="82">
        <v>8</v>
      </c>
      <c r="F212" s="78">
        <v>0</v>
      </c>
      <c r="G212" s="78">
        <v>0</v>
      </c>
      <c r="H212" s="78">
        <v>1</v>
      </c>
      <c r="I212" s="78">
        <v>1</v>
      </c>
      <c r="J212" s="78">
        <v>3</v>
      </c>
      <c r="K212" s="78">
        <v>3</v>
      </c>
    </row>
    <row r="213" spans="1:11" ht="12.75" customHeight="1">
      <c r="A213" s="2"/>
      <c r="B213" s="157">
        <v>105</v>
      </c>
      <c r="C213" s="180" t="s">
        <v>298</v>
      </c>
      <c r="D213" s="3" t="s">
        <v>22</v>
      </c>
      <c r="E213" s="80">
        <v>8</v>
      </c>
      <c r="F213" s="76">
        <v>0</v>
      </c>
      <c r="G213" s="76">
        <v>1</v>
      </c>
      <c r="H213" s="76">
        <v>1</v>
      </c>
      <c r="I213" s="76">
        <v>1</v>
      </c>
      <c r="J213" s="76">
        <v>1</v>
      </c>
      <c r="K213" s="76">
        <v>4</v>
      </c>
    </row>
    <row r="214" spans="1:11" ht="12.75" customHeight="1">
      <c r="A214" s="2"/>
      <c r="B214" s="158"/>
      <c r="C214" s="181"/>
      <c r="D214" s="4" t="s">
        <v>23</v>
      </c>
      <c r="E214" s="77">
        <v>7</v>
      </c>
      <c r="F214" s="78">
        <v>0</v>
      </c>
      <c r="G214" s="78">
        <v>0</v>
      </c>
      <c r="H214" s="78">
        <v>1</v>
      </c>
      <c r="I214" s="78">
        <v>1</v>
      </c>
      <c r="J214" s="78">
        <v>1</v>
      </c>
      <c r="K214" s="78">
        <v>4</v>
      </c>
    </row>
    <row r="215" spans="1:11" ht="12.75" customHeight="1">
      <c r="A215" s="2"/>
      <c r="B215" s="157">
        <v>106</v>
      </c>
      <c r="C215" s="180" t="s">
        <v>299</v>
      </c>
      <c r="D215" s="3" t="s">
        <v>22</v>
      </c>
      <c r="E215" s="81">
        <v>0</v>
      </c>
      <c r="F215" s="76">
        <v>0</v>
      </c>
      <c r="G215" s="76">
        <v>0</v>
      </c>
      <c r="H215" s="76">
        <v>0</v>
      </c>
      <c r="I215" s="76">
        <v>0</v>
      </c>
      <c r="J215" s="76">
        <v>0</v>
      </c>
      <c r="K215" s="76">
        <v>0</v>
      </c>
    </row>
    <row r="216" spans="1:11" ht="12.75" customHeight="1">
      <c r="A216" s="2"/>
      <c r="B216" s="158"/>
      <c r="C216" s="181"/>
      <c r="D216" s="4" t="s">
        <v>23</v>
      </c>
      <c r="E216" s="82">
        <v>0</v>
      </c>
      <c r="F216" s="78">
        <v>0</v>
      </c>
      <c r="G216" s="78">
        <v>0</v>
      </c>
      <c r="H216" s="78">
        <v>0</v>
      </c>
      <c r="I216" s="78">
        <v>0</v>
      </c>
      <c r="J216" s="78">
        <v>0</v>
      </c>
      <c r="K216" s="78">
        <v>0</v>
      </c>
    </row>
    <row r="217" spans="1:11" ht="12.75" customHeight="1">
      <c r="A217" s="2"/>
      <c r="B217" s="157">
        <v>107</v>
      </c>
      <c r="C217" s="180" t="s">
        <v>300</v>
      </c>
      <c r="D217" s="3" t="s">
        <v>22</v>
      </c>
      <c r="E217" s="80">
        <v>1</v>
      </c>
      <c r="F217" s="76">
        <v>0</v>
      </c>
      <c r="G217" s="76">
        <v>0</v>
      </c>
      <c r="H217" s="76">
        <v>0</v>
      </c>
      <c r="I217" s="76">
        <v>1</v>
      </c>
      <c r="J217" s="76">
        <v>0</v>
      </c>
      <c r="K217" s="76">
        <v>0</v>
      </c>
    </row>
    <row r="218" spans="1:11" ht="12.75" customHeight="1">
      <c r="A218" s="2"/>
      <c r="B218" s="158"/>
      <c r="C218" s="181"/>
      <c r="D218" s="4" t="s">
        <v>23</v>
      </c>
      <c r="E218" s="77">
        <v>2</v>
      </c>
      <c r="F218" s="78">
        <v>0</v>
      </c>
      <c r="G218" s="78">
        <v>0</v>
      </c>
      <c r="H218" s="78">
        <v>0</v>
      </c>
      <c r="I218" s="78">
        <v>0</v>
      </c>
      <c r="J218" s="78">
        <v>0</v>
      </c>
      <c r="K218" s="78">
        <v>2</v>
      </c>
    </row>
    <row r="219" spans="1:11" ht="12.75" customHeight="1">
      <c r="A219" s="2"/>
      <c r="B219" s="157">
        <v>108</v>
      </c>
      <c r="C219" s="180" t="s">
        <v>301</v>
      </c>
      <c r="D219" s="3" t="s">
        <v>22</v>
      </c>
      <c r="E219" s="81">
        <v>0</v>
      </c>
      <c r="F219" s="76">
        <v>0</v>
      </c>
      <c r="G219" s="76">
        <v>0</v>
      </c>
      <c r="H219" s="76">
        <v>0</v>
      </c>
      <c r="I219" s="76">
        <v>0</v>
      </c>
      <c r="J219" s="76">
        <v>0</v>
      </c>
      <c r="K219" s="76">
        <v>0</v>
      </c>
    </row>
    <row r="220" spans="1:11" ht="12.75" customHeight="1">
      <c r="A220" s="2"/>
      <c r="B220" s="158"/>
      <c r="C220" s="181"/>
      <c r="D220" s="4" t="s">
        <v>23</v>
      </c>
      <c r="E220" s="82">
        <v>0</v>
      </c>
      <c r="F220" s="78">
        <v>0</v>
      </c>
      <c r="G220" s="78">
        <v>0</v>
      </c>
      <c r="H220" s="78">
        <v>0</v>
      </c>
      <c r="I220" s="78">
        <v>0</v>
      </c>
      <c r="J220" s="78">
        <v>0</v>
      </c>
      <c r="K220" s="78">
        <v>0</v>
      </c>
    </row>
    <row r="221" spans="1:11" ht="12.75" customHeight="1">
      <c r="A221" s="2"/>
      <c r="B221" s="157">
        <v>109</v>
      </c>
      <c r="C221" s="180" t="s">
        <v>302</v>
      </c>
      <c r="D221" s="3" t="s">
        <v>22</v>
      </c>
      <c r="E221" s="80">
        <v>0</v>
      </c>
      <c r="F221" s="76">
        <v>0</v>
      </c>
      <c r="G221" s="76">
        <v>0</v>
      </c>
      <c r="H221" s="76">
        <v>0</v>
      </c>
      <c r="I221" s="76">
        <v>0</v>
      </c>
      <c r="J221" s="76">
        <v>0</v>
      </c>
      <c r="K221" s="76">
        <v>0</v>
      </c>
    </row>
    <row r="222" spans="1:11" ht="12.75" customHeight="1">
      <c r="A222" s="2"/>
      <c r="B222" s="158"/>
      <c r="C222" s="181"/>
      <c r="D222" s="4" t="s">
        <v>23</v>
      </c>
      <c r="E222" s="77">
        <v>0</v>
      </c>
      <c r="F222" s="78">
        <v>0</v>
      </c>
      <c r="G222" s="78">
        <v>0</v>
      </c>
      <c r="H222" s="78">
        <v>0</v>
      </c>
      <c r="I222" s="78">
        <v>0</v>
      </c>
      <c r="J222" s="78">
        <v>0</v>
      </c>
      <c r="K222" s="78">
        <v>0</v>
      </c>
    </row>
    <row r="223" spans="1:11" ht="12.75" customHeight="1">
      <c r="A223" s="2"/>
      <c r="B223" s="157">
        <v>110</v>
      </c>
      <c r="C223" s="180" t="s">
        <v>303</v>
      </c>
      <c r="D223" s="3" t="s">
        <v>22</v>
      </c>
      <c r="E223" s="81">
        <v>11</v>
      </c>
      <c r="F223" s="76">
        <v>0</v>
      </c>
      <c r="G223" s="76">
        <v>0</v>
      </c>
      <c r="H223" s="76">
        <v>0</v>
      </c>
      <c r="I223" s="76">
        <v>1</v>
      </c>
      <c r="J223" s="76">
        <v>1</v>
      </c>
      <c r="K223" s="76">
        <v>9</v>
      </c>
    </row>
    <row r="224" spans="1:11" ht="12.75" customHeight="1">
      <c r="A224" s="2"/>
      <c r="B224" s="158"/>
      <c r="C224" s="181"/>
      <c r="D224" s="4" t="s">
        <v>23</v>
      </c>
      <c r="E224" s="82">
        <v>9</v>
      </c>
      <c r="F224" s="78">
        <v>0</v>
      </c>
      <c r="G224" s="78">
        <v>0</v>
      </c>
      <c r="H224" s="78">
        <v>0</v>
      </c>
      <c r="I224" s="78">
        <v>1</v>
      </c>
      <c r="J224" s="78">
        <v>0</v>
      </c>
      <c r="K224" s="78">
        <v>8</v>
      </c>
    </row>
    <row r="225" spans="1:11" ht="26.25" customHeight="1">
      <c r="A225" s="2"/>
      <c r="B225" s="175" t="s">
        <v>50</v>
      </c>
      <c r="C225" s="176"/>
      <c r="D225" s="177"/>
      <c r="E225" s="83">
        <f>SUM(E5:E150)</f>
        <v>3626</v>
      </c>
      <c r="F225" s="83">
        <f aca="true" t="shared" si="0" ref="F225:K225">SUM(F5:F150)</f>
        <v>67</v>
      </c>
      <c r="G225" s="83">
        <f t="shared" si="0"/>
        <v>177</v>
      </c>
      <c r="H225" s="83">
        <f t="shared" si="0"/>
        <v>369</v>
      </c>
      <c r="I225" s="83">
        <f t="shared" si="0"/>
        <v>481</v>
      </c>
      <c r="J225" s="83">
        <f>SUM(J5:J150)</f>
        <v>489</v>
      </c>
      <c r="K225" s="83">
        <f t="shared" si="0"/>
        <v>2043</v>
      </c>
    </row>
    <row r="226" ht="13.5">
      <c r="B226" s="5"/>
    </row>
    <row r="227" ht="13.5">
      <c r="B227" s="5"/>
    </row>
  </sheetData>
  <sheetProtection/>
  <mergeCells count="227">
    <mergeCell ref="A1:K1"/>
    <mergeCell ref="A2:K2"/>
    <mergeCell ref="B3:B4"/>
    <mergeCell ref="C3:C4"/>
    <mergeCell ref="D3:D4"/>
    <mergeCell ref="E3:K3"/>
    <mergeCell ref="B5:B6"/>
    <mergeCell ref="C5:C6"/>
    <mergeCell ref="B7:B8"/>
    <mergeCell ref="C7:C8"/>
    <mergeCell ref="B9:B10"/>
    <mergeCell ref="C9:C10"/>
    <mergeCell ref="B11:B12"/>
    <mergeCell ref="C11:C12"/>
    <mergeCell ref="B13:B14"/>
    <mergeCell ref="C13:C14"/>
    <mergeCell ref="B15:B16"/>
    <mergeCell ref="C15:C16"/>
    <mergeCell ref="B17:B18"/>
    <mergeCell ref="C17:C18"/>
    <mergeCell ref="B19:B20"/>
    <mergeCell ref="C19:C20"/>
    <mergeCell ref="B21:B22"/>
    <mergeCell ref="C21:C22"/>
    <mergeCell ref="B23:B24"/>
    <mergeCell ref="C23:C24"/>
    <mergeCell ref="B25:B26"/>
    <mergeCell ref="C25:C26"/>
    <mergeCell ref="B27:B28"/>
    <mergeCell ref="C27:C28"/>
    <mergeCell ref="B29:B30"/>
    <mergeCell ref="C29:C30"/>
    <mergeCell ref="B31:B32"/>
    <mergeCell ref="C31:C32"/>
    <mergeCell ref="B33:B34"/>
    <mergeCell ref="C33:C34"/>
    <mergeCell ref="B35:B36"/>
    <mergeCell ref="C35:C36"/>
    <mergeCell ref="B37:B38"/>
    <mergeCell ref="C37:C38"/>
    <mergeCell ref="B39:B40"/>
    <mergeCell ref="C39:C40"/>
    <mergeCell ref="B41:B42"/>
    <mergeCell ref="C41:C42"/>
    <mergeCell ref="B43:B44"/>
    <mergeCell ref="C43:C44"/>
    <mergeCell ref="B45:B46"/>
    <mergeCell ref="C45:C46"/>
    <mergeCell ref="B47:B48"/>
    <mergeCell ref="C47:C48"/>
    <mergeCell ref="B49:B50"/>
    <mergeCell ref="C49:C50"/>
    <mergeCell ref="B51:B52"/>
    <mergeCell ref="C51:C52"/>
    <mergeCell ref="B53:B54"/>
    <mergeCell ref="C53:C54"/>
    <mergeCell ref="B55:B56"/>
    <mergeCell ref="C55:C56"/>
    <mergeCell ref="B57:B58"/>
    <mergeCell ref="C57:C58"/>
    <mergeCell ref="B59:B60"/>
    <mergeCell ref="C59:C60"/>
    <mergeCell ref="B61:B62"/>
    <mergeCell ref="C61:C62"/>
    <mergeCell ref="B63:B64"/>
    <mergeCell ref="C63:C64"/>
    <mergeCell ref="B65:B66"/>
    <mergeCell ref="C65:C66"/>
    <mergeCell ref="B67:B68"/>
    <mergeCell ref="C67:C68"/>
    <mergeCell ref="B69:B70"/>
    <mergeCell ref="C69:C70"/>
    <mergeCell ref="B71:B72"/>
    <mergeCell ref="C71:C72"/>
    <mergeCell ref="B73:B74"/>
    <mergeCell ref="C73:C74"/>
    <mergeCell ref="B75:B76"/>
    <mergeCell ref="C75:C76"/>
    <mergeCell ref="B77:B78"/>
    <mergeCell ref="C77:C78"/>
    <mergeCell ref="B79:B80"/>
    <mergeCell ref="C79:C80"/>
    <mergeCell ref="B81:B82"/>
    <mergeCell ref="C81:C82"/>
    <mergeCell ref="B117:B118"/>
    <mergeCell ref="C117:C118"/>
    <mergeCell ref="B119:B120"/>
    <mergeCell ref="C119:C120"/>
    <mergeCell ref="B121:B122"/>
    <mergeCell ref="C121:C122"/>
    <mergeCell ref="B123:B124"/>
    <mergeCell ref="C123:C124"/>
    <mergeCell ref="B125:B126"/>
    <mergeCell ref="C125:C126"/>
    <mergeCell ref="B127:B128"/>
    <mergeCell ref="C127:C128"/>
    <mergeCell ref="B129:B130"/>
    <mergeCell ref="C129:C130"/>
    <mergeCell ref="B131:B132"/>
    <mergeCell ref="C131:C132"/>
    <mergeCell ref="B133:B134"/>
    <mergeCell ref="C133:C134"/>
    <mergeCell ref="B135:B136"/>
    <mergeCell ref="C135:C136"/>
    <mergeCell ref="B137:B138"/>
    <mergeCell ref="C137:C138"/>
    <mergeCell ref="B139:B140"/>
    <mergeCell ref="C139:C140"/>
    <mergeCell ref="B141:B142"/>
    <mergeCell ref="C141:C142"/>
    <mergeCell ref="B143:B144"/>
    <mergeCell ref="C143:C144"/>
    <mergeCell ref="B145:B146"/>
    <mergeCell ref="C145:C146"/>
    <mergeCell ref="B225:D225"/>
    <mergeCell ref="B151:B152"/>
    <mergeCell ref="C151:C152"/>
    <mergeCell ref="B153:B154"/>
    <mergeCell ref="C153:C154"/>
    <mergeCell ref="B157:B158"/>
    <mergeCell ref="C157:C158"/>
    <mergeCell ref="B159:B160"/>
    <mergeCell ref="C159:C160"/>
    <mergeCell ref="B161:B162"/>
    <mergeCell ref="B83:B84"/>
    <mergeCell ref="C83:C84"/>
    <mergeCell ref="B85:B86"/>
    <mergeCell ref="C85:C86"/>
    <mergeCell ref="B87:B88"/>
    <mergeCell ref="C87:C88"/>
    <mergeCell ref="B89:B90"/>
    <mergeCell ref="C89:C90"/>
    <mergeCell ref="B91:B92"/>
    <mergeCell ref="C91:C92"/>
    <mergeCell ref="B93:B94"/>
    <mergeCell ref="C93:C94"/>
    <mergeCell ref="B95:B96"/>
    <mergeCell ref="C95:C96"/>
    <mergeCell ref="B97:B98"/>
    <mergeCell ref="C97:C98"/>
    <mergeCell ref="B99:B100"/>
    <mergeCell ref="C99:C100"/>
    <mergeCell ref="B101:B102"/>
    <mergeCell ref="C101:C102"/>
    <mergeCell ref="B103:B104"/>
    <mergeCell ref="C103:C104"/>
    <mergeCell ref="B105:B106"/>
    <mergeCell ref="C105:C106"/>
    <mergeCell ref="B107:B108"/>
    <mergeCell ref="C107:C108"/>
    <mergeCell ref="B109:B110"/>
    <mergeCell ref="C109:C110"/>
    <mergeCell ref="B111:B112"/>
    <mergeCell ref="C111:C112"/>
    <mergeCell ref="B113:B114"/>
    <mergeCell ref="C113:C114"/>
    <mergeCell ref="B115:B116"/>
    <mergeCell ref="C115:C116"/>
    <mergeCell ref="B155:B156"/>
    <mergeCell ref="C155:C156"/>
    <mergeCell ref="B147:B148"/>
    <mergeCell ref="C147:C148"/>
    <mergeCell ref="B149:B150"/>
    <mergeCell ref="C149:C150"/>
    <mergeCell ref="C161:C162"/>
    <mergeCell ref="B163:B164"/>
    <mergeCell ref="C163:C164"/>
    <mergeCell ref="B165:B166"/>
    <mergeCell ref="C165:C166"/>
    <mergeCell ref="B167:B168"/>
    <mergeCell ref="C167:C168"/>
    <mergeCell ref="B169:B170"/>
    <mergeCell ref="C169:C170"/>
    <mergeCell ref="B171:B172"/>
    <mergeCell ref="C171:C172"/>
    <mergeCell ref="B173:B174"/>
    <mergeCell ref="C173:C174"/>
    <mergeCell ref="B175:B176"/>
    <mergeCell ref="C175:C176"/>
    <mergeCell ref="B177:B178"/>
    <mergeCell ref="C177:C178"/>
    <mergeCell ref="B179:B180"/>
    <mergeCell ref="C179:C180"/>
    <mergeCell ref="B181:B182"/>
    <mergeCell ref="C181:C182"/>
    <mergeCell ref="B183:B184"/>
    <mergeCell ref="C183:C184"/>
    <mergeCell ref="B185:B186"/>
    <mergeCell ref="C185:C186"/>
    <mergeCell ref="B187:B188"/>
    <mergeCell ref="C187:C188"/>
    <mergeCell ref="B189:B190"/>
    <mergeCell ref="C189:C190"/>
    <mergeCell ref="B191:B192"/>
    <mergeCell ref="C191:C192"/>
    <mergeCell ref="B193:B194"/>
    <mergeCell ref="C193:C194"/>
    <mergeCell ref="B195:B196"/>
    <mergeCell ref="C195:C196"/>
    <mergeCell ref="B197:B198"/>
    <mergeCell ref="C197:C198"/>
    <mergeCell ref="B199:B200"/>
    <mergeCell ref="C199:C200"/>
    <mergeCell ref="B201:B202"/>
    <mergeCell ref="C201:C202"/>
    <mergeCell ref="B203:B204"/>
    <mergeCell ref="C203:C204"/>
    <mergeCell ref="B205:B206"/>
    <mergeCell ref="C205:C206"/>
    <mergeCell ref="B207:B208"/>
    <mergeCell ref="C207:C208"/>
    <mergeCell ref="B209:B210"/>
    <mergeCell ref="C209:C210"/>
    <mergeCell ref="B223:B224"/>
    <mergeCell ref="C223:C224"/>
    <mergeCell ref="B215:B216"/>
    <mergeCell ref="C215:C216"/>
    <mergeCell ref="B217:B218"/>
    <mergeCell ref="C217:C218"/>
    <mergeCell ref="B219:B220"/>
    <mergeCell ref="C219:C220"/>
    <mergeCell ref="B213:B214"/>
    <mergeCell ref="C213:C214"/>
    <mergeCell ref="B221:B222"/>
    <mergeCell ref="C221:C222"/>
    <mergeCell ref="B211:B212"/>
    <mergeCell ref="C211:C212"/>
  </mergeCells>
  <printOptions/>
  <pageMargins left="0.7086614173228347" right="0.35433070866141736" top="0.984251968503937" bottom="0.984251968503937" header="0.5118110236220472" footer="0.5118110236220472"/>
  <pageSetup firstPageNumber="111" useFirstPageNumber="1" horizontalDpi="600" verticalDpi="600" orientation="portrait" paperSize="9" r:id="rId1"/>
  <headerFooter alignWithMargins="0">
    <oddFooter>&amp;C&amp;P</oddFooter>
  </headerFooter>
  <rowBreaks count="3" manualBreakCount="3">
    <brk id="58" max="10" man="1"/>
    <brk id="114" max="10" man="1"/>
    <brk id="170" max="10" man="1"/>
  </rowBreaks>
</worksheet>
</file>

<file path=xl/worksheets/sheet5.xml><?xml version="1.0" encoding="utf-8"?>
<worksheet xmlns="http://schemas.openxmlformats.org/spreadsheetml/2006/main" xmlns:r="http://schemas.openxmlformats.org/officeDocument/2006/relationships">
  <dimension ref="A1:T43"/>
  <sheetViews>
    <sheetView showGridLines="0" view="pageBreakPreview" zoomScaleNormal="75" zoomScaleSheetLayoutView="100" zoomScalePageLayoutView="0" workbookViewId="0" topLeftCell="A1">
      <selection activeCell="A1" sqref="A1:O1"/>
    </sheetView>
  </sheetViews>
  <sheetFormatPr defaultColWidth="9.00390625" defaultRowHeight="15" customHeight="1"/>
  <cols>
    <col min="1" max="1" width="2.375" style="5" customWidth="1"/>
    <col min="2" max="2" width="2.625" style="5" customWidth="1"/>
    <col min="3" max="3" width="10.625" style="5" customWidth="1"/>
    <col min="4" max="6" width="6.625" style="5" customWidth="1"/>
    <col min="7" max="17" width="5.625" style="5" customWidth="1"/>
    <col min="18" max="16384" width="9.00390625" style="5" customWidth="1"/>
  </cols>
  <sheetData>
    <row r="1" spans="1:15" ht="19.5" customHeight="1">
      <c r="A1" s="161" t="s">
        <v>348</v>
      </c>
      <c r="B1" s="161"/>
      <c r="C1" s="161"/>
      <c r="D1" s="161"/>
      <c r="E1" s="161"/>
      <c r="F1" s="161"/>
      <c r="G1" s="161"/>
      <c r="H1" s="161"/>
      <c r="I1" s="161"/>
      <c r="J1" s="161"/>
      <c r="K1" s="161"/>
      <c r="L1" s="161"/>
      <c r="M1" s="161"/>
      <c r="N1" s="161"/>
      <c r="O1" s="161"/>
    </row>
    <row r="2" spans="1:13" ht="15" customHeight="1">
      <c r="A2" s="6"/>
      <c r="B2" s="204" t="s">
        <v>57</v>
      </c>
      <c r="C2" s="205"/>
      <c r="D2" s="202" t="s">
        <v>361</v>
      </c>
      <c r="E2" s="199" t="s">
        <v>58</v>
      </c>
      <c r="F2" s="200"/>
      <c r="G2" s="200"/>
      <c r="H2" s="200"/>
      <c r="I2" s="200"/>
      <c r="J2" s="200"/>
      <c r="K2" s="200"/>
      <c r="L2" s="200"/>
      <c r="M2" s="201"/>
    </row>
    <row r="3" spans="1:13" ht="27">
      <c r="A3" s="6"/>
      <c r="B3" s="206"/>
      <c r="C3" s="207"/>
      <c r="D3" s="203"/>
      <c r="E3" s="84" t="s">
        <v>59</v>
      </c>
      <c r="F3" s="85" t="s">
        <v>60</v>
      </c>
      <c r="G3" s="86" t="s">
        <v>61</v>
      </c>
      <c r="H3" s="87" t="s">
        <v>62</v>
      </c>
      <c r="I3" s="85" t="s">
        <v>184</v>
      </c>
      <c r="J3" s="85" t="s">
        <v>185</v>
      </c>
      <c r="K3" s="85" t="s">
        <v>186</v>
      </c>
      <c r="L3" s="85" t="s">
        <v>187</v>
      </c>
      <c r="M3" s="86" t="s">
        <v>188</v>
      </c>
    </row>
    <row r="4" spans="1:13" ht="19.5" customHeight="1">
      <c r="A4" s="6"/>
      <c r="B4" s="196">
        <v>1</v>
      </c>
      <c r="C4" s="197" t="s">
        <v>63</v>
      </c>
      <c r="D4" s="88">
        <f aca="true" t="shared" si="0" ref="D4:D31">SUM(H4:M4)</f>
        <v>41</v>
      </c>
      <c r="E4" s="89">
        <v>13</v>
      </c>
      <c r="F4" s="90">
        <v>11</v>
      </c>
      <c r="G4" s="91">
        <v>17</v>
      </c>
      <c r="H4" s="92">
        <v>0</v>
      </c>
      <c r="I4" s="90">
        <v>2</v>
      </c>
      <c r="J4" s="90">
        <v>8</v>
      </c>
      <c r="K4" s="90">
        <v>9</v>
      </c>
      <c r="L4" s="90">
        <v>16</v>
      </c>
      <c r="M4" s="91">
        <v>6</v>
      </c>
    </row>
    <row r="5" spans="1:13" ht="20.25" customHeight="1">
      <c r="A5" s="6"/>
      <c r="B5" s="187"/>
      <c r="C5" s="198"/>
      <c r="D5" s="93">
        <f t="shared" si="0"/>
        <v>-1</v>
      </c>
      <c r="E5" s="94">
        <v>0</v>
      </c>
      <c r="F5" s="95">
        <v>0</v>
      </c>
      <c r="G5" s="96">
        <v>-1</v>
      </c>
      <c r="H5" s="97">
        <v>0</v>
      </c>
      <c r="I5" s="95">
        <v>0</v>
      </c>
      <c r="J5" s="95">
        <v>-1</v>
      </c>
      <c r="K5" s="95">
        <v>0</v>
      </c>
      <c r="L5" s="95">
        <v>0</v>
      </c>
      <c r="M5" s="96">
        <v>0</v>
      </c>
    </row>
    <row r="6" spans="1:13" ht="19.5" customHeight="1">
      <c r="A6" s="6"/>
      <c r="B6" s="186">
        <v>2</v>
      </c>
      <c r="C6" s="208" t="s">
        <v>64</v>
      </c>
      <c r="D6" s="88">
        <f t="shared" si="0"/>
        <v>25</v>
      </c>
      <c r="E6" s="89">
        <f>8+5</f>
        <v>13</v>
      </c>
      <c r="F6" s="90">
        <f>5+1</f>
        <v>6</v>
      </c>
      <c r="G6" s="91">
        <f>4+2</f>
        <v>6</v>
      </c>
      <c r="H6" s="92">
        <v>0</v>
      </c>
      <c r="I6" s="90">
        <v>0</v>
      </c>
      <c r="J6" s="90">
        <v>2</v>
      </c>
      <c r="K6" s="90">
        <v>3</v>
      </c>
      <c r="L6" s="90">
        <f>7+2</f>
        <v>9</v>
      </c>
      <c r="M6" s="91">
        <f>5+6</f>
        <v>11</v>
      </c>
    </row>
    <row r="7" spans="1:13" ht="19.5" customHeight="1">
      <c r="A7" s="6"/>
      <c r="B7" s="187"/>
      <c r="C7" s="198"/>
      <c r="D7" s="93">
        <f t="shared" si="0"/>
        <v>0</v>
      </c>
      <c r="E7" s="95">
        <v>0</v>
      </c>
      <c r="F7" s="95">
        <v>0</v>
      </c>
      <c r="G7" s="96">
        <v>0</v>
      </c>
      <c r="H7" s="97">
        <v>0</v>
      </c>
      <c r="I7" s="95">
        <v>0</v>
      </c>
      <c r="J7" s="95">
        <v>0</v>
      </c>
      <c r="K7" s="95">
        <v>0</v>
      </c>
      <c r="L7" s="95">
        <v>0</v>
      </c>
      <c r="M7" s="96">
        <v>0</v>
      </c>
    </row>
    <row r="8" spans="1:13" ht="20.25" customHeight="1">
      <c r="A8" s="6"/>
      <c r="B8" s="186">
        <v>3</v>
      </c>
      <c r="C8" s="192" t="s">
        <v>113</v>
      </c>
      <c r="D8" s="88">
        <f t="shared" si="0"/>
        <v>8</v>
      </c>
      <c r="E8" s="89">
        <v>2</v>
      </c>
      <c r="F8" s="90">
        <v>3</v>
      </c>
      <c r="G8" s="91">
        <f>2+1</f>
        <v>3</v>
      </c>
      <c r="H8" s="92">
        <v>1</v>
      </c>
      <c r="I8" s="98">
        <v>2</v>
      </c>
      <c r="J8" s="90">
        <v>2</v>
      </c>
      <c r="K8" s="90">
        <f>2+1</f>
        <v>3</v>
      </c>
      <c r="L8" s="90">
        <v>0</v>
      </c>
      <c r="M8" s="91">
        <v>0</v>
      </c>
    </row>
    <row r="9" spans="1:13" ht="20.25" customHeight="1">
      <c r="A9" s="6"/>
      <c r="B9" s="187"/>
      <c r="C9" s="209"/>
      <c r="D9" s="93">
        <f t="shared" si="0"/>
        <v>-1</v>
      </c>
      <c r="E9" s="99">
        <v>-1</v>
      </c>
      <c r="F9" s="97">
        <v>0</v>
      </c>
      <c r="G9" s="96">
        <v>0</v>
      </c>
      <c r="H9" s="97">
        <v>-1</v>
      </c>
      <c r="I9" s="95">
        <v>0</v>
      </c>
      <c r="J9" s="95">
        <v>0</v>
      </c>
      <c r="K9" s="95">
        <v>0</v>
      </c>
      <c r="L9" s="95">
        <v>0</v>
      </c>
      <c r="M9" s="96">
        <v>0</v>
      </c>
    </row>
    <row r="10" spans="1:13" ht="19.5" customHeight="1">
      <c r="A10" s="6"/>
      <c r="B10" s="186">
        <v>4</v>
      </c>
      <c r="C10" s="208" t="s">
        <v>65</v>
      </c>
      <c r="D10" s="88">
        <f t="shared" si="0"/>
        <v>77</v>
      </c>
      <c r="E10" s="89">
        <f>18+3</f>
        <v>21</v>
      </c>
      <c r="F10" s="90">
        <f>18+1</f>
        <v>19</v>
      </c>
      <c r="G10" s="91">
        <f>34+3</f>
        <v>37</v>
      </c>
      <c r="H10" s="92">
        <f>10+2</f>
        <v>12</v>
      </c>
      <c r="I10" s="90">
        <f>23+4</f>
        <v>27</v>
      </c>
      <c r="J10" s="90">
        <v>4</v>
      </c>
      <c r="K10" s="90">
        <v>19</v>
      </c>
      <c r="L10" s="90">
        <f>9+1</f>
        <v>10</v>
      </c>
      <c r="M10" s="91">
        <v>5</v>
      </c>
    </row>
    <row r="11" spans="1:20" ht="19.5" customHeight="1">
      <c r="A11" s="6"/>
      <c r="B11" s="187"/>
      <c r="C11" s="198"/>
      <c r="D11" s="93">
        <f t="shared" si="0"/>
        <v>-1</v>
      </c>
      <c r="E11" s="94">
        <v>0</v>
      </c>
      <c r="F11" s="95">
        <v>0</v>
      </c>
      <c r="G11" s="96">
        <v>-1</v>
      </c>
      <c r="H11" s="97">
        <v>-1</v>
      </c>
      <c r="I11" s="95">
        <v>0</v>
      </c>
      <c r="J11" s="95">
        <v>0</v>
      </c>
      <c r="K11" s="95">
        <v>0</v>
      </c>
      <c r="L11" s="95">
        <v>0</v>
      </c>
      <c r="M11" s="96">
        <v>0</v>
      </c>
      <c r="T11" s="6"/>
    </row>
    <row r="12" spans="1:13" ht="19.5" customHeight="1">
      <c r="A12" s="6"/>
      <c r="B12" s="186">
        <v>5</v>
      </c>
      <c r="C12" s="208" t="s">
        <v>66</v>
      </c>
      <c r="D12" s="88">
        <f t="shared" si="0"/>
        <v>48</v>
      </c>
      <c r="E12" s="89">
        <f>17+1</f>
        <v>18</v>
      </c>
      <c r="F12" s="90">
        <f>6+1</f>
        <v>7</v>
      </c>
      <c r="G12" s="91">
        <f>22+1</f>
        <v>23</v>
      </c>
      <c r="H12" s="92">
        <v>0</v>
      </c>
      <c r="I12" s="90">
        <v>0</v>
      </c>
      <c r="J12" s="90">
        <v>3</v>
      </c>
      <c r="K12" s="90">
        <f>17+1</f>
        <v>18</v>
      </c>
      <c r="L12" s="90">
        <f>18+1</f>
        <v>19</v>
      </c>
      <c r="M12" s="91">
        <f>7+1</f>
        <v>8</v>
      </c>
    </row>
    <row r="13" spans="1:13" ht="19.5" customHeight="1">
      <c r="A13" s="6"/>
      <c r="B13" s="187"/>
      <c r="C13" s="198"/>
      <c r="D13" s="93">
        <f t="shared" si="0"/>
        <v>0</v>
      </c>
      <c r="E13" s="94">
        <v>0</v>
      </c>
      <c r="F13" s="95">
        <v>0</v>
      </c>
      <c r="G13" s="96">
        <v>0</v>
      </c>
      <c r="H13" s="97">
        <v>0</v>
      </c>
      <c r="I13" s="95">
        <v>0</v>
      </c>
      <c r="J13" s="95">
        <v>0</v>
      </c>
      <c r="K13" s="95">
        <v>0</v>
      </c>
      <c r="L13" s="95">
        <v>0</v>
      </c>
      <c r="M13" s="96">
        <v>0</v>
      </c>
    </row>
    <row r="14" spans="1:13" ht="19.5" customHeight="1">
      <c r="A14" s="6"/>
      <c r="B14" s="186">
        <v>6</v>
      </c>
      <c r="C14" s="192" t="s">
        <v>67</v>
      </c>
      <c r="D14" s="88">
        <f t="shared" si="0"/>
        <v>10</v>
      </c>
      <c r="E14" s="89">
        <v>5</v>
      </c>
      <c r="F14" s="90">
        <v>2</v>
      </c>
      <c r="G14" s="91">
        <v>3</v>
      </c>
      <c r="H14" s="92">
        <v>0</v>
      </c>
      <c r="I14" s="90">
        <v>1</v>
      </c>
      <c r="J14" s="90">
        <v>0</v>
      </c>
      <c r="K14" s="90">
        <v>2</v>
      </c>
      <c r="L14" s="90">
        <v>3</v>
      </c>
      <c r="M14" s="91">
        <v>4</v>
      </c>
    </row>
    <row r="15" spans="1:13" ht="19.5" customHeight="1">
      <c r="A15" s="6"/>
      <c r="B15" s="187"/>
      <c r="C15" s="209"/>
      <c r="D15" s="93">
        <f t="shared" si="0"/>
        <v>-1</v>
      </c>
      <c r="E15" s="95">
        <v>0</v>
      </c>
      <c r="F15" s="95">
        <v>0</v>
      </c>
      <c r="G15" s="96">
        <v>-1</v>
      </c>
      <c r="H15" s="97">
        <v>0</v>
      </c>
      <c r="I15" s="95">
        <v>0</v>
      </c>
      <c r="J15" s="95">
        <v>0</v>
      </c>
      <c r="K15" s="95">
        <v>0</v>
      </c>
      <c r="L15" s="95">
        <v>0</v>
      </c>
      <c r="M15" s="96">
        <v>-1</v>
      </c>
    </row>
    <row r="16" spans="1:13" ht="19.5" customHeight="1">
      <c r="A16" s="6"/>
      <c r="B16" s="186">
        <v>7</v>
      </c>
      <c r="C16" s="192" t="s">
        <v>68</v>
      </c>
      <c r="D16" s="88">
        <f t="shared" si="0"/>
        <v>21</v>
      </c>
      <c r="E16" s="89">
        <v>6</v>
      </c>
      <c r="F16" s="90">
        <v>7</v>
      </c>
      <c r="G16" s="91">
        <f>7+1</f>
        <v>8</v>
      </c>
      <c r="H16" s="92">
        <v>0</v>
      </c>
      <c r="I16" s="90">
        <v>0</v>
      </c>
      <c r="J16" s="90">
        <v>0</v>
      </c>
      <c r="K16" s="90">
        <v>2</v>
      </c>
      <c r="L16" s="90">
        <v>10</v>
      </c>
      <c r="M16" s="91">
        <f>8+1</f>
        <v>9</v>
      </c>
    </row>
    <row r="17" spans="1:13" ht="19.5" customHeight="1">
      <c r="A17" s="6"/>
      <c r="B17" s="187"/>
      <c r="C17" s="209"/>
      <c r="D17" s="93">
        <f t="shared" si="0"/>
        <v>0</v>
      </c>
      <c r="E17" s="94">
        <v>0</v>
      </c>
      <c r="F17" s="95">
        <v>0</v>
      </c>
      <c r="G17" s="96">
        <v>0</v>
      </c>
      <c r="H17" s="97">
        <v>0</v>
      </c>
      <c r="I17" s="95">
        <v>0</v>
      </c>
      <c r="J17" s="95">
        <v>0</v>
      </c>
      <c r="K17" s="95">
        <v>0</v>
      </c>
      <c r="L17" s="95">
        <v>0</v>
      </c>
      <c r="M17" s="96">
        <v>0</v>
      </c>
    </row>
    <row r="18" spans="1:13" ht="19.5" customHeight="1">
      <c r="A18" s="6"/>
      <c r="B18" s="186">
        <v>8</v>
      </c>
      <c r="C18" s="192" t="s">
        <v>83</v>
      </c>
      <c r="D18" s="88">
        <f t="shared" si="0"/>
        <v>9</v>
      </c>
      <c r="E18" s="89">
        <v>2</v>
      </c>
      <c r="F18" s="90">
        <v>3</v>
      </c>
      <c r="G18" s="91">
        <v>4</v>
      </c>
      <c r="H18" s="92">
        <v>0</v>
      </c>
      <c r="I18" s="90">
        <v>0</v>
      </c>
      <c r="J18" s="90">
        <v>0</v>
      </c>
      <c r="K18" s="90">
        <v>5</v>
      </c>
      <c r="L18" s="90">
        <v>3</v>
      </c>
      <c r="M18" s="91">
        <v>1</v>
      </c>
    </row>
    <row r="19" spans="1:13" ht="19.5" customHeight="1">
      <c r="A19" s="6"/>
      <c r="B19" s="187"/>
      <c r="C19" s="209"/>
      <c r="D19" s="93">
        <f t="shared" si="0"/>
        <v>0</v>
      </c>
      <c r="E19" s="94">
        <v>0</v>
      </c>
      <c r="F19" s="95">
        <v>0</v>
      </c>
      <c r="G19" s="96">
        <v>0</v>
      </c>
      <c r="H19" s="97">
        <v>0</v>
      </c>
      <c r="I19" s="95">
        <v>0</v>
      </c>
      <c r="J19" s="95">
        <v>0</v>
      </c>
      <c r="K19" s="95">
        <v>0</v>
      </c>
      <c r="L19" s="95">
        <v>0</v>
      </c>
      <c r="M19" s="96">
        <v>0</v>
      </c>
    </row>
    <row r="20" spans="1:13" ht="20.25" customHeight="1">
      <c r="A20" s="6"/>
      <c r="B20" s="186">
        <v>9</v>
      </c>
      <c r="C20" s="192" t="s">
        <v>307</v>
      </c>
      <c r="D20" s="88">
        <f>SUM(H20:M20)</f>
        <v>7</v>
      </c>
      <c r="E20" s="89">
        <f>3+1</f>
        <v>4</v>
      </c>
      <c r="F20" s="90">
        <v>0</v>
      </c>
      <c r="G20" s="91">
        <f>2+1</f>
        <v>3</v>
      </c>
      <c r="H20" s="92">
        <v>0</v>
      </c>
      <c r="I20" s="90">
        <v>0</v>
      </c>
      <c r="J20" s="90">
        <v>0</v>
      </c>
      <c r="K20" s="90">
        <f>2+1</f>
        <v>3</v>
      </c>
      <c r="L20" s="90">
        <v>1</v>
      </c>
      <c r="M20" s="91">
        <f>2+1</f>
        <v>3</v>
      </c>
    </row>
    <row r="21" spans="1:13" ht="20.25" customHeight="1">
      <c r="A21" s="6"/>
      <c r="B21" s="187"/>
      <c r="C21" s="193"/>
      <c r="D21" s="93">
        <f t="shared" si="0"/>
        <v>-1</v>
      </c>
      <c r="E21" s="94">
        <v>-1</v>
      </c>
      <c r="F21" s="95">
        <v>0</v>
      </c>
      <c r="G21" s="96">
        <v>0</v>
      </c>
      <c r="H21" s="97">
        <v>0</v>
      </c>
      <c r="I21" s="95">
        <v>0</v>
      </c>
      <c r="J21" s="95">
        <v>0</v>
      </c>
      <c r="K21" s="95">
        <v>-1</v>
      </c>
      <c r="L21" s="95">
        <v>0</v>
      </c>
      <c r="M21" s="96">
        <v>0</v>
      </c>
    </row>
    <row r="22" spans="1:13" ht="20.25" customHeight="1">
      <c r="A22" s="6"/>
      <c r="B22" s="194">
        <v>10</v>
      </c>
      <c r="C22" s="192" t="s">
        <v>308</v>
      </c>
      <c r="D22" s="88">
        <f>SUM(H22:M22)</f>
        <v>3</v>
      </c>
      <c r="E22" s="89">
        <v>1</v>
      </c>
      <c r="F22" s="90">
        <v>0</v>
      </c>
      <c r="G22" s="91">
        <f>1+1</f>
        <v>2</v>
      </c>
      <c r="H22" s="92">
        <v>0</v>
      </c>
      <c r="I22" s="90">
        <v>0</v>
      </c>
      <c r="J22" s="90">
        <v>0</v>
      </c>
      <c r="K22" s="90">
        <v>1</v>
      </c>
      <c r="L22" s="90">
        <v>1</v>
      </c>
      <c r="M22" s="91">
        <v>1</v>
      </c>
    </row>
    <row r="23" spans="1:13" ht="20.25" customHeight="1">
      <c r="A23" s="6"/>
      <c r="B23" s="195"/>
      <c r="C23" s="193"/>
      <c r="D23" s="93">
        <f t="shared" si="0"/>
        <v>-2</v>
      </c>
      <c r="E23" s="94">
        <v>-1</v>
      </c>
      <c r="F23" s="95">
        <v>0</v>
      </c>
      <c r="G23" s="96">
        <v>-1</v>
      </c>
      <c r="H23" s="97">
        <v>0</v>
      </c>
      <c r="I23" s="95">
        <v>0</v>
      </c>
      <c r="J23" s="95">
        <v>0</v>
      </c>
      <c r="K23" s="95">
        <v>-1</v>
      </c>
      <c r="L23" s="95">
        <v>-1</v>
      </c>
      <c r="M23" s="96">
        <v>0</v>
      </c>
    </row>
    <row r="24" spans="1:13" ht="19.5" customHeight="1">
      <c r="A24" s="6"/>
      <c r="B24" s="186">
        <v>11</v>
      </c>
      <c r="C24" s="190" t="s">
        <v>313</v>
      </c>
      <c r="D24" s="88">
        <f t="shared" si="0"/>
        <v>10</v>
      </c>
      <c r="E24" s="89">
        <v>1</v>
      </c>
      <c r="F24" s="90">
        <v>2</v>
      </c>
      <c r="G24" s="91">
        <v>7</v>
      </c>
      <c r="H24" s="92">
        <v>1</v>
      </c>
      <c r="I24" s="90">
        <v>3</v>
      </c>
      <c r="J24" s="90">
        <v>2</v>
      </c>
      <c r="K24" s="90">
        <v>3</v>
      </c>
      <c r="L24" s="90">
        <v>1</v>
      </c>
      <c r="M24" s="91">
        <v>0</v>
      </c>
    </row>
    <row r="25" spans="1:13" ht="19.5" customHeight="1">
      <c r="A25" s="6"/>
      <c r="B25" s="187"/>
      <c r="C25" s="198"/>
      <c r="D25" s="93">
        <f t="shared" si="0"/>
        <v>0</v>
      </c>
      <c r="E25" s="94">
        <v>0</v>
      </c>
      <c r="F25" s="95">
        <v>0</v>
      </c>
      <c r="G25" s="96">
        <v>0</v>
      </c>
      <c r="H25" s="100">
        <v>0</v>
      </c>
      <c r="I25" s="95">
        <v>0</v>
      </c>
      <c r="J25" s="101">
        <v>0</v>
      </c>
      <c r="K25" s="101">
        <v>0</v>
      </c>
      <c r="L25" s="101">
        <v>0</v>
      </c>
      <c r="M25" s="102">
        <v>0</v>
      </c>
    </row>
    <row r="26" spans="1:13" ht="19.5" customHeight="1">
      <c r="A26" s="6"/>
      <c r="B26" s="186">
        <v>12</v>
      </c>
      <c r="C26" s="190" t="s">
        <v>123</v>
      </c>
      <c r="D26" s="88">
        <f>SUM(H26:M26)</f>
        <v>6</v>
      </c>
      <c r="E26" s="89">
        <v>2</v>
      </c>
      <c r="F26" s="90">
        <v>0</v>
      </c>
      <c r="G26" s="91">
        <f>3+1</f>
        <v>4</v>
      </c>
      <c r="H26" s="92">
        <v>1</v>
      </c>
      <c r="I26" s="90">
        <v>0</v>
      </c>
      <c r="J26" s="90">
        <v>0</v>
      </c>
      <c r="K26" s="90">
        <v>0</v>
      </c>
      <c r="L26" s="90">
        <v>4</v>
      </c>
      <c r="M26" s="91">
        <v>1</v>
      </c>
    </row>
    <row r="27" spans="1:13" ht="19.5" customHeight="1">
      <c r="A27" s="6"/>
      <c r="B27" s="187"/>
      <c r="C27" s="191"/>
      <c r="D27" s="93">
        <f>SUM(H27:M27)</f>
        <v>-4</v>
      </c>
      <c r="E27" s="103">
        <v>-2</v>
      </c>
      <c r="F27" s="101">
        <v>0</v>
      </c>
      <c r="G27" s="102">
        <f>-1-1</f>
        <v>-2</v>
      </c>
      <c r="H27" s="100">
        <v>-1</v>
      </c>
      <c r="I27" s="101">
        <v>0</v>
      </c>
      <c r="J27" s="101">
        <v>0</v>
      </c>
      <c r="K27" s="101">
        <v>0</v>
      </c>
      <c r="L27" s="101">
        <v>-2</v>
      </c>
      <c r="M27" s="102">
        <v>-1</v>
      </c>
    </row>
    <row r="28" spans="1:13" ht="19.5" customHeight="1">
      <c r="A28" s="6"/>
      <c r="B28" s="186">
        <v>13</v>
      </c>
      <c r="C28" s="188" t="s">
        <v>309</v>
      </c>
      <c r="D28" s="88">
        <f t="shared" si="0"/>
        <v>0</v>
      </c>
      <c r="E28" s="89">
        <v>0</v>
      </c>
      <c r="F28" s="90">
        <v>0</v>
      </c>
      <c r="G28" s="91">
        <v>0</v>
      </c>
      <c r="H28" s="92">
        <v>0</v>
      </c>
      <c r="I28" s="90">
        <v>0</v>
      </c>
      <c r="J28" s="90">
        <v>0</v>
      </c>
      <c r="K28" s="90">
        <v>0</v>
      </c>
      <c r="L28" s="90">
        <v>0</v>
      </c>
      <c r="M28" s="91">
        <v>0</v>
      </c>
    </row>
    <row r="29" spans="1:13" ht="19.5" customHeight="1">
      <c r="A29" s="6"/>
      <c r="B29" s="187"/>
      <c r="C29" s="189"/>
      <c r="D29" s="93">
        <f t="shared" si="0"/>
        <v>0</v>
      </c>
      <c r="E29" s="103">
        <v>0</v>
      </c>
      <c r="F29" s="101">
        <v>0</v>
      </c>
      <c r="G29" s="102">
        <v>0</v>
      </c>
      <c r="H29" s="100">
        <v>0</v>
      </c>
      <c r="I29" s="101">
        <v>0</v>
      </c>
      <c r="J29" s="101">
        <v>0</v>
      </c>
      <c r="K29" s="101">
        <v>0</v>
      </c>
      <c r="L29" s="101">
        <v>0</v>
      </c>
      <c r="M29" s="102">
        <v>0</v>
      </c>
    </row>
    <row r="30" spans="1:13" ht="19.5" customHeight="1">
      <c r="A30" s="6"/>
      <c r="B30" s="186">
        <v>14</v>
      </c>
      <c r="C30" s="190" t="s">
        <v>310</v>
      </c>
      <c r="D30" s="88">
        <f t="shared" si="0"/>
        <v>0</v>
      </c>
      <c r="E30" s="89">
        <v>0</v>
      </c>
      <c r="F30" s="90">
        <v>0</v>
      </c>
      <c r="G30" s="91">
        <v>0</v>
      </c>
      <c r="H30" s="92">
        <v>0</v>
      </c>
      <c r="I30" s="90">
        <v>0</v>
      </c>
      <c r="J30" s="90">
        <v>0</v>
      </c>
      <c r="K30" s="90">
        <v>0</v>
      </c>
      <c r="L30" s="90">
        <v>0</v>
      </c>
      <c r="M30" s="91">
        <v>0</v>
      </c>
    </row>
    <row r="31" spans="1:13" ht="19.5" customHeight="1">
      <c r="A31" s="6"/>
      <c r="B31" s="187"/>
      <c r="C31" s="191"/>
      <c r="D31" s="93">
        <f t="shared" si="0"/>
        <v>0</v>
      </c>
      <c r="E31" s="103">
        <v>0</v>
      </c>
      <c r="F31" s="101">
        <v>0</v>
      </c>
      <c r="G31" s="102">
        <v>0</v>
      </c>
      <c r="H31" s="100">
        <v>0</v>
      </c>
      <c r="I31" s="101">
        <v>0</v>
      </c>
      <c r="J31" s="101">
        <v>0</v>
      </c>
      <c r="K31" s="101">
        <v>0</v>
      </c>
      <c r="L31" s="101">
        <v>0</v>
      </c>
      <c r="M31" s="102">
        <v>0</v>
      </c>
    </row>
    <row r="32" spans="1:13" ht="19.5" customHeight="1">
      <c r="A32" s="6"/>
      <c r="B32" s="215" t="s">
        <v>69</v>
      </c>
      <c r="C32" s="216"/>
      <c r="D32" s="104">
        <f aca="true" t="shared" si="1" ref="D32:M32">D4+D6+D8+D10+D12+D14+D16+D18+D20+D22+D24+D26+D28+D30</f>
        <v>265</v>
      </c>
      <c r="E32" s="105">
        <f t="shared" si="1"/>
        <v>88</v>
      </c>
      <c r="F32" s="106">
        <f t="shared" si="1"/>
        <v>60</v>
      </c>
      <c r="G32" s="107">
        <f t="shared" si="1"/>
        <v>117</v>
      </c>
      <c r="H32" s="108">
        <f t="shared" si="1"/>
        <v>15</v>
      </c>
      <c r="I32" s="106">
        <f t="shared" si="1"/>
        <v>35</v>
      </c>
      <c r="J32" s="106">
        <f t="shared" si="1"/>
        <v>21</v>
      </c>
      <c r="K32" s="106">
        <f t="shared" si="1"/>
        <v>68</v>
      </c>
      <c r="L32" s="106">
        <f t="shared" si="1"/>
        <v>77</v>
      </c>
      <c r="M32" s="107">
        <f t="shared" si="1"/>
        <v>49</v>
      </c>
    </row>
    <row r="33" spans="1:14" ht="19.5" customHeight="1">
      <c r="A33" s="6"/>
      <c r="B33" s="206"/>
      <c r="C33" s="207"/>
      <c r="D33" s="109">
        <f aca="true" t="shared" si="2" ref="D33:M33">D5+D7+D9+D11+D13+D15+D17+D19+D21+D23+D29+D31+D25+D27</f>
        <v>-11</v>
      </c>
      <c r="E33" s="110">
        <f t="shared" si="2"/>
        <v>-5</v>
      </c>
      <c r="F33" s="111">
        <f t="shared" si="2"/>
        <v>0</v>
      </c>
      <c r="G33" s="112">
        <f t="shared" si="2"/>
        <v>-6</v>
      </c>
      <c r="H33" s="113">
        <f t="shared" si="2"/>
        <v>-3</v>
      </c>
      <c r="I33" s="111">
        <f t="shared" si="2"/>
        <v>0</v>
      </c>
      <c r="J33" s="111">
        <f t="shared" si="2"/>
        <v>-1</v>
      </c>
      <c r="K33" s="111">
        <f t="shared" si="2"/>
        <v>-2</v>
      </c>
      <c r="L33" s="111">
        <f t="shared" si="2"/>
        <v>-3</v>
      </c>
      <c r="M33" s="112">
        <f t="shared" si="2"/>
        <v>-2</v>
      </c>
      <c r="N33" s="39"/>
    </row>
    <row r="34" spans="1:15" ht="19.5" customHeight="1">
      <c r="A34" s="6"/>
      <c r="B34" s="114" t="s">
        <v>311</v>
      </c>
      <c r="C34" s="115"/>
      <c r="D34" s="115"/>
      <c r="E34" s="115"/>
      <c r="F34" s="115"/>
      <c r="G34" s="115"/>
      <c r="H34" s="115"/>
      <c r="I34" s="115"/>
      <c r="J34" s="115"/>
      <c r="K34" s="115"/>
      <c r="L34" s="115"/>
      <c r="M34" s="115"/>
      <c r="N34" s="116"/>
      <c r="O34" s="116"/>
    </row>
    <row r="35" spans="1:15" ht="19.5" customHeight="1">
      <c r="A35" s="6"/>
      <c r="B35" s="117" t="s">
        <v>312</v>
      </c>
      <c r="C35" s="116"/>
      <c r="D35" s="116"/>
      <c r="E35" s="116"/>
      <c r="F35" s="116"/>
      <c r="G35" s="116"/>
      <c r="H35" s="116"/>
      <c r="I35" s="116"/>
      <c r="J35" s="116"/>
      <c r="K35" s="116"/>
      <c r="L35" s="116"/>
      <c r="M35" s="116"/>
      <c r="N35" s="116"/>
      <c r="O35" s="116"/>
    </row>
    <row r="36" spans="1:15" ht="19.5" customHeight="1">
      <c r="A36" s="2"/>
      <c r="B36" s="7"/>
      <c r="C36" s="7"/>
      <c r="D36" s="7"/>
      <c r="E36" s="7"/>
      <c r="F36" s="7"/>
      <c r="G36" s="7"/>
      <c r="H36" s="7"/>
      <c r="I36" s="7"/>
      <c r="J36" s="7"/>
      <c r="K36" s="7"/>
      <c r="L36" s="7"/>
      <c r="M36" s="7"/>
      <c r="N36" s="7"/>
      <c r="O36" s="7"/>
    </row>
    <row r="37" spans="1:15" ht="19.5" customHeight="1">
      <c r="A37" s="36" t="s">
        <v>349</v>
      </c>
      <c r="B37" s="36"/>
      <c r="C37" s="36"/>
      <c r="D37" s="36"/>
      <c r="E37" s="36"/>
      <c r="F37" s="36"/>
      <c r="G37" s="36"/>
      <c r="H37" s="36"/>
      <c r="I37" s="36"/>
      <c r="J37" s="36"/>
      <c r="K37" s="36"/>
      <c r="L37" s="36"/>
      <c r="M37" s="36"/>
      <c r="N37" s="36"/>
      <c r="O37" s="36"/>
    </row>
    <row r="38" spans="1:15" ht="48.75" customHeight="1">
      <c r="A38" s="2"/>
      <c r="B38" s="223" t="s">
        <v>142</v>
      </c>
      <c r="C38" s="223"/>
      <c r="D38" s="223"/>
      <c r="E38" s="223"/>
      <c r="F38" s="223"/>
      <c r="G38" s="223"/>
      <c r="H38" s="223"/>
      <c r="I38" s="223"/>
      <c r="J38" s="223"/>
      <c r="K38" s="223"/>
      <c r="L38" s="223"/>
      <c r="M38" s="223"/>
      <c r="N38" s="223"/>
      <c r="O38" s="223"/>
    </row>
    <row r="39" spans="1:15" ht="30" customHeight="1">
      <c r="A39" s="2"/>
      <c r="B39" s="217" t="s">
        <v>54</v>
      </c>
      <c r="C39" s="218"/>
      <c r="D39" s="218"/>
      <c r="E39" s="218"/>
      <c r="F39" s="219"/>
      <c r="G39" s="217" t="s">
        <v>166</v>
      </c>
      <c r="H39" s="218"/>
      <c r="I39" s="221"/>
      <c r="J39" s="210" t="s">
        <v>173</v>
      </c>
      <c r="K39" s="211"/>
      <c r="L39" s="212"/>
      <c r="M39" s="210" t="s">
        <v>314</v>
      </c>
      <c r="N39" s="211"/>
      <c r="O39" s="212"/>
    </row>
    <row r="40" spans="1:15" ht="30" customHeight="1">
      <c r="A40" s="2"/>
      <c r="B40" s="217" t="s">
        <v>55</v>
      </c>
      <c r="C40" s="218"/>
      <c r="D40" s="218"/>
      <c r="E40" s="218"/>
      <c r="F40" s="219"/>
      <c r="G40" s="213">
        <v>3060</v>
      </c>
      <c r="H40" s="214"/>
      <c r="I40" s="57" t="s">
        <v>56</v>
      </c>
      <c r="J40" s="220">
        <v>3228</v>
      </c>
      <c r="K40" s="214"/>
      <c r="L40" s="58" t="s">
        <v>56</v>
      </c>
      <c r="M40" s="220">
        <v>3413</v>
      </c>
      <c r="N40" s="214"/>
      <c r="O40" s="58" t="s">
        <v>56</v>
      </c>
    </row>
    <row r="41" spans="1:15" ht="15" customHeight="1">
      <c r="A41" s="36"/>
      <c r="B41" s="36"/>
      <c r="C41" s="36"/>
      <c r="D41" s="36"/>
      <c r="E41" s="36"/>
      <c r="F41" s="36"/>
      <c r="G41" s="36"/>
      <c r="H41" s="36"/>
      <c r="I41" s="36"/>
      <c r="J41" s="36"/>
      <c r="K41" s="36"/>
      <c r="L41" s="36"/>
      <c r="M41" s="36"/>
      <c r="N41" s="36"/>
      <c r="O41" s="36"/>
    </row>
    <row r="42" spans="1:15" ht="15" customHeight="1">
      <c r="A42" s="2"/>
      <c r="B42" s="37"/>
      <c r="C42" s="37"/>
      <c r="D42" s="37"/>
      <c r="E42" s="37"/>
      <c r="F42" s="37"/>
      <c r="G42" s="224"/>
      <c r="H42" s="224"/>
      <c r="I42" s="224"/>
      <c r="J42" s="224"/>
      <c r="K42" s="224"/>
      <c r="L42" s="224"/>
      <c r="M42" s="224"/>
      <c r="N42" s="224"/>
      <c r="O42" s="224"/>
    </row>
    <row r="43" spans="1:15" ht="15" customHeight="1">
      <c r="A43" s="2"/>
      <c r="B43" s="37"/>
      <c r="C43" s="37"/>
      <c r="D43" s="37"/>
      <c r="E43" s="37"/>
      <c r="F43" s="37"/>
      <c r="G43" s="222"/>
      <c r="H43" s="222"/>
      <c r="I43" s="8"/>
      <c r="J43" s="222"/>
      <c r="K43" s="222"/>
      <c r="L43" s="8"/>
      <c r="M43" s="222"/>
      <c r="N43" s="222"/>
      <c r="O43" s="8"/>
    </row>
  </sheetData>
  <sheetProtection/>
  <mergeCells count="48">
    <mergeCell ref="J40:K40"/>
    <mergeCell ref="M40:N40"/>
    <mergeCell ref="G39:I39"/>
    <mergeCell ref="G43:H43"/>
    <mergeCell ref="B38:O38"/>
    <mergeCell ref="J43:K43"/>
    <mergeCell ref="M43:N43"/>
    <mergeCell ref="G42:I42"/>
    <mergeCell ref="J42:L42"/>
    <mergeCell ref="M42:O42"/>
    <mergeCell ref="J39:L39"/>
    <mergeCell ref="M39:O39"/>
    <mergeCell ref="G40:H40"/>
    <mergeCell ref="B20:B21"/>
    <mergeCell ref="C20:C21"/>
    <mergeCell ref="B26:B27"/>
    <mergeCell ref="C26:C27"/>
    <mergeCell ref="B32:C33"/>
    <mergeCell ref="B40:F40"/>
    <mergeCell ref="B39:F39"/>
    <mergeCell ref="C12:C13"/>
    <mergeCell ref="B16:B17"/>
    <mergeCell ref="C16:C17"/>
    <mergeCell ref="B18:B19"/>
    <mergeCell ref="B14:B15"/>
    <mergeCell ref="C14:C15"/>
    <mergeCell ref="B6:B7"/>
    <mergeCell ref="B24:B25"/>
    <mergeCell ref="C24:C25"/>
    <mergeCell ref="C6:C7"/>
    <mergeCell ref="B8:B9"/>
    <mergeCell ref="C8:C9"/>
    <mergeCell ref="B10:B11"/>
    <mergeCell ref="C10:C11"/>
    <mergeCell ref="C18:C19"/>
    <mergeCell ref="B12:B13"/>
    <mergeCell ref="A1:O1"/>
    <mergeCell ref="B4:B5"/>
    <mergeCell ref="C4:C5"/>
    <mergeCell ref="E2:M2"/>
    <mergeCell ref="D2:D3"/>
    <mergeCell ref="B2:C3"/>
    <mergeCell ref="B28:B29"/>
    <mergeCell ref="C28:C29"/>
    <mergeCell ref="B30:B31"/>
    <mergeCell ref="C30:C31"/>
    <mergeCell ref="C22:C23"/>
    <mergeCell ref="B22:B23"/>
  </mergeCells>
  <printOptions/>
  <pageMargins left="0.7086614173228347" right="0.35433070866141736" top="0.984251968503937" bottom="0.984251968503937" header="0.5118110236220472" footer="0.5118110236220472"/>
  <pageSetup firstPageNumber="114" useFirstPageNumber="1" horizontalDpi="600" verticalDpi="600" orientation="portrait" paperSize="9" scale="90"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L33"/>
  <sheetViews>
    <sheetView showGridLines="0" zoomScalePageLayoutView="0" workbookViewId="0" topLeftCell="A1">
      <selection activeCell="A1" sqref="A1:K1"/>
    </sheetView>
  </sheetViews>
  <sheetFormatPr defaultColWidth="9.00390625" defaultRowHeight="19.5" customHeight="1"/>
  <cols>
    <col min="1" max="1" width="1.625" style="6" customWidth="1"/>
    <col min="2" max="3" width="12.625" style="6" customWidth="1"/>
    <col min="4" max="5" width="10.625" style="6" customWidth="1"/>
    <col min="6" max="6" width="6.875" style="6" customWidth="1"/>
    <col min="7" max="7" width="3.75390625" style="6" customWidth="1"/>
    <col min="8" max="8" width="10.625" style="6" customWidth="1"/>
    <col min="9" max="9" width="6.875" style="6" customWidth="1"/>
    <col min="10" max="10" width="3.75390625" style="6" customWidth="1"/>
    <col min="11" max="11" width="6.875" style="6" customWidth="1"/>
    <col min="12" max="12" width="3.75390625" style="6" customWidth="1"/>
    <col min="13" max="16384" width="9.00390625" style="6" customWidth="1"/>
  </cols>
  <sheetData>
    <row r="1" spans="1:11" ht="19.5" customHeight="1">
      <c r="A1" s="235" t="s">
        <v>350</v>
      </c>
      <c r="B1" s="235"/>
      <c r="C1" s="235"/>
      <c r="D1" s="235"/>
      <c r="E1" s="235"/>
      <c r="F1" s="235"/>
      <c r="G1" s="235"/>
      <c r="H1" s="235"/>
      <c r="I1" s="235"/>
      <c r="J1" s="235"/>
      <c r="K1" s="235"/>
    </row>
    <row r="2" spans="1:12" ht="22.5" customHeight="1">
      <c r="A2" s="9"/>
      <c r="B2" s="239" t="s">
        <v>0</v>
      </c>
      <c r="C2" s="212"/>
      <c r="D2" s="46" t="s">
        <v>172</v>
      </c>
      <c r="E2" s="46" t="s">
        <v>341</v>
      </c>
      <c r="F2" s="227" t="s">
        <v>165</v>
      </c>
      <c r="G2" s="221"/>
      <c r="H2" s="47" t="s">
        <v>342</v>
      </c>
      <c r="I2" s="227" t="s">
        <v>343</v>
      </c>
      <c r="J2" s="219"/>
      <c r="K2" s="217" t="s">
        <v>344</v>
      </c>
      <c r="L2" s="219"/>
    </row>
    <row r="3" spans="1:12" ht="22.5" customHeight="1">
      <c r="A3" s="9"/>
      <c r="B3" s="240" t="s">
        <v>95</v>
      </c>
      <c r="C3" s="240"/>
      <c r="D3" s="51">
        <v>1493</v>
      </c>
      <c r="E3" s="51">
        <v>1634</v>
      </c>
      <c r="F3" s="228">
        <v>1427</v>
      </c>
      <c r="G3" s="229"/>
      <c r="H3" s="52">
        <v>1436</v>
      </c>
      <c r="I3" s="228">
        <v>1429</v>
      </c>
      <c r="J3" s="233"/>
      <c r="K3" s="234">
        <v>1383</v>
      </c>
      <c r="L3" s="233"/>
    </row>
    <row r="4" spans="1:12" ht="22.5" customHeight="1">
      <c r="A4" s="9"/>
      <c r="B4" s="277" t="s">
        <v>94</v>
      </c>
      <c r="C4" s="278"/>
      <c r="D4" s="53">
        <v>4208</v>
      </c>
      <c r="E4" s="53">
        <v>4599</v>
      </c>
      <c r="F4" s="230">
        <v>4884</v>
      </c>
      <c r="G4" s="231"/>
      <c r="H4" s="54">
        <v>5196</v>
      </c>
      <c r="I4" s="230">
        <v>5560</v>
      </c>
      <c r="J4" s="232"/>
      <c r="K4" s="225">
        <v>5817</v>
      </c>
      <c r="L4" s="226"/>
    </row>
    <row r="5" spans="1:11" ht="27" customHeight="1">
      <c r="A5" s="48"/>
      <c r="B5" s="237" t="s">
        <v>70</v>
      </c>
      <c r="C5" s="237"/>
      <c r="D5" s="237"/>
      <c r="E5" s="237"/>
      <c r="F5" s="237"/>
      <c r="G5" s="237"/>
      <c r="H5" s="237"/>
      <c r="I5" s="237"/>
      <c r="J5" s="237"/>
      <c r="K5" s="237"/>
    </row>
    <row r="6" spans="1:11" ht="19.5" customHeight="1">
      <c r="A6" s="48"/>
      <c r="B6" s="10" t="s">
        <v>115</v>
      </c>
      <c r="C6" s="10"/>
      <c r="D6" s="10"/>
      <c r="E6" s="10"/>
      <c r="F6" s="10"/>
      <c r="G6" s="10"/>
      <c r="H6" s="10"/>
      <c r="I6" s="10"/>
      <c r="J6" s="10"/>
      <c r="K6" s="10"/>
    </row>
    <row r="8" spans="1:11" s="2" customFormat="1" ht="19.5" customHeight="1">
      <c r="A8" s="236" t="s">
        <v>351</v>
      </c>
      <c r="B8" s="236"/>
      <c r="C8" s="236"/>
      <c r="D8" s="236"/>
      <c r="E8" s="236"/>
      <c r="F8" s="236"/>
      <c r="G8" s="236"/>
      <c r="H8" s="236"/>
      <c r="I8" s="236"/>
      <c r="J8" s="236"/>
      <c r="K8" s="236"/>
    </row>
    <row r="9" spans="2:11" ht="30" customHeight="1">
      <c r="B9" s="238" t="s">
        <v>321</v>
      </c>
      <c r="C9" s="238"/>
      <c r="D9" s="238"/>
      <c r="E9" s="238"/>
      <c r="F9" s="238"/>
      <c r="G9" s="238"/>
      <c r="H9" s="238"/>
      <c r="I9" s="238"/>
      <c r="J9" s="238"/>
      <c r="K9" s="238"/>
    </row>
    <row r="10" spans="1:11" ht="19.5" customHeight="1">
      <c r="A10" s="9"/>
      <c r="B10" s="276" t="s">
        <v>322</v>
      </c>
      <c r="C10" s="276"/>
      <c r="D10" s="276"/>
      <c r="E10" s="276"/>
      <c r="F10" s="276"/>
      <c r="G10" s="276"/>
      <c r="H10" s="276"/>
      <c r="I10" s="276"/>
      <c r="J10" s="276"/>
      <c r="K10" s="5"/>
    </row>
    <row r="11" spans="1:11" ht="22.5" customHeight="1">
      <c r="A11" s="9"/>
      <c r="B11" s="247" t="s">
        <v>87</v>
      </c>
      <c r="C11" s="266"/>
      <c r="D11" s="267"/>
      <c r="E11" s="247" t="s">
        <v>117</v>
      </c>
      <c r="F11" s="248"/>
      <c r="G11" s="267"/>
      <c r="H11" s="247" t="s">
        <v>88</v>
      </c>
      <c r="I11" s="248"/>
      <c r="J11" s="268"/>
      <c r="K11" s="5"/>
    </row>
    <row r="12" spans="1:11" ht="14.25">
      <c r="A12" s="9"/>
      <c r="B12" s="241" t="s">
        <v>118</v>
      </c>
      <c r="C12" s="243" t="s">
        <v>119</v>
      </c>
      <c r="D12" s="244"/>
      <c r="E12" s="272">
        <v>532</v>
      </c>
      <c r="F12" s="273"/>
      <c r="G12" s="35" t="s">
        <v>120</v>
      </c>
      <c r="H12" s="272">
        <v>27595985</v>
      </c>
      <c r="I12" s="273"/>
      <c r="J12" s="35" t="s">
        <v>89</v>
      </c>
      <c r="K12" s="5"/>
    </row>
    <row r="13" spans="1:11" ht="9.75" customHeight="1">
      <c r="A13" s="9"/>
      <c r="B13" s="242"/>
      <c r="C13" s="245"/>
      <c r="D13" s="246"/>
      <c r="E13" s="274"/>
      <c r="F13" s="275"/>
      <c r="G13" s="26"/>
      <c r="H13" s="274"/>
      <c r="I13" s="275"/>
      <c r="J13" s="26"/>
      <c r="K13" s="5"/>
    </row>
    <row r="14" spans="1:11" ht="22.5" customHeight="1">
      <c r="A14" s="9"/>
      <c r="B14" s="23" t="s">
        <v>90</v>
      </c>
      <c r="C14" s="269" t="s">
        <v>91</v>
      </c>
      <c r="D14" s="249"/>
      <c r="E14" s="270">
        <v>3173</v>
      </c>
      <c r="F14" s="271"/>
      <c r="G14" s="27"/>
      <c r="H14" s="270">
        <v>23229733</v>
      </c>
      <c r="I14" s="271"/>
      <c r="J14" s="27"/>
      <c r="K14" s="5"/>
    </row>
    <row r="15" spans="1:11" ht="22.5" customHeight="1">
      <c r="A15" s="9"/>
      <c r="B15" s="23" t="s">
        <v>92</v>
      </c>
      <c r="C15" s="269" t="s">
        <v>93</v>
      </c>
      <c r="D15" s="249"/>
      <c r="E15" s="270">
        <v>149171</v>
      </c>
      <c r="F15" s="271"/>
      <c r="G15" s="27"/>
      <c r="H15" s="270">
        <v>516765217</v>
      </c>
      <c r="I15" s="271"/>
      <c r="J15" s="27"/>
      <c r="K15" s="5"/>
    </row>
    <row r="16" spans="1:11" ht="22.5" customHeight="1">
      <c r="A16" s="9"/>
      <c r="B16" s="23" t="s">
        <v>167</v>
      </c>
      <c r="C16" s="49" t="s">
        <v>168</v>
      </c>
      <c r="D16" s="27"/>
      <c r="E16" s="279">
        <v>467</v>
      </c>
      <c r="F16" s="280"/>
      <c r="G16" s="50"/>
      <c r="H16" s="270">
        <v>6064411</v>
      </c>
      <c r="I16" s="271"/>
      <c r="J16" s="50"/>
      <c r="K16" s="5"/>
    </row>
    <row r="17" spans="1:10" s="5" customFormat="1" ht="22.5" customHeight="1">
      <c r="A17" s="28"/>
      <c r="B17" s="247" t="s">
        <v>50</v>
      </c>
      <c r="C17" s="248"/>
      <c r="D17" s="249"/>
      <c r="E17" s="270">
        <f>SUM(E12:F16)</f>
        <v>153343</v>
      </c>
      <c r="F17" s="271"/>
      <c r="G17" s="27"/>
      <c r="H17" s="270">
        <f>SUM(H12:I16)</f>
        <v>573655346</v>
      </c>
      <c r="I17" s="271"/>
      <c r="J17" s="27"/>
    </row>
    <row r="18" spans="2:9" s="2" customFormat="1" ht="19.5" customHeight="1">
      <c r="B18" s="11"/>
      <c r="C18" s="11"/>
      <c r="D18" s="11"/>
      <c r="E18" s="11"/>
      <c r="F18" s="11"/>
      <c r="G18" s="11"/>
      <c r="H18" s="11"/>
      <c r="I18" s="11"/>
    </row>
    <row r="19" spans="1:11" s="2" customFormat="1" ht="19.5" customHeight="1">
      <c r="A19" s="236" t="s">
        <v>352</v>
      </c>
      <c r="B19" s="236"/>
      <c r="C19" s="236"/>
      <c r="D19" s="236"/>
      <c r="E19" s="236"/>
      <c r="F19" s="236"/>
      <c r="G19" s="236"/>
      <c r="H19" s="236"/>
      <c r="I19" s="236"/>
      <c r="J19" s="236"/>
      <c r="K19" s="236"/>
    </row>
    <row r="20" spans="1:11" s="2" customFormat="1" ht="19.5" customHeight="1">
      <c r="A20" s="236" t="s">
        <v>353</v>
      </c>
      <c r="B20" s="236"/>
      <c r="C20" s="236"/>
      <c r="D20" s="236"/>
      <c r="E20" s="236"/>
      <c r="F20" s="236"/>
      <c r="G20" s="236"/>
      <c r="H20" s="236"/>
      <c r="I20" s="236"/>
      <c r="J20" s="236"/>
      <c r="K20" s="236"/>
    </row>
    <row r="21" spans="2:11" ht="33.75" customHeight="1">
      <c r="B21" s="166" t="s">
        <v>323</v>
      </c>
      <c r="C21" s="168"/>
      <c r="D21" s="258" t="s">
        <v>324</v>
      </c>
      <c r="E21" s="259"/>
      <c r="F21" s="259"/>
      <c r="G21" s="259"/>
      <c r="H21" s="259"/>
      <c r="I21" s="259"/>
      <c r="J21" s="259"/>
      <c r="K21" s="260"/>
    </row>
    <row r="22" spans="2:11" s="2" customFormat="1" ht="25.5" customHeight="1">
      <c r="B22" s="261"/>
      <c r="C22" s="262"/>
      <c r="D22" s="263" t="s">
        <v>362</v>
      </c>
      <c r="E22" s="264"/>
      <c r="F22" s="264"/>
      <c r="G22" s="264"/>
      <c r="H22" s="264"/>
      <c r="I22" s="264"/>
      <c r="J22" s="264"/>
      <c r="K22" s="265"/>
    </row>
    <row r="23" spans="2:11" s="2" customFormat="1" ht="22.5" customHeight="1">
      <c r="B23" s="250" t="s">
        <v>86</v>
      </c>
      <c r="C23" s="251"/>
      <c r="D23" s="255" t="s">
        <v>325</v>
      </c>
      <c r="E23" s="256"/>
      <c r="F23" s="256"/>
      <c r="G23" s="256"/>
      <c r="H23" s="256"/>
      <c r="I23" s="256"/>
      <c r="J23" s="256"/>
      <c r="K23" s="257"/>
    </row>
    <row r="24" spans="2:11" s="2" customFormat="1" ht="22.5" customHeight="1">
      <c r="B24" s="250" t="s">
        <v>326</v>
      </c>
      <c r="C24" s="251"/>
      <c r="D24" s="255" t="s">
        <v>327</v>
      </c>
      <c r="E24" s="256"/>
      <c r="F24" s="256"/>
      <c r="G24" s="256"/>
      <c r="H24" s="256"/>
      <c r="I24" s="256"/>
      <c r="J24" s="256"/>
      <c r="K24" s="257"/>
    </row>
    <row r="25" spans="2:11" s="2" customFormat="1" ht="22.5" customHeight="1">
      <c r="B25" s="250" t="s">
        <v>84</v>
      </c>
      <c r="C25" s="251"/>
      <c r="D25" s="255" t="s">
        <v>363</v>
      </c>
      <c r="E25" s="256"/>
      <c r="F25" s="256"/>
      <c r="G25" s="256"/>
      <c r="H25" s="256"/>
      <c r="I25" s="256"/>
      <c r="J25" s="256"/>
      <c r="K25" s="257"/>
    </row>
    <row r="26" spans="2:9" s="2" customFormat="1" ht="19.5" customHeight="1">
      <c r="B26" s="11"/>
      <c r="C26" s="11"/>
      <c r="D26" s="11"/>
      <c r="E26" s="11"/>
      <c r="F26" s="11"/>
      <c r="G26" s="11"/>
      <c r="H26" s="11"/>
      <c r="I26" s="11"/>
    </row>
    <row r="27" spans="1:11" s="2" customFormat="1" ht="19.5" customHeight="1">
      <c r="A27" s="236" t="s">
        <v>354</v>
      </c>
      <c r="B27" s="236"/>
      <c r="C27" s="236"/>
      <c r="D27" s="236"/>
      <c r="E27" s="236"/>
      <c r="F27" s="236"/>
      <c r="G27" s="236"/>
      <c r="H27" s="236"/>
      <c r="I27" s="236"/>
      <c r="J27" s="236"/>
      <c r="K27" s="236"/>
    </row>
    <row r="28" spans="2:11" ht="52.5" customHeight="1">
      <c r="B28" s="166" t="s">
        <v>323</v>
      </c>
      <c r="C28" s="168"/>
      <c r="D28" s="258" t="s">
        <v>136</v>
      </c>
      <c r="E28" s="259"/>
      <c r="F28" s="259"/>
      <c r="G28" s="259"/>
      <c r="H28" s="259"/>
      <c r="I28" s="259"/>
      <c r="J28" s="259"/>
      <c r="K28" s="260"/>
    </row>
    <row r="29" spans="2:11" s="2" customFormat="1" ht="21.75" customHeight="1">
      <c r="B29" s="261"/>
      <c r="C29" s="262"/>
      <c r="D29" s="252" t="s">
        <v>364</v>
      </c>
      <c r="E29" s="253"/>
      <c r="F29" s="253"/>
      <c r="G29" s="253"/>
      <c r="H29" s="253"/>
      <c r="I29" s="253"/>
      <c r="J29" s="253"/>
      <c r="K29" s="254"/>
    </row>
    <row r="30" spans="2:11" s="2" customFormat="1" ht="22.5" customHeight="1">
      <c r="B30" s="250" t="s">
        <v>86</v>
      </c>
      <c r="C30" s="251"/>
      <c r="D30" s="255" t="s">
        <v>325</v>
      </c>
      <c r="E30" s="256"/>
      <c r="F30" s="256"/>
      <c r="G30" s="256"/>
      <c r="H30" s="256"/>
      <c r="I30" s="256"/>
      <c r="J30" s="256"/>
      <c r="K30" s="257"/>
    </row>
    <row r="31" spans="2:11" s="2" customFormat="1" ht="22.5" customHeight="1">
      <c r="B31" s="250" t="s">
        <v>326</v>
      </c>
      <c r="C31" s="251"/>
      <c r="D31" s="255" t="s">
        <v>328</v>
      </c>
      <c r="E31" s="256"/>
      <c r="F31" s="256"/>
      <c r="G31" s="256"/>
      <c r="H31" s="256"/>
      <c r="I31" s="256"/>
      <c r="J31" s="256"/>
      <c r="K31" s="257"/>
    </row>
    <row r="32" spans="2:11" s="2" customFormat="1" ht="22.5" customHeight="1">
      <c r="B32" s="250" t="s">
        <v>84</v>
      </c>
      <c r="C32" s="251"/>
      <c r="D32" s="255" t="s">
        <v>365</v>
      </c>
      <c r="E32" s="256"/>
      <c r="F32" s="256"/>
      <c r="G32" s="256"/>
      <c r="H32" s="256"/>
      <c r="I32" s="256"/>
      <c r="J32" s="256"/>
      <c r="K32" s="257"/>
    </row>
    <row r="33" spans="2:9" s="2" customFormat="1" ht="19.5" customHeight="1">
      <c r="B33" s="11"/>
      <c r="C33" s="11"/>
      <c r="D33" s="11"/>
      <c r="E33" s="11"/>
      <c r="F33" s="11"/>
      <c r="G33" s="11"/>
      <c r="H33" s="11"/>
      <c r="I33" s="11"/>
    </row>
  </sheetData>
  <sheetProtection/>
  <mergeCells count="56">
    <mergeCell ref="E15:F15"/>
    <mergeCell ref="B10:J10"/>
    <mergeCell ref="B4:C4"/>
    <mergeCell ref="C15:D15"/>
    <mergeCell ref="E16:F16"/>
    <mergeCell ref="E17:F17"/>
    <mergeCell ref="E12:F13"/>
    <mergeCell ref="H15:I15"/>
    <mergeCell ref="H16:I16"/>
    <mergeCell ref="H17:I17"/>
    <mergeCell ref="B11:D11"/>
    <mergeCell ref="E11:G11"/>
    <mergeCell ref="H11:J11"/>
    <mergeCell ref="C14:D14"/>
    <mergeCell ref="E14:F14"/>
    <mergeCell ref="H14:I14"/>
    <mergeCell ref="H12:I13"/>
    <mergeCell ref="B28:C29"/>
    <mergeCell ref="D22:K22"/>
    <mergeCell ref="D25:K25"/>
    <mergeCell ref="B21:C22"/>
    <mergeCell ref="A27:K27"/>
    <mergeCell ref="B25:C25"/>
    <mergeCell ref="D23:K23"/>
    <mergeCell ref="D24:K24"/>
    <mergeCell ref="B23:C23"/>
    <mergeCell ref="B24:C24"/>
    <mergeCell ref="B17:D17"/>
    <mergeCell ref="B32:C32"/>
    <mergeCell ref="D29:K29"/>
    <mergeCell ref="D32:K32"/>
    <mergeCell ref="D28:K28"/>
    <mergeCell ref="D30:K30"/>
    <mergeCell ref="D31:K31"/>
    <mergeCell ref="B30:C30"/>
    <mergeCell ref="B31:C31"/>
    <mergeCell ref="D21:K21"/>
    <mergeCell ref="A1:K1"/>
    <mergeCell ref="A8:K8"/>
    <mergeCell ref="A20:K20"/>
    <mergeCell ref="B5:K5"/>
    <mergeCell ref="B9:K9"/>
    <mergeCell ref="A19:K19"/>
    <mergeCell ref="B2:C2"/>
    <mergeCell ref="B3:C3"/>
    <mergeCell ref="B12:B13"/>
    <mergeCell ref="C12:D13"/>
    <mergeCell ref="K4:L4"/>
    <mergeCell ref="F2:G2"/>
    <mergeCell ref="F3:G3"/>
    <mergeCell ref="F4:G4"/>
    <mergeCell ref="I2:J2"/>
    <mergeCell ref="I4:J4"/>
    <mergeCell ref="I3:J3"/>
    <mergeCell ref="K2:L2"/>
    <mergeCell ref="K3:L3"/>
  </mergeCells>
  <printOptions/>
  <pageMargins left="0.7086614173228347" right="0.35433070866141736" top="0.984251968503937" bottom="0.984251968503937" header="0.5118110236220472" footer="0.5118110236220472"/>
  <pageSetup firstPageNumber="120" useFirstPageNumber="1"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J23"/>
  <sheetViews>
    <sheetView showGridLines="0" zoomScalePageLayoutView="0" workbookViewId="0" topLeftCell="A1">
      <selection activeCell="A1" sqref="A1:K1"/>
    </sheetView>
  </sheetViews>
  <sheetFormatPr defaultColWidth="9.00390625" defaultRowHeight="15" customHeight="1"/>
  <cols>
    <col min="1" max="1" width="1.625" style="6" customWidth="1"/>
    <col min="2" max="2" width="15.625" style="6" customWidth="1"/>
    <col min="3" max="3" width="2.625" style="6" customWidth="1"/>
    <col min="4" max="5" width="10.625" style="6" customWidth="1"/>
    <col min="6" max="6" width="6.625" style="6" customWidth="1"/>
    <col min="7" max="7" width="11.625" style="6" customWidth="1"/>
    <col min="8" max="8" width="10.625" style="6" customWidth="1"/>
    <col min="9" max="9" width="15.25390625" style="6" customWidth="1"/>
    <col min="10" max="16384" width="9.00390625" style="6" customWidth="1"/>
  </cols>
  <sheetData>
    <row r="1" spans="1:9" s="2" customFormat="1" ht="30" customHeight="1">
      <c r="A1" s="236" t="s">
        <v>355</v>
      </c>
      <c r="B1" s="236"/>
      <c r="C1" s="236"/>
      <c r="D1" s="236"/>
      <c r="E1" s="236"/>
      <c r="F1" s="236"/>
      <c r="G1" s="236"/>
      <c r="H1" s="236"/>
      <c r="I1" s="236"/>
    </row>
    <row r="2" spans="2:9" s="2" customFormat="1" ht="19.5" customHeight="1">
      <c r="B2" s="7"/>
      <c r="C2" s="7"/>
      <c r="D2" s="148" t="s">
        <v>366</v>
      </c>
      <c r="E2" s="148"/>
      <c r="F2" s="148"/>
      <c r="G2" s="148"/>
      <c r="H2" s="148"/>
      <c r="I2" s="148"/>
    </row>
    <row r="3" spans="2:9" s="2" customFormat="1" ht="11.25" customHeight="1">
      <c r="B3" s="7"/>
      <c r="C3" s="7"/>
      <c r="D3" s="7"/>
      <c r="E3" s="7"/>
      <c r="F3" s="7"/>
      <c r="G3" s="7"/>
      <c r="H3" s="7"/>
      <c r="I3" s="7"/>
    </row>
    <row r="4" spans="2:9" s="2" customFormat="1" ht="26.25" customHeight="1">
      <c r="B4" s="288" t="s">
        <v>80</v>
      </c>
      <c r="C4" s="17"/>
      <c r="D4" s="167" t="s">
        <v>169</v>
      </c>
      <c r="E4" s="167"/>
      <c r="F4" s="167"/>
      <c r="G4" s="167"/>
      <c r="H4" s="167"/>
      <c r="I4" s="168"/>
    </row>
    <row r="5" spans="2:9" s="2" customFormat="1" ht="27" customHeight="1">
      <c r="B5" s="289"/>
      <c r="C5" s="13"/>
      <c r="D5" s="223" t="s">
        <v>137</v>
      </c>
      <c r="E5" s="223"/>
      <c r="F5" s="223"/>
      <c r="G5" s="223"/>
      <c r="H5" s="223"/>
      <c r="I5" s="262"/>
    </row>
    <row r="6" spans="2:9" s="2" customFormat="1" ht="26.25" customHeight="1">
      <c r="B6" s="18" t="s">
        <v>86</v>
      </c>
      <c r="C6" s="14"/>
      <c r="D6" s="281" t="s">
        <v>121</v>
      </c>
      <c r="E6" s="281"/>
      <c r="F6" s="281"/>
      <c r="G6" s="281"/>
      <c r="H6" s="281"/>
      <c r="I6" s="251"/>
    </row>
    <row r="7" spans="2:9" s="2" customFormat="1" ht="26.25" customHeight="1">
      <c r="B7" s="18" t="s">
        <v>84</v>
      </c>
      <c r="C7" s="14"/>
      <c r="D7" s="281" t="s">
        <v>367</v>
      </c>
      <c r="E7" s="281"/>
      <c r="F7" s="281"/>
      <c r="G7" s="281"/>
      <c r="H7" s="281"/>
      <c r="I7" s="251"/>
    </row>
    <row r="8" spans="2:9" s="2" customFormat="1" ht="26.25" customHeight="1">
      <c r="B8" s="18" t="s">
        <v>329</v>
      </c>
      <c r="C8" s="14"/>
      <c r="D8" s="281" t="s">
        <v>368</v>
      </c>
      <c r="E8" s="281"/>
      <c r="F8" s="281"/>
      <c r="G8" s="281"/>
      <c r="H8" s="281"/>
      <c r="I8" s="251"/>
    </row>
    <row r="9" spans="2:9" s="2" customFormat="1" ht="19.5" customHeight="1">
      <c r="B9" s="11"/>
      <c r="C9" s="11"/>
      <c r="D9" s="11"/>
      <c r="E9" s="11"/>
      <c r="F9" s="11"/>
      <c r="G9" s="11"/>
      <c r="H9" s="11"/>
      <c r="I9" s="11"/>
    </row>
    <row r="10" spans="1:9" s="2" customFormat="1" ht="30.75" customHeight="1">
      <c r="A10" s="236" t="s">
        <v>356</v>
      </c>
      <c r="B10" s="236"/>
      <c r="C10" s="236"/>
      <c r="D10" s="236"/>
      <c r="E10" s="236"/>
      <c r="F10" s="236"/>
      <c r="G10" s="236"/>
      <c r="H10" s="236"/>
      <c r="I10" s="236"/>
    </row>
    <row r="11" spans="2:9" s="2" customFormat="1" ht="19.5" customHeight="1">
      <c r="B11" s="148" t="s">
        <v>122</v>
      </c>
      <c r="C11" s="148"/>
      <c r="D11" s="148"/>
      <c r="E11" s="148"/>
      <c r="F11" s="148"/>
      <c r="G11" s="148"/>
      <c r="H11" s="148"/>
      <c r="I11" s="148"/>
    </row>
    <row r="12" spans="2:9" s="2" customFormat="1" ht="19.5" customHeight="1">
      <c r="B12" s="148"/>
      <c r="C12" s="148"/>
      <c r="D12" s="148"/>
      <c r="E12" s="148"/>
      <c r="F12" s="148"/>
      <c r="G12" s="148"/>
      <c r="H12" s="148"/>
      <c r="I12" s="148"/>
    </row>
    <row r="13" spans="2:9" s="2" customFormat="1" ht="7.5" customHeight="1">
      <c r="B13" s="7"/>
      <c r="C13" s="7"/>
      <c r="D13" s="7"/>
      <c r="E13" s="7"/>
      <c r="F13" s="7"/>
      <c r="G13" s="7"/>
      <c r="H13" s="7"/>
      <c r="I13" s="7"/>
    </row>
    <row r="14" spans="2:9" s="2" customFormat="1" ht="26.25" customHeight="1">
      <c r="B14" s="18" t="s">
        <v>85</v>
      </c>
      <c r="C14" s="14"/>
      <c r="D14" s="281" t="s">
        <v>330</v>
      </c>
      <c r="E14" s="281"/>
      <c r="F14" s="281"/>
      <c r="G14" s="281"/>
      <c r="H14" s="281"/>
      <c r="I14" s="251"/>
    </row>
    <row r="15" spans="2:9" s="2" customFormat="1" ht="26.25" customHeight="1">
      <c r="B15" s="18" t="s">
        <v>84</v>
      </c>
      <c r="C15" s="14"/>
      <c r="D15" s="281" t="s">
        <v>331</v>
      </c>
      <c r="E15" s="281"/>
      <c r="F15" s="281"/>
      <c r="G15" s="281"/>
      <c r="H15" s="281"/>
      <c r="I15" s="251"/>
    </row>
    <row r="16" spans="2:3" s="2" customFormat="1" ht="26.25" customHeight="1">
      <c r="B16" s="15"/>
      <c r="C16" s="15"/>
    </row>
    <row r="17" spans="1:9" s="2" customFormat="1" ht="19.5" customHeight="1">
      <c r="A17" s="236" t="s">
        <v>357</v>
      </c>
      <c r="B17" s="236"/>
      <c r="C17" s="236"/>
      <c r="D17" s="236"/>
      <c r="E17" s="236"/>
      <c r="F17" s="236"/>
      <c r="G17" s="236"/>
      <c r="H17" s="236"/>
      <c r="I17" s="236"/>
    </row>
    <row r="18" spans="2:9" s="2" customFormat="1" ht="30" customHeight="1">
      <c r="B18" s="7" t="s">
        <v>79</v>
      </c>
      <c r="C18" s="7"/>
      <c r="D18" s="148" t="s">
        <v>1</v>
      </c>
      <c r="E18" s="148"/>
      <c r="F18" s="148"/>
      <c r="G18" s="148"/>
      <c r="H18" s="148"/>
      <c r="I18" s="148"/>
    </row>
    <row r="19" spans="2:9" s="2" customFormat="1" ht="7.5" customHeight="1">
      <c r="B19" s="7"/>
      <c r="C19" s="7"/>
      <c r="D19" s="7"/>
      <c r="E19" s="7"/>
      <c r="F19" s="7"/>
      <c r="G19" s="7"/>
      <c r="H19" s="7"/>
      <c r="I19" s="7"/>
    </row>
    <row r="20" spans="2:9" s="16" customFormat="1" ht="45.75" customHeight="1">
      <c r="B20" s="286" t="s">
        <v>332</v>
      </c>
      <c r="C20" s="12"/>
      <c r="D20" s="284" t="s">
        <v>143</v>
      </c>
      <c r="E20" s="284"/>
      <c r="F20" s="284"/>
      <c r="G20" s="284"/>
      <c r="H20" s="284"/>
      <c r="I20" s="285"/>
    </row>
    <row r="21" spans="2:10" s="2" customFormat="1" ht="30" customHeight="1">
      <c r="B21" s="287"/>
      <c r="C21" s="13"/>
      <c r="D21" s="282" t="s">
        <v>333</v>
      </c>
      <c r="E21" s="282"/>
      <c r="F21" s="282"/>
      <c r="G21" s="282"/>
      <c r="H21" s="282"/>
      <c r="I21" s="283"/>
      <c r="J21" s="16"/>
    </row>
    <row r="22" spans="2:9" s="16" customFormat="1" ht="37.5" customHeight="1">
      <c r="B22" s="18" t="s">
        <v>86</v>
      </c>
      <c r="C22" s="19"/>
      <c r="D22" s="281" t="s">
        <v>138</v>
      </c>
      <c r="E22" s="281"/>
      <c r="F22" s="281"/>
      <c r="G22" s="281"/>
      <c r="H22" s="281"/>
      <c r="I22" s="251"/>
    </row>
    <row r="23" spans="2:9" s="2" customFormat="1" ht="26.25" customHeight="1">
      <c r="B23" s="18" t="s">
        <v>124</v>
      </c>
      <c r="C23" s="14"/>
      <c r="D23" s="281" t="s">
        <v>334</v>
      </c>
      <c r="E23" s="281"/>
      <c r="F23" s="281"/>
      <c r="G23" s="281"/>
      <c r="H23" s="281"/>
      <c r="I23" s="251"/>
    </row>
  </sheetData>
  <sheetProtection/>
  <mergeCells count="19">
    <mergeCell ref="B20:B21"/>
    <mergeCell ref="B4:B5"/>
    <mergeCell ref="D14:I14"/>
    <mergeCell ref="D6:I6"/>
    <mergeCell ref="D7:I7"/>
    <mergeCell ref="D4:I4"/>
    <mergeCell ref="D5:I5"/>
    <mergeCell ref="B11:I12"/>
    <mergeCell ref="D8:I8"/>
    <mergeCell ref="D2:I2"/>
    <mergeCell ref="A1:I1"/>
    <mergeCell ref="D23:I23"/>
    <mergeCell ref="A17:I17"/>
    <mergeCell ref="D22:I22"/>
    <mergeCell ref="D18:I18"/>
    <mergeCell ref="D15:I15"/>
    <mergeCell ref="A10:I10"/>
    <mergeCell ref="D21:I21"/>
    <mergeCell ref="D20:I20"/>
  </mergeCells>
  <printOptions/>
  <pageMargins left="0.7086614173228347" right="0.35433070866141736" top="0.984251968503937" bottom="0.984251968503937" header="0.5118110236220472" footer="0.5118110236220472"/>
  <pageSetup firstPageNumber="121" useFirstPageNumber="1" horizontalDpi="600" verticalDpi="600" orientation="portrait" paperSize="9" r:id="rId2"/>
  <headerFooter alignWithMargins="0">
    <oddFooter>&amp;C&amp;P</oddFooter>
  </headerFooter>
  <drawing r:id="rId1"/>
</worksheet>
</file>

<file path=xl/worksheets/sheet8.xml><?xml version="1.0" encoding="utf-8"?>
<worksheet xmlns="http://schemas.openxmlformats.org/spreadsheetml/2006/main" xmlns:r="http://schemas.openxmlformats.org/officeDocument/2006/relationships">
  <dimension ref="A1:D12"/>
  <sheetViews>
    <sheetView showGridLines="0" zoomScalePageLayoutView="0" workbookViewId="0" topLeftCell="A1">
      <selection activeCell="A1" sqref="A1:D1"/>
    </sheetView>
  </sheetViews>
  <sheetFormatPr defaultColWidth="9.00390625" defaultRowHeight="19.5" customHeight="1"/>
  <cols>
    <col min="1" max="1" width="1.625" style="6" customWidth="1"/>
    <col min="2" max="2" width="17.125" style="6" customWidth="1"/>
    <col min="3" max="4" width="31.25390625" style="6" customWidth="1"/>
    <col min="5" max="16384" width="9.00390625" style="6" customWidth="1"/>
  </cols>
  <sheetData>
    <row r="1" spans="1:4" ht="19.5" customHeight="1">
      <c r="A1" s="235" t="s">
        <v>358</v>
      </c>
      <c r="B1" s="235"/>
      <c r="C1" s="235"/>
      <c r="D1" s="235"/>
    </row>
    <row r="2" spans="2:4" ht="39.75" customHeight="1">
      <c r="B2" s="238" t="s">
        <v>96</v>
      </c>
      <c r="C2" s="238"/>
      <c r="D2" s="238"/>
    </row>
    <row r="3" spans="2:4" ht="16.5" customHeight="1">
      <c r="B3" s="20"/>
      <c r="C3" s="20"/>
      <c r="D3" s="24"/>
    </row>
    <row r="4" spans="2:4" ht="39.75" customHeight="1">
      <c r="B4" s="14"/>
      <c r="C4" s="25" t="s">
        <v>97</v>
      </c>
      <c r="D4" s="25" t="s">
        <v>98</v>
      </c>
    </row>
    <row r="5" spans="2:4" ht="27" customHeight="1">
      <c r="B5" s="18" t="s">
        <v>82</v>
      </c>
      <c r="C5" s="18" t="s">
        <v>99</v>
      </c>
      <c r="D5" s="18" t="s">
        <v>100</v>
      </c>
    </row>
    <row r="6" spans="2:4" ht="48.75" customHeight="1">
      <c r="B6" s="18" t="s">
        <v>78</v>
      </c>
      <c r="C6" s="18" t="s">
        <v>101</v>
      </c>
      <c r="D6" s="18" t="s">
        <v>102</v>
      </c>
    </row>
    <row r="7" spans="2:4" s="2" customFormat="1" ht="48.75" customHeight="1">
      <c r="B7" s="18" t="s">
        <v>80</v>
      </c>
      <c r="C7" s="18" t="s">
        <v>103</v>
      </c>
      <c r="D7" s="18" t="s">
        <v>104</v>
      </c>
    </row>
    <row r="8" spans="2:4" s="2" customFormat="1" ht="26.25" customHeight="1">
      <c r="B8" s="18" t="s">
        <v>81</v>
      </c>
      <c r="C8" s="290" t="s">
        <v>335</v>
      </c>
      <c r="D8" s="291"/>
    </row>
    <row r="9" spans="2:4" s="2" customFormat="1" ht="94.5">
      <c r="B9" s="18" t="s">
        <v>336</v>
      </c>
      <c r="C9" s="18" t="s">
        <v>369</v>
      </c>
      <c r="D9" s="18" t="s">
        <v>125</v>
      </c>
    </row>
    <row r="10" spans="2:4" s="2" customFormat="1" ht="26.25" customHeight="1">
      <c r="B10" s="18" t="s">
        <v>105</v>
      </c>
      <c r="C10" s="18" t="s">
        <v>337</v>
      </c>
      <c r="D10" s="18" t="s">
        <v>338</v>
      </c>
    </row>
    <row r="11" spans="2:4" s="2" customFormat="1" ht="26.25" customHeight="1">
      <c r="B11" s="18" t="s">
        <v>84</v>
      </c>
      <c r="C11" s="18" t="s">
        <v>339</v>
      </c>
      <c r="D11" s="18" t="s">
        <v>340</v>
      </c>
    </row>
    <row r="12" spans="2:4" ht="19.5" customHeight="1">
      <c r="B12" s="5"/>
      <c r="C12" s="5"/>
      <c r="D12" s="5"/>
    </row>
  </sheetData>
  <sheetProtection/>
  <mergeCells count="3">
    <mergeCell ref="C8:D8"/>
    <mergeCell ref="A1:D1"/>
    <mergeCell ref="B2:D2"/>
  </mergeCells>
  <printOptions/>
  <pageMargins left="0.7086614173228347" right="0.35433070866141736" top="0.984251968503937" bottom="0.984251968503937" header="0.5118110236220472" footer="0.5118110236220472"/>
  <pageSetup firstPageNumber="122" useFirstPageNumber="1"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2015-12-01T08:11:38Z</cp:lastPrinted>
  <dcterms:created xsi:type="dcterms:W3CDTF">1997-01-08T22:48:59Z</dcterms:created>
  <dcterms:modified xsi:type="dcterms:W3CDTF">2015-12-08T00:28:07Z</dcterms:modified>
  <cp:category/>
  <cp:version/>
  <cp:contentType/>
  <cp:contentStatus/>
</cp:coreProperties>
</file>