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906"/>
  </bookViews>
  <sheets>
    <sheet name="407介護予防短期入所療養介護費（老健） " sheetId="17" r:id="rId1"/>
    <sheet name="調査対象選定" sheetId="18" state="hidden" r:id="rId2"/>
  </sheets>
  <definedNames>
    <definedName name="_xlnm._FilterDatabase" localSheetId="0" hidden="1">'407介護予防短期入所療養介護費（老健） '!$A$2:$H$138</definedName>
    <definedName name="_xlnm.Print_Area" localSheetId="0">'407介護予防短期入所療養介護費（老健） '!$A$1:$G$138</definedName>
    <definedName name="_xlnm.Print_Titles" localSheetId="0">'407介護予防短期入所療養介護費（老健） '!$2:$2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8" l="1"/>
  <c r="C7" i="18"/>
  <c r="D6" i="18"/>
  <c r="H31" i="17" l="1"/>
  <c r="C129" i="17" l="1"/>
  <c r="C115" i="17"/>
  <c r="C107" i="17"/>
  <c r="C3" i="18" l="1"/>
  <c r="C4" i="18"/>
  <c r="D3" i="18" s="1"/>
  <c r="C5" i="18"/>
  <c r="D4" i="18" s="1"/>
  <c r="C6" i="18"/>
  <c r="D5" i="18" s="1"/>
  <c r="C8" i="18"/>
  <c r="C9" i="18"/>
  <c r="D8" i="18" s="1"/>
  <c r="C10" i="18"/>
  <c r="D9" i="18" s="1"/>
  <c r="C11" i="18"/>
  <c r="D10" i="18" s="1"/>
  <c r="C12" i="18"/>
  <c r="D11" i="18" s="1"/>
  <c r="C13" i="18"/>
  <c r="D12" i="18" s="1"/>
  <c r="C14" i="18"/>
  <c r="D13" i="18" s="1"/>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C29" i="18"/>
  <c r="D28" i="18" s="1"/>
  <c r="C30" i="18"/>
  <c r="D29" i="18" s="1"/>
  <c r="C31" i="18"/>
  <c r="D30" i="18" s="1"/>
  <c r="C32" i="18"/>
  <c r="D31" i="18" s="1"/>
  <c r="C33" i="18"/>
  <c r="D32" i="18" s="1"/>
  <c r="C34" i="18"/>
  <c r="D33" i="18" s="1"/>
  <c r="C35" i="18"/>
  <c r="D34" i="18" s="1"/>
  <c r="C36" i="18"/>
  <c r="D35" i="18" s="1"/>
  <c r="C2" i="18"/>
  <c r="D2" i="18"/>
  <c r="E1" i="18"/>
  <c r="H19" i="17"/>
  <c r="H20" i="17" s="1"/>
  <c r="H21" i="17"/>
  <c r="H22" i="17" s="1"/>
  <c r="H23" i="17" s="1"/>
  <c r="H24" i="17" s="1"/>
  <c r="H25" i="17"/>
  <c r="H26" i="17" s="1"/>
  <c r="H27" i="17" s="1"/>
  <c r="H28" i="17" s="1"/>
  <c r="H29" i="17"/>
  <c r="H30" i="17" s="1"/>
  <c r="H32" i="17"/>
  <c r="H33" i="17"/>
  <c r="H34" i="17" s="1"/>
  <c r="H35" i="17"/>
  <c r="H36" i="17" s="1"/>
  <c r="H37" i="17" s="1"/>
  <c r="H38" i="17" s="1"/>
  <c r="H39" i="17" s="1"/>
  <c r="H40" i="17" s="1"/>
  <c r="H41" i="17" s="1"/>
  <c r="H42" i="17"/>
  <c r="H43" i="17" s="1"/>
  <c r="H44" i="17" s="1"/>
  <c r="H45" i="17"/>
  <c r="H46" i="17" s="1"/>
  <c r="H47" i="17" s="1"/>
  <c r="H48" i="17"/>
  <c r="H49" i="17" s="1"/>
  <c r="H50" i="17"/>
  <c r="H51" i="17"/>
  <c r="H52" i="17" s="1"/>
  <c r="H53" i="17" s="1"/>
  <c r="H54" i="17" s="1"/>
  <c r="H55" i="17"/>
  <c r="H56" i="17" s="1"/>
  <c r="H57" i="17"/>
  <c r="H58" i="17"/>
  <c r="H59" i="17" s="1"/>
  <c r="H60" i="17" s="1"/>
  <c r="H61" i="17" s="1"/>
  <c r="H62" i="17" s="1"/>
  <c r="H63" i="17"/>
  <c r="H64" i="17" s="1"/>
  <c r="H65" i="17"/>
  <c r="H66" i="17" s="1"/>
  <c r="H67" i="17" s="1"/>
  <c r="H68" i="17" s="1"/>
  <c r="H69" i="17" s="1"/>
  <c r="H70" i="17"/>
  <c r="H71" i="17" s="1"/>
  <c r="H72" i="17" s="1"/>
  <c r="H73" i="17" s="1"/>
  <c r="H74" i="17" s="1"/>
  <c r="H75" i="17" s="1"/>
  <c r="H76" i="17" s="1"/>
  <c r="H77" i="17"/>
  <c r="H78" i="17" s="1"/>
  <c r="H79" i="17" s="1"/>
  <c r="H80" i="17" s="1"/>
  <c r="H81" i="17" s="1"/>
  <c r="H82" i="17" s="1"/>
  <c r="H83" i="17"/>
  <c r="H84" i="17" s="1"/>
  <c r="H85" i="17" s="1"/>
  <c r="H86" i="17" s="1"/>
  <c r="H87" i="17"/>
  <c r="H88" i="17" s="1"/>
  <c r="H89" i="17" s="1"/>
  <c r="H90" i="17" s="1"/>
  <c r="H91" i="17" s="1"/>
  <c r="H92" i="17" s="1"/>
  <c r="H93" i="17"/>
  <c r="H94" i="17" s="1"/>
  <c r="H95" i="17" s="1"/>
  <c r="H96" i="17" s="1"/>
  <c r="H97" i="17"/>
  <c r="H98" i="17" s="1"/>
  <c r="H99" i="17"/>
  <c r="H100" i="17" s="1"/>
  <c r="H101" i="17" s="1"/>
  <c r="H102" i="17" s="1"/>
  <c r="H103" i="17" s="1"/>
  <c r="H104" i="17"/>
  <c r="H105" i="17" s="1"/>
  <c r="H106" i="17" s="1"/>
  <c r="H107" i="17"/>
  <c r="H108" i="17" s="1"/>
  <c r="H109" i="17" s="1"/>
  <c r="H110" i="17" s="1"/>
  <c r="H111" i="17" s="1"/>
  <c r="H112" i="17"/>
  <c r="H113" i="17" s="1"/>
  <c r="H114" i="17" s="1"/>
  <c r="H115" i="17"/>
  <c r="H116" i="17" s="1"/>
  <c r="H117" i="17" s="1"/>
  <c r="H118" i="17" s="1"/>
  <c r="H119" i="17" s="1"/>
  <c r="H120" i="17" s="1"/>
  <c r="H121" i="17"/>
  <c r="H122" i="17" s="1"/>
  <c r="H123" i="17" s="1"/>
  <c r="H124" i="17" s="1"/>
  <c r="H125" i="17" s="1"/>
  <c r="H126" i="17" s="1"/>
  <c r="H127" i="17" s="1"/>
  <c r="H128" i="17" s="1"/>
  <c r="H129" i="17" s="1"/>
  <c r="H130" i="17" s="1"/>
  <c r="H131" i="17" s="1"/>
  <c r="H132" i="17" s="1"/>
  <c r="H133" i="17" s="1"/>
  <c r="H134" i="17" s="1"/>
  <c r="H135" i="17" s="1"/>
  <c r="H136" i="17"/>
  <c r="H137" i="17"/>
  <c r="H138" i="17"/>
  <c r="H3" i="17"/>
  <c r="H4" i="17" s="1"/>
  <c r="H5" i="17" s="1"/>
  <c r="H6" i="17" s="1"/>
  <c r="H7" i="17" s="1"/>
  <c r="H8" i="17" s="1"/>
  <c r="H9" i="17" s="1"/>
  <c r="H10" i="17" s="1"/>
  <c r="H11" i="17" s="1"/>
  <c r="H12" i="17" s="1"/>
  <c r="H13" i="17" s="1"/>
  <c r="H14" i="17" s="1"/>
  <c r="H15" i="17" s="1"/>
  <c r="H16" i="17" s="1"/>
  <c r="H17" i="17" s="1"/>
  <c r="H18" i="17" s="1"/>
  <c r="I2" i="17"/>
  <c r="I3" i="1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<sst xmlns="http://schemas.openxmlformats.org/spreadsheetml/2006/main" count="545" uniqueCount="235">
  <si>
    <t>点検項目</t>
    <rPh sb="0" eb="2">
      <t>テンケン</t>
    </rPh>
    <rPh sb="2" eb="4">
      <t>コウモク</t>
    </rPh>
    <phoneticPr fontId="22"/>
  </si>
  <si>
    <t>点検事項</t>
    <rPh sb="0" eb="2">
      <t>テンケン</t>
    </rPh>
    <rPh sb="2" eb="4">
      <t>ジコウ</t>
    </rPh>
    <phoneticPr fontId="22"/>
  </si>
  <si>
    <t>□</t>
    <phoneticPr fontId="22"/>
  </si>
  <si>
    <t>ユニットケア減算</t>
    <rPh sb="6" eb="8">
      <t>ゲンサン</t>
    </rPh>
    <phoneticPr fontId="22"/>
  </si>
  <si>
    <t>未配置</t>
    <rPh sb="0" eb="3">
      <t>ミハイチ</t>
    </rPh>
    <phoneticPr fontId="22"/>
  </si>
  <si>
    <t>療養食献立表</t>
    <rPh sb="0" eb="3">
      <t>リョウヨウショク</t>
    </rPh>
    <rPh sb="3" eb="6">
      <t>コンダテヒョウ</t>
    </rPh>
    <phoneticPr fontId="22"/>
  </si>
  <si>
    <t>送迎加算</t>
    <rPh sb="0" eb="2">
      <t>ソウゲイ</t>
    </rPh>
    <rPh sb="2" eb="4">
      <t>カサン</t>
    </rPh>
    <phoneticPr fontId="22"/>
  </si>
  <si>
    <t>あり</t>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</si>
  <si>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</si>
  <si>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</si>
  <si>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</si>
  <si>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</si>
  <si>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</si>
  <si>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</si>
  <si>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</si>
  <si>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</si>
  <si>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</si>
  <si>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</si>
  <si>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22"/>
  </si>
  <si>
    <t>配置</t>
    <rPh sb="0" eb="2">
      <t>ハイチ</t>
    </rPh>
    <phoneticPr fontId="22"/>
  </si>
  <si>
    <t>１回以下</t>
    <rPh sb="1" eb="2">
      <t>カイ</t>
    </rPh>
    <rPh sb="2" eb="4">
      <t>イカ</t>
    </rPh>
    <phoneticPr fontId="22"/>
  </si>
  <si>
    <t>□</t>
  </si>
  <si>
    <t>あり</t>
  </si>
  <si>
    <t>夜勤職員配置加算</t>
    <rPh sb="0" eb="2">
      <t>ヤキン</t>
    </rPh>
    <rPh sb="2" eb="4">
      <t>ショクイン</t>
    </rPh>
    <rPh sb="4" eb="6">
      <t>ハイチ</t>
    </rPh>
    <rPh sb="6" eb="8">
      <t>カサン</t>
    </rPh>
    <phoneticPr fontId="22"/>
  </si>
  <si>
    <t>個別リハビリテーション実施加算</t>
    <rPh sb="0" eb="2">
      <t>コベツ</t>
    </rPh>
    <rPh sb="11" eb="13">
      <t>ジッシ</t>
    </rPh>
    <rPh sb="13" eb="15">
      <t>カサン</t>
    </rPh>
    <phoneticPr fontId="2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</si>
  <si>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</si>
  <si>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2"/>
  </si>
  <si>
    <t>特別療養費</t>
    <rPh sb="0" eb="2">
      <t>トクベツ</t>
    </rPh>
    <rPh sb="2" eb="5">
      <t>リョウヨウヒ</t>
    </rPh>
    <phoneticPr fontId="22"/>
  </si>
  <si>
    <t>療養体制維持特別加算（Ⅰ）</t>
    <rPh sb="0" eb="2">
      <t>リョウヨウ</t>
    </rPh>
    <rPh sb="2" eb="4">
      <t>タイセイ</t>
    </rPh>
    <rPh sb="4" eb="6">
      <t>イジ</t>
    </rPh>
    <rPh sb="6" eb="8">
      <t>トクベツ</t>
    </rPh>
    <rPh sb="8" eb="10">
      <t>カサン</t>
    </rPh>
    <phoneticPr fontId="22"/>
  </si>
  <si>
    <t>配置</t>
    <phoneticPr fontId="22"/>
  </si>
  <si>
    <t>療養体制維持特別加算(Ⅱ）</t>
    <rPh sb="0" eb="2">
      <t>リョウヨウ</t>
    </rPh>
    <rPh sb="2" eb="4">
      <t>タイセイ</t>
    </rPh>
    <rPh sb="4" eb="6">
      <t>イジ</t>
    </rPh>
    <rPh sb="6" eb="8">
      <t>トクベツ</t>
    </rPh>
    <rPh sb="8" eb="10">
      <t>カサン</t>
    </rPh>
    <phoneticPr fontId="22"/>
  </si>
  <si>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</si>
  <si>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</si>
  <si>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</si>
  <si>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</si>
  <si>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</si>
  <si>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</si>
  <si>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</si>
  <si>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</si>
  <si>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夜勤減算</t>
    <rPh sb="0" eb="2">
      <t>ヤキン</t>
    </rPh>
    <rPh sb="2" eb="4">
      <t>ゲンサン</t>
    </rPh>
    <phoneticPr fontId="22"/>
  </si>
  <si>
    <t>未配置</t>
    <rPh sb="0" eb="3">
      <t>ミハイチ</t>
    </rPh>
    <phoneticPr fontId="22"/>
  </si>
  <si>
    <t>介護老人保健施設介護予防短期入所療養介護費(Ⅰ)又は(Ⅳ)を算定すべき施設の場合</t>
    <rPh sb="0" eb="2">
      <t>カイゴ</t>
    </rPh>
    <rPh sb="2" eb="4">
      <t>ロウジン</t>
    </rPh>
    <rPh sb="4" eb="8">
      <t>ホケンシセツ</t>
    </rPh>
    <rPh sb="8" eb="12">
      <t>カイゴヨボウ</t>
    </rPh>
    <rPh sb="12" eb="16">
      <t>タンキニュウショ</t>
    </rPh>
    <rPh sb="16" eb="20">
      <t>リョウヨウカイゴ</t>
    </rPh>
    <rPh sb="20" eb="21">
      <t>ヒ</t>
    </rPh>
    <rPh sb="24" eb="25">
      <t>マタ</t>
    </rPh>
    <rPh sb="30" eb="32">
      <t>サンテイ</t>
    </rPh>
    <rPh sb="35" eb="37">
      <t>シセツ</t>
    </rPh>
    <rPh sb="38" eb="40">
      <t>バアイ</t>
    </rPh>
    <phoneticPr fontId="22"/>
  </si>
  <si>
    <t>介護老人保健施設介護予防短期入所療養介護費(Ⅱ)を算定すべき施設の場合</t>
    <rPh sb="0" eb="2">
      <t>カイゴ</t>
    </rPh>
    <rPh sb="2" eb="4">
      <t>ロウジン</t>
    </rPh>
    <rPh sb="4" eb="6">
      <t>ホケン</t>
    </rPh>
    <rPh sb="6" eb="8">
      <t>シセツ</t>
    </rPh>
    <rPh sb="12" eb="14">
      <t>タンキ</t>
    </rPh>
    <rPh sb="14" eb="16">
      <t>ニュウショ</t>
    </rPh>
    <rPh sb="16" eb="18">
      <t>リョウヨウ</t>
    </rPh>
    <rPh sb="18" eb="20">
      <t>カイゴ</t>
    </rPh>
    <rPh sb="20" eb="21">
      <t>ヒ</t>
    </rPh>
    <rPh sb="25" eb="27">
      <t>サンテイ</t>
    </rPh>
    <rPh sb="30" eb="32">
      <t>シセツ</t>
    </rPh>
    <rPh sb="33" eb="35">
      <t>バアイ</t>
    </rPh>
    <phoneticPr fontId="22"/>
  </si>
  <si>
    <t>満たさない</t>
    <rPh sb="0" eb="1">
      <t>ミ</t>
    </rPh>
    <phoneticPr fontId="22"/>
  </si>
  <si>
    <t>介護老人保健施設介護予防短期入所療養介護費(Ⅲ)を算定すべき施設の場合</t>
    <rPh sb="33" eb="35">
      <t>バアイ</t>
    </rPh>
    <phoneticPr fontId="22"/>
  </si>
  <si>
    <t>未整備</t>
    <rPh sb="0" eb="3">
      <t>ミセイビ</t>
    </rPh>
    <phoneticPr fontId="22"/>
  </si>
  <si>
    <t>ユニット型介護老人保健施設介護予防短期入所療養介護費(Ⅰ)又は(Ⅳ)を算定すべき施設の場合</t>
    <rPh sb="4" eb="5">
      <t>ガタ</t>
    </rPh>
    <phoneticPr fontId="22"/>
  </si>
  <si>
    <t>ユニット型介護老人保健施設介護予防短期入所療養介護費(Ⅱ)を算定すべき施設の場合</t>
    <rPh sb="4" eb="5">
      <t>ガタ</t>
    </rPh>
    <phoneticPr fontId="22"/>
  </si>
  <si>
    <t>ユニット型介護老人保健施設介護予防短期入所療養介護費(Ⅲ)を算定すべき施設の場合</t>
    <rPh sb="4" eb="5">
      <t>ガタ</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</si>
  <si>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</si>
  <si>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</si>
  <si>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</si>
  <si>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</si>
  <si>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</si>
  <si>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</si>
  <si>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</si>
  <si>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</si>
  <si>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</si>
  <si>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</si>
  <si>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</si>
  <si>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緊急時治療管理</t>
    <phoneticPr fontId="22"/>
  </si>
  <si>
    <t>３日以内</t>
    <phoneticPr fontId="22"/>
  </si>
  <si>
    <t>特定治療</t>
    <rPh sb="0" eb="2">
      <t>トクテイ</t>
    </rPh>
    <rPh sb="2" eb="4">
      <t>チリョウ</t>
    </rPh>
    <phoneticPr fontId="22"/>
  </si>
  <si>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</si>
  <si>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</si>
  <si>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介護職員等処遇改善加算（Ⅰ）</t>
    <rPh sb="0" eb="2">
      <t>カイゴ</t>
    </rPh>
    <rPh sb="2" eb="4">
      <t>ショクイン</t>
    </rPh>
    <rPh sb="4" eb="5">
      <t>トウ</t>
    </rPh>
    <rPh sb="5" eb="7">
      <t>ショグウ</t>
    </rPh>
    <rPh sb="7" eb="9">
      <t>カイゼン</t>
    </rPh>
    <rPh sb="9" eb="11">
      <t>カサン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</si>
  <si>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</si>
  <si>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</si>
  <si>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</si>
  <si>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</si>
  <si>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</si>
  <si>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</si>
  <si>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</si>
  <si>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介護職員等処遇改善加算（Ⅱ）</t>
    <rPh sb="0" eb="2">
      <t>カイゴ</t>
    </rPh>
    <rPh sb="2" eb="4">
      <t>ショクイン</t>
    </rPh>
    <rPh sb="4" eb="5">
      <t>トウ</t>
    </rPh>
    <rPh sb="5" eb="7">
      <t>ショグウ</t>
    </rPh>
    <rPh sb="7" eb="9">
      <t>カイゼン</t>
    </rPh>
    <rPh sb="9" eb="11">
      <t>カサン</t>
    </rPh>
    <phoneticPr fontId="22"/>
  </si>
  <si>
    <t>介護職員等処遇改善加算（Ⅲ）</t>
    <rPh sb="0" eb="2">
      <t>カイゴ</t>
    </rPh>
    <rPh sb="2" eb="4">
      <t>ショクイン</t>
    </rPh>
    <rPh sb="4" eb="5">
      <t>トウ</t>
    </rPh>
    <rPh sb="5" eb="7">
      <t>ショグウ</t>
    </rPh>
    <rPh sb="7" eb="9">
      <t>カイゼン</t>
    </rPh>
    <rPh sb="9" eb="11">
      <t>カサン</t>
    </rPh>
    <phoneticPr fontId="22"/>
  </si>
  <si>
    <t>介護職員等処遇改善加算（Ⅳ）</t>
    <rPh sb="0" eb="2">
      <t>カイゴ</t>
    </rPh>
    <rPh sb="2" eb="4">
      <t>ショクイン</t>
    </rPh>
    <rPh sb="4" eb="5">
      <t>トウ</t>
    </rPh>
    <rPh sb="5" eb="7">
      <t>ショグウ</t>
    </rPh>
    <rPh sb="7" eb="9">
      <t>カイゼン</t>
    </rPh>
    <rPh sb="9" eb="11">
      <t>カサン</t>
    </rPh>
    <phoneticPr fontId="22"/>
  </si>
  <si>
    <t>総合医学管理加算</t>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</si>
  <si>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</si>
  <si>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</si>
  <si>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</si>
  <si>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</si>
  <si>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</si>
  <si>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</si>
  <si>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</si>
  <si>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</si>
  <si>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</si>
  <si>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</si>
  <si>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</si>
  <si>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</si>
  <si>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</si>
  <si>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夜勤を行う看護・介護職員を２以上（見守り機器、通信機器等を活用するなど要件を満たす場合は1.6以上）配置
</t>
  </si>
  <si>
    <t xml:space="preserve">入所者等の数が40以下の施設で、常時、緊急時の連絡体制を整備している施設にあっては、夜勤を行う看護・介護職員を１以上配置
</t>
  </si>
  <si>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</si>
  <si>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</si>
  <si>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</si>
  <si>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</si>
  <si>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</si>
  <si>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</si>
  <si>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 xml:space="preserve">２ユニットごとに夜勤を行う看護・介護職員を１以上配置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</si>
  <si>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</si>
  <si>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</si>
  <si>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</si>
  <si>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</si>
  <si>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</si>
  <si>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</si>
  <si>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</si>
  <si>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</si>
  <si>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</si>
  <si>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</si>
  <si>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</si>
  <si>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夜勤を行う看護職員又は介護職員の数が①②のいずれかに該当
①利用者等の数が４１以上の場合、利用者等の数２０毎に１以上、かつ２を超えて配置
②利用者等の数が４０以下の場合、利用者等の数２０毎に１以上、かつ１を超えて配置
</t>
  </si>
  <si>
    <t xml:space="preserve">医師又は医師の指示を受けた理学療法士、作業療法士又は言語聴覚士が利用者に個別リハビリテーションを２０分以上実施
</t>
  </si>
  <si>
    <t xml:space="preserve">医師、看護職員、理学療法士、作業療法士、言語聴覚士等が共同して利用者ごとに個別リハビリテーション計画を作成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</si>
  <si>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</si>
  <si>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</si>
  <si>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</si>
  <si>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</si>
  <si>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</si>
  <si>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</si>
  <si>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</si>
  <si>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</si>
  <si>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</si>
  <si>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</si>
  <si>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在宅復帰指標率が40以上
</t>
  </si>
  <si>
    <t xml:space="preserve">地域貢献活動
</t>
  </si>
  <si>
    <t xml:space="preserve">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
</t>
  </si>
  <si>
    <t xml:space="preserve">在宅復帰指標率が70以上
</t>
  </si>
  <si>
    <t xml:space="preserve">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
</t>
  </si>
  <si>
    <t xml:space="preserve">利用者の心身の状態等が送迎を必要と認められる状態
</t>
  </si>
  <si>
    <t xml:space="preserve">感染症等により、従来型個室への入所が必要と医師が判断した者
</t>
  </si>
  <si>
    <t xml:space="preserve">療養室の面積が8.0㎡/人以下の従来型個室を利用する者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</si>
  <si>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</si>
  <si>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</si>
  <si>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</si>
  <si>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</si>
  <si>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指導管理等のうち日常的に必要な医療行為として実施
</t>
  </si>
  <si>
    <t xml:space="preserve">次のいずれかに該当すること
</t>
  </si>
  <si>
    <t xml:space="preserve">（一）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こと
</t>
  </si>
  <si>
    <t xml:space="preserve">（二）転換を行う直前において、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こと
</t>
  </si>
  <si>
    <t xml:space="preserve">介護職員の数が常勤換算方法で、指定介護予防短期入所療養介護の利用者の数及び介護老人保健施設の入所者の合計数が４又はその端数を増すごとに１以上
</t>
  </si>
  <si>
    <t xml:space="preserve">定員、人員基準に適合
</t>
  </si>
  <si>
    <t xml:space="preserve">居宅サービス計画を担当する居宅介護支援事業所の介護支援専門員と連携し、利用に当たって利用者又は家族の同意を得ている
</t>
  </si>
  <si>
    <t xml:space="preserve">診断等に基づき、診療方針を定め、治療管理として投薬、検査、注射、処置等を行う
</t>
  </si>
  <si>
    <t xml:space="preserve">診療方針、診断名、診断を行った日、実施した投薬、検査、注射、処置の内容等を診療録に記載
</t>
  </si>
  <si>
    <t xml:space="preserve">利用終了日から７日以内に、利用者の主治の医師に対して、利用者の同意を得て、診療状況を示す文書を交付すること。交付した文書の写しを診療録に添付
</t>
  </si>
  <si>
    <t xml:space="preserve">緊急時施設療養費を算定していない
</t>
  </si>
  <si>
    <t xml:space="preserve">管理栄養士又は栄養士による食事提供の管理の実施
</t>
  </si>
  <si>
    <t xml:space="preserve">利用者の状況により適切な栄養量及び内容の食事提供を実施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</si>
  <si>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</si>
  <si>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療養食の献立の作成の有無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</si>
  <si>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</si>
  <si>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</si>
  <si>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</si>
  <si>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</si>
  <si>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</si>
  <si>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</si>
  <si>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</si>
  <si>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</si>
  <si>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</si>
  <si>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</si>
  <si>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</si>
  <si>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</si>
  <si>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</si>
  <si>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</si>
  <si>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</si>
  <si>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次の（１）又は（２）に該当
</t>
  </si>
  <si>
    <t xml:space="preserve">（１） 介護職員の総数のうち介護福祉士の割合が１００分の８０以上
</t>
  </si>
  <si>
    <t xml:space="preserve">（２）介護職員総数のうち、勤続年数が１０年以上の介護福祉士の割合が１００分の３５以上
</t>
  </si>
  <si>
    <t xml:space="preserve">サービス提供体制強化加算（Ⅱ）又は（Ⅲ）を算定していない
</t>
  </si>
  <si>
    <t xml:space="preserve">介護職員の総数のうち介護福祉士の割合が１００分の６０以上
</t>
  </si>
  <si>
    <t xml:space="preserve">サービス提供体制強化加算（Ⅰ）又は（Ⅲ）を算定していない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</si>
  <si>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</si>
  <si>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</si>
  <si>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</si>
  <si>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（３）利用者に直接サービスを提供する職員の総数のうち勤続年数７年以上の職員の割合が１００分の３０以上
</t>
  </si>
  <si>
    <t xml:space="preserve">サービス提供体制強化加算（Ⅰ）又は（Ⅱ）を算定していない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</si>
  <si>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</si>
  <si>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</si>
  <si>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</si>
  <si>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</si>
  <si>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</si>
  <si>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</si>
  <si>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</si>
  <si>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</si>
  <si>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</si>
  <si>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</si>
  <si>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</si>
  <si>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</si>
  <si>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</si>
  <si>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</si>
  <si>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</si>
  <si>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</si>
  <si>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</si>
  <si>
    <t>.</t>
    <phoneticPr fontId="22"/>
  </si>
  <si>
    <t>総合医学管理加算</t>
  </si>
  <si>
    <t>緊急時治療管理</t>
  </si>
  <si>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</si>
  <si>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</si>
  <si>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</si>
  <si>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</si>
  <si>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</si>
  <si>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</si>
  <si>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</si>
  <si>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</si>
  <si>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</si>
  <si>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</si>
  <si>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</si>
  <si>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 xml:space="preserve">夜勤を行う看護・介護職員を２以上（見守り機器、通信機器等を活用するなど要件を満たす場合は1.6以上）配置
</t>
    <phoneticPr fontId="22"/>
  </si>
  <si>
    <t>該当</t>
  </si>
  <si>
    <t>適合</t>
  </si>
  <si>
    <r>
      <t>407 介護予防短期入所療養介護費</t>
    </r>
    <r>
      <rPr>
        <b/>
        <sz val="16"/>
        <rFont val="ＭＳ Ｐゴシック"/>
        <family val="3"/>
        <charset val="128"/>
      </rPr>
      <t>(介護老人保健施設)</t>
    </r>
    <phoneticPr fontId="22"/>
  </si>
  <si>
    <t xml:space="preserve">業務継続計画を策定している。
</t>
    <phoneticPr fontId="22"/>
  </si>
  <si>
    <t xml:space="preserve">算定日が属する月の前３月間における入所者等のうち、喀痰吸引又は経管栄養が実施された者の占める割合が100分の20以上であること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</si>
  <si>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</si>
  <si>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</si>
  <si>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</si>
  <si>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</si>
  <si>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</si>
  <si>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</si>
  <si>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</si>
  <si>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</si>
  <si>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</si>
  <si>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</si>
  <si>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</si>
  <si>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加算(Ⅰ)の①に適合している
</t>
    <phoneticPr fontId="22"/>
  </si>
  <si>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</si>
  <si>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事業年度ごとに上記２つの取組に関する実績を厚生労働省に報告している
</t>
    <phoneticPr fontId="22"/>
  </si>
  <si>
    <t xml:space="preserve">(一)仮に介護職員等処遇改善加算(Ⅳ)を算定した場合に算定することが見込まれる額の1/2以上を基本給又は毎月支払われる手当に充てるものであること
</t>
    <phoneticPr fontId="2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</si>
  <si>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2"/>
  </si>
  <si>
    <t>室料相当額控除</t>
    <rPh sb="0" eb="7">
      <t>シツリョウソウトウガクコウジョ</t>
    </rPh>
    <phoneticPr fontId="22"/>
  </si>
  <si>
    <t>該当</t>
    <rPh sb="0" eb="2">
      <t>ガイトウ</t>
    </rPh>
    <phoneticPr fontId="22"/>
  </si>
  <si>
    <t>R7.8.1から</t>
    <phoneticPr fontId="22"/>
  </si>
  <si>
    <t>当該指定短期療養介護を行う介護老人保健施設が、室料相当額控除に該当する</t>
    <rPh sb="2" eb="6">
      <t>シテイタンキ</t>
    </rPh>
    <rPh sb="6" eb="8">
      <t>リョウヨウ</t>
    </rPh>
    <rPh sb="8" eb="10">
      <t>カイゴ</t>
    </rPh>
    <rPh sb="11" eb="12">
      <t>オコナ</t>
    </rPh>
    <rPh sb="13" eb="15">
      <t>カイゴ</t>
    </rPh>
    <rPh sb="15" eb="19">
      <t>ロウジンホケン</t>
    </rPh>
    <rPh sb="19" eb="21">
      <t>シセツ</t>
    </rPh>
    <rPh sb="23" eb="30">
      <t>シツリョウソウトウガクコウジョ</t>
    </rPh>
    <rPh sb="31" eb="33">
      <t>ガイトウ</t>
    </rPh>
    <phoneticPr fontId="22"/>
  </si>
  <si>
    <t>令7.6.12
指導員:</t>
  </si>
  <si>
    <t>施設側:</t>
    <rPh sb="0" eb="2">
      <t>シセツ</t>
    </rPh>
    <rPh sb="2" eb="3">
      <t>ガワ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</si>
</sst>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20"/>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8"/>
      <name val="ＭＳ Ｐゴシック"/>
      <family val="3"/>
      <charset val="128"/>
    </font>
    <font>
      <b/>
      <sz val="16"/>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40">
    <xf numFmtId="0" fontId="0" fillId="0" borderId="0" xfId="0" applyAlignment="1">
      <alignment vertical="center"/>
    </xf>
    <xf numFmtId="0" fontId="0" fillId="0" borderId="0" xfId="0">
      <alignment vertical="center"/>
    </xf>
    <xf numFmtId="0" fontId="20" fillId="23" borderId="10" xfId="0" applyFont="1" applyFill="1" applyBorder="1" applyAlignment="1" applyProtection="1">
      <alignment horizontal="center" vertical="center" wrapText="1"/>
      <protection locked="0"/>
    </xf>
    <xf numFmtId="0" fontId="20" fillId="23" borderId="10" xfId="0" applyFont="1" applyFill="1" applyBorder="1" applyAlignment="1" applyProtection="1">
      <alignment horizontal="center" vertical="center" wrapText="1" shrinkToFit="1"/>
      <protection locked="0"/>
    </xf>
    <xf numFmtId="0" fontId="20" fillId="23" borderId="11" xfId="0" applyFont="1" applyFill="1" applyBorder="1" applyAlignment="1" applyProtection="1">
      <alignment horizontal="center" vertical="center" wrapText="1"/>
      <protection locked="0"/>
    </xf>
    <xf numFmtId="0" fontId="20" fillId="23" borderId="63" xfId="0" applyFont="1" applyFill="1" applyBorder="1" applyAlignment="1" applyProtection="1">
      <alignment vertical="center" wrapText="1"/>
      <protection locked="0"/>
    </xf>
    <xf numFmtId="0" fontId="19" fillId="23" borderId="10" xfId="0" applyFont="1" applyFill="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18" fillId="0" borderId="26"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23"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0" fontId="18" fillId="0" borderId="32" xfId="0" applyFont="1" applyFill="1" applyBorder="1" applyAlignment="1" applyProtection="1">
      <alignment horizontal="left" vertical="top" wrapText="1"/>
      <protection locked="0"/>
    </xf>
    <xf numFmtId="0" fontId="18" fillId="0" borderId="45" xfId="0" applyFont="1" applyFill="1" applyBorder="1" applyAlignment="1" applyProtection="1">
      <alignment horizontal="left" vertical="top" wrapText="1"/>
      <protection locked="0"/>
    </xf>
    <xf numFmtId="0" fontId="18" fillId="0" borderId="34"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21" fillId="24" borderId="0" xfId="0" applyFont="1" applyFill="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2" fillId="0" borderId="0" xfId="0" applyFont="1" applyProtection="1">
      <alignment vertical="center"/>
      <protection locked="0"/>
    </xf>
    <xf numFmtId="0" fontId="19" fillId="24" borderId="0" xfId="0" applyFont="1" applyFill="1" applyAlignment="1" applyProtection="1">
      <alignment vertical="center"/>
      <protection locked="0"/>
    </xf>
    <xf numFmtId="177" fontId="26"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26" fillId="0" borderId="0" xfId="0" applyFont="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20" fillId="0" borderId="0" xfId="0" applyFont="1" applyFill="1" applyAlignment="1" applyProtection="1">
      <alignment vertical="center"/>
      <protection locked="0"/>
    </xf>
    <xf numFmtId="0" fontId="20" fillId="24" borderId="0" xfId="0" applyFont="1" applyFill="1" applyProtection="1">
      <alignment vertical="center"/>
      <protection locked="0"/>
    </xf>
    <xf numFmtId="0" fontId="0" fillId="24" borderId="0" xfId="0" applyFont="1" applyFill="1" applyAlignment="1" applyProtection="1">
      <alignment horizontal="left" vertical="top" wrapText="1"/>
      <protection locked="0"/>
    </xf>
    <xf numFmtId="0" fontId="0" fillId="24" borderId="0" xfId="0" applyFont="1" applyFill="1" applyAlignment="1" applyProtection="1">
      <alignment horizontal="center" vertical="center" wrapText="1"/>
      <protection locked="0"/>
    </xf>
    <xf numFmtId="0" fontId="0" fillId="24" borderId="0" xfId="0" applyFont="1" applyFill="1" applyAlignment="1" applyProtection="1">
      <alignment vertical="center" shrinkToFit="1"/>
      <protection locked="0"/>
    </xf>
    <xf numFmtId="0" fontId="0" fillId="24" borderId="0" xfId="0" applyFont="1" applyFill="1" applyAlignment="1" applyProtection="1">
      <alignment vertical="center"/>
      <protection locked="0"/>
    </xf>
    <xf numFmtId="0" fontId="18" fillId="0" borderId="38"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18"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47" xfId="0" applyFont="1" applyFill="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shrinkToFit="1"/>
      <protection locked="0"/>
    </xf>
    <xf numFmtId="0" fontId="18" fillId="0" borderId="49"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41" xfId="0" applyFont="1" applyFill="1" applyBorder="1" applyAlignment="1" applyProtection="1">
      <alignment horizontal="left" vertical="center" wrapText="1" shrinkToFit="1"/>
      <protection locked="0"/>
    </xf>
    <xf numFmtId="0" fontId="18" fillId="0" borderId="44" xfId="0" applyFont="1" applyFill="1" applyBorder="1" applyAlignment="1" applyProtection="1">
      <alignment horizontal="left" vertical="center" wrapText="1" shrinkToFit="1"/>
      <protection locked="0"/>
    </xf>
    <xf numFmtId="0" fontId="18" fillId="0" borderId="12" xfId="0" applyFont="1" applyFill="1" applyBorder="1" applyAlignment="1" applyProtection="1">
      <alignment horizontal="left" vertical="center" wrapText="1" shrinkToFit="1"/>
      <protection locked="0"/>
    </xf>
    <xf numFmtId="0" fontId="18" fillId="0" borderId="25" xfId="0" applyFont="1" applyFill="1" applyBorder="1" applyAlignment="1" applyProtection="1">
      <alignment horizontal="left" vertical="center" wrapText="1" shrinkToFit="1"/>
      <protection locked="0"/>
    </xf>
    <xf numFmtId="0" fontId="18" fillId="0" borderId="53" xfId="0" applyFont="1" applyFill="1" applyBorder="1" applyAlignment="1" applyProtection="1">
      <alignment horizontal="left" vertical="center" wrapText="1" shrinkToFit="1"/>
      <protection locked="0"/>
    </xf>
    <xf numFmtId="0" fontId="18" fillId="0" borderId="54" xfId="0" applyFont="1" applyFill="1" applyBorder="1" applyAlignment="1" applyProtection="1">
      <alignment horizontal="left" vertical="center" wrapText="1" shrinkToFit="1"/>
      <protection locked="0"/>
    </xf>
    <xf numFmtId="0" fontId="18" fillId="0" borderId="56" xfId="0" applyFont="1" applyFill="1" applyBorder="1" applyAlignment="1" applyProtection="1">
      <alignment horizontal="left" vertical="center" wrapText="1" shrinkToFit="1"/>
      <protection locked="0"/>
    </xf>
    <xf numFmtId="0" fontId="18" fillId="0" borderId="19" xfId="0" applyFont="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shrinkToFit="1"/>
      <protection locked="0"/>
    </xf>
    <xf numFmtId="0" fontId="18" fillId="0" borderId="50"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top" wrapText="1"/>
      <protection locked="0"/>
    </xf>
    <xf numFmtId="0" fontId="29" fillId="0" borderId="20"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top" wrapText="1"/>
      <protection locked="0"/>
    </xf>
    <xf numFmtId="0" fontId="29" fillId="0" borderId="42" xfId="0" applyFont="1" applyFill="1" applyBorder="1" applyAlignment="1" applyProtection="1">
      <alignment horizontal="left" vertical="top" wrapText="1"/>
      <protection locked="0"/>
    </xf>
    <xf numFmtId="0" fontId="29" fillId="0" borderId="26" xfId="0" applyFont="1" applyFill="1" applyBorder="1" applyAlignment="1" applyProtection="1">
      <alignment horizontal="left" vertical="top" wrapText="1"/>
      <protection locked="0"/>
    </xf>
    <xf numFmtId="0" fontId="29" fillId="0" borderId="29" xfId="0" applyFont="1" applyFill="1" applyBorder="1" applyAlignment="1" applyProtection="1">
      <alignment horizontal="left" vertical="top" wrapText="1"/>
      <protection locked="0"/>
    </xf>
    <xf numFmtId="0" fontId="34" fillId="0" borderId="23" xfId="0" applyFont="1" applyFill="1" applyBorder="1" applyAlignment="1" applyProtection="1">
      <alignment horizontal="left" vertical="top" wrapText="1"/>
      <protection locked="0"/>
    </xf>
    <xf numFmtId="0" fontId="34" fillId="0" borderId="17" xfId="0" applyFont="1" applyFill="1" applyBorder="1" applyAlignment="1" applyProtection="1">
      <alignment horizontal="left" vertical="top" wrapText="1"/>
      <protection locked="0"/>
    </xf>
    <xf numFmtId="0" fontId="34" fillId="0" borderId="29" xfId="0" applyFont="1" applyFill="1" applyBorder="1" applyAlignment="1" applyProtection="1">
      <alignment horizontal="left" vertical="top" wrapText="1"/>
      <protection locked="0"/>
    </xf>
    <xf numFmtId="0" fontId="34" fillId="0" borderId="20"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wrapText="1" shrinkToFit="1"/>
      <protection locked="0"/>
    </xf>
    <xf numFmtId="0" fontId="20" fillId="0" borderId="13" xfId="0" applyFont="1" applyBorder="1" applyAlignment="1" applyProtection="1">
      <alignment horizontal="center" vertical="center" wrapText="1"/>
      <protection locked="0"/>
    </xf>
    <xf numFmtId="0" fontId="0" fillId="0" borderId="17" xfId="0" applyFont="1" applyFill="1" applyBorder="1" applyAlignment="1" applyProtection="1">
      <alignment horizontal="center" vertical="center" shrinkToFit="1"/>
      <protection locked="0"/>
    </xf>
    <xf numFmtId="0" fontId="34" fillId="0" borderId="17" xfId="0" applyFont="1" applyBorder="1" applyAlignment="1" applyProtection="1">
      <alignment horizontal="left" vertical="top" wrapText="1"/>
      <protection locked="0"/>
    </xf>
    <xf numFmtId="0" fontId="0" fillId="0" borderId="29"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34" fillId="0" borderId="26" xfId="0" applyFont="1" applyFill="1" applyBorder="1" applyAlignment="1" applyProtection="1">
      <alignment horizontal="left" vertical="top" wrapText="1"/>
      <protection locked="0"/>
    </xf>
    <xf numFmtId="0" fontId="0" fillId="0" borderId="24"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0" fontId="18" fillId="0" borderId="42" xfId="0" applyFont="1" applyBorder="1" applyAlignment="1" applyProtection="1">
      <alignment horizontal="left" vertical="top" wrapText="1"/>
      <protection locked="0"/>
    </xf>
    <xf numFmtId="0" fontId="18" fillId="0" borderId="31" xfId="0" applyFont="1" applyFill="1" applyBorder="1" applyAlignment="1" applyProtection="1">
      <alignment horizontal="center" vertical="center" shrinkToFit="1"/>
      <protection locked="0"/>
    </xf>
    <xf numFmtId="0" fontId="18" fillId="0" borderId="63" xfId="0" applyFont="1" applyFill="1" applyBorder="1" applyAlignment="1" applyProtection="1">
      <alignment horizontal="left" vertical="center" wrapText="1" shrinkToFi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18" fillId="0" borderId="30" xfId="0" applyFont="1" applyFill="1" applyBorder="1" applyAlignment="1" applyProtection="1">
      <alignment horizontal="left" vertical="center" wrapText="1" shrinkToFit="1"/>
      <protection locked="0"/>
    </xf>
    <xf numFmtId="0" fontId="18" fillId="0" borderId="27" xfId="0" applyFont="1" applyFill="1" applyBorder="1" applyAlignment="1" applyProtection="1">
      <alignment horizontal="left" vertical="top" wrapText="1"/>
      <protection locked="0"/>
    </xf>
    <xf numFmtId="0" fontId="18" fillId="0" borderId="38"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18" fillId="0" borderId="43" xfId="0" applyFont="1" applyBorder="1" applyAlignment="1" applyProtection="1">
      <alignment horizontal="center" vertical="center" shrinkToFit="1"/>
      <protection locked="0"/>
    </xf>
    <xf numFmtId="0" fontId="18" fillId="0" borderId="62" xfId="0" applyFont="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48" xfId="0" applyFont="1" applyFill="1" applyBorder="1" applyAlignment="1" applyProtection="1">
      <alignment horizontal="left" vertical="center" wrapText="1"/>
      <protection locked="0"/>
    </xf>
    <xf numFmtId="0" fontId="29" fillId="24" borderId="10" xfId="0" applyFont="1" applyFill="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18" fillId="0" borderId="62" xfId="0" applyFont="1" applyFill="1" applyBorder="1" applyAlignment="1" applyProtection="1">
      <alignment horizontal="left" vertical="center" wrapText="1" shrinkToFit="1"/>
      <protection locked="0"/>
    </xf>
    <xf numFmtId="0" fontId="34" fillId="0" borderId="42" xfId="0" applyFont="1" applyFill="1" applyBorder="1" applyAlignment="1" applyProtection="1">
      <alignment horizontal="left" vertical="top" wrapText="1"/>
      <protection locked="0"/>
    </xf>
    <xf numFmtId="0" fontId="0" fillId="0" borderId="42" xfId="0" applyFont="1" applyFill="1" applyBorder="1" applyAlignment="1" applyProtection="1">
      <alignment horizontal="center" vertical="center" shrinkToFit="1"/>
      <protection locked="0"/>
    </xf>
    <xf numFmtId="0" fontId="18" fillId="0" borderId="24" xfId="0" applyFont="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47" xfId="0" applyFont="1" applyBorder="1" applyAlignment="1" applyProtection="1">
      <alignment horizontal="center" vertical="center" shrinkToFit="1"/>
      <protection locked="0"/>
    </xf>
    <xf numFmtId="0" fontId="18" fillId="0" borderId="45"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1" xfId="0" applyFont="1" applyBorder="1" applyAlignment="1" applyProtection="1">
      <alignment horizontal="center" vertical="center" shrinkToFit="1"/>
      <protection locked="0"/>
    </xf>
    <xf numFmtId="0" fontId="18" fillId="0" borderId="40" xfId="0" applyFont="1" applyBorder="1" applyAlignment="1" applyProtection="1">
      <alignment horizontal="left" vertical="center" wrapText="1" shrinkToFit="1"/>
      <protection locked="0"/>
    </xf>
    <xf numFmtId="0" fontId="18" fillId="0" borderId="53" xfId="0" applyFont="1" applyBorder="1" applyAlignment="1" applyProtection="1">
      <alignment horizontal="left" vertical="center" wrapText="1" shrinkToFit="1"/>
      <protection locked="0"/>
    </xf>
    <xf numFmtId="0" fontId="18" fillId="0" borderId="55" xfId="0" applyFont="1" applyBorder="1" applyAlignment="1" applyProtection="1">
      <alignment horizontal="left" vertical="center" wrapText="1" shrinkToFit="1"/>
      <protection locked="0"/>
    </xf>
    <xf numFmtId="0" fontId="18" fillId="0" borderId="56" xfId="0" applyFont="1" applyBorder="1" applyAlignment="1" applyProtection="1">
      <alignment horizontal="left" vertical="center" wrapText="1" shrinkToFit="1"/>
      <protection locked="0"/>
    </xf>
    <xf numFmtId="0" fontId="18" fillId="0" borderId="64" xfId="0" applyFont="1" applyBorder="1" applyAlignment="1" applyProtection="1">
      <alignment horizontal="center" vertical="center" shrinkToFit="1"/>
      <protection locked="0"/>
    </xf>
    <xf numFmtId="0" fontId="18" fillId="0" borderId="59" xfId="0" applyFont="1" applyBorder="1" applyAlignment="1" applyProtection="1">
      <alignment horizontal="left" vertical="center" wrapText="1" shrinkToFit="1"/>
      <protection locked="0"/>
    </xf>
    <xf numFmtId="0" fontId="18" fillId="0" borderId="16" xfId="0" applyFont="1" applyBorder="1" applyAlignment="1" applyProtection="1">
      <alignment horizontal="left" vertical="top" wrapText="1"/>
      <protection locked="0"/>
    </xf>
    <xf numFmtId="0" fontId="18" fillId="0" borderId="60" xfId="0" applyFont="1" applyBorder="1" applyAlignment="1" applyProtection="1">
      <alignment horizontal="left" vertical="center" wrapText="1" shrinkToFit="1"/>
      <protection locked="0"/>
    </xf>
    <xf numFmtId="0" fontId="18" fillId="0" borderId="29"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18" fillId="0" borderId="61"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center" vertical="center" shrinkToFit="1"/>
      <protection locked="0"/>
    </xf>
    <xf numFmtId="0" fontId="18" fillId="0" borderId="25" xfId="0" applyFont="1" applyBorder="1" applyAlignment="1" applyProtection="1">
      <alignment horizontal="left" vertical="center" wrapText="1" shrinkToFit="1"/>
      <protection locked="0"/>
    </xf>
    <xf numFmtId="0" fontId="18" fillId="0" borderId="65" xfId="0" applyFont="1" applyBorder="1" applyAlignment="1" applyProtection="1">
      <alignment horizontal="left" vertical="center" wrapText="1" shrinkToFit="1"/>
      <protection locked="0"/>
    </xf>
    <xf numFmtId="0" fontId="18" fillId="24" borderId="16" xfId="0" applyFont="1" applyFill="1" applyBorder="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8" fillId="0" borderId="24"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8" xfId="0" applyFont="1" applyBorder="1" applyAlignment="1" applyProtection="1">
      <alignment horizontal="left" vertical="center" wrapText="1" shrinkToFit="1"/>
      <protection locked="0"/>
    </xf>
    <xf numFmtId="0" fontId="18" fillId="0" borderId="22" xfId="0" applyFont="1" applyBorder="1" applyAlignment="1" applyProtection="1">
      <alignment horizontal="left" vertical="center" wrapText="1" shrinkToFit="1"/>
      <protection locked="0"/>
    </xf>
    <xf numFmtId="0" fontId="18" fillId="0" borderId="57" xfId="0" applyFont="1" applyBorder="1" applyAlignment="1" applyProtection="1">
      <alignment horizontal="center" vertical="center" shrinkToFit="1"/>
      <protection locked="0"/>
    </xf>
    <xf numFmtId="0" fontId="18" fillId="0" borderId="58" xfId="0" applyFont="1" applyBorder="1" applyAlignment="1" applyProtection="1">
      <alignment horizontal="left" vertical="center" wrapText="1"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left" vertical="center" wrapText="1" shrinkToFit="1"/>
      <protection locked="0"/>
    </xf>
    <xf numFmtId="0" fontId="0" fillId="0" borderId="21" xfId="0" applyFont="1" applyBorder="1" applyAlignment="1" applyProtection="1">
      <alignment horizontal="center" vertical="center" shrinkToFit="1"/>
      <protection locked="0"/>
    </xf>
    <xf numFmtId="0" fontId="18" fillId="0" borderId="51" xfId="0" applyFont="1" applyBorder="1" applyAlignment="1" applyProtection="1">
      <alignment horizontal="left" vertical="top" wrapText="1"/>
      <protection locked="0"/>
    </xf>
    <xf numFmtId="0" fontId="18" fillId="0" borderId="44" xfId="0" applyFont="1" applyBorder="1" applyAlignment="1" applyProtection="1">
      <alignment horizontal="left" vertical="center" wrapText="1" shrinkToFit="1"/>
      <protection locked="0"/>
    </xf>
    <xf numFmtId="0" fontId="18" fillId="0" borderId="23" xfId="41" applyFont="1" applyBorder="1" applyAlignment="1" applyProtection="1">
      <alignment horizontal="left" vertical="top" wrapText="1"/>
      <protection locked="0"/>
    </xf>
    <xf numFmtId="0" fontId="18" fillId="0" borderId="38" xfId="41" applyFont="1" applyBorder="1" applyAlignment="1" applyProtection="1">
      <alignment horizontal="center" vertical="center" shrinkToFit="1"/>
      <protection locked="0"/>
    </xf>
    <xf numFmtId="0" fontId="18" fillId="0" borderId="39" xfId="41" applyFont="1" applyBorder="1" applyAlignment="1" applyProtection="1">
      <alignment horizontal="left" vertical="center" wrapText="1" shrinkToFit="1"/>
      <protection locked="0"/>
    </xf>
    <xf numFmtId="0" fontId="18" fillId="0" borderId="17" xfId="41" applyFont="1" applyBorder="1" applyAlignment="1" applyProtection="1">
      <alignment horizontal="left" vertical="top" wrapText="1"/>
      <protection locked="0"/>
    </xf>
    <xf numFmtId="0" fontId="18" fillId="0" borderId="18" xfId="41" applyFont="1" applyBorder="1" applyAlignment="1" applyProtection="1">
      <alignment horizontal="center" vertical="center" shrinkToFit="1"/>
      <protection locked="0"/>
    </xf>
    <xf numFmtId="0" fontId="18" fillId="0" borderId="19" xfId="41" applyFont="1" applyBorder="1" applyAlignment="1" applyProtection="1">
      <alignment horizontal="left" vertical="center" wrapText="1" shrinkToFit="1"/>
      <protection locked="0"/>
    </xf>
    <xf numFmtId="0" fontId="18" fillId="0" borderId="20" xfId="41" applyFont="1" applyBorder="1" applyAlignment="1" applyProtection="1">
      <alignment horizontal="left" vertical="top" wrapText="1"/>
      <protection locked="0"/>
    </xf>
    <xf numFmtId="0" fontId="18" fillId="0" borderId="21" xfId="41" applyFont="1" applyBorder="1" applyAlignment="1" applyProtection="1">
      <alignment horizontal="center" vertical="center" shrinkToFit="1"/>
      <protection locked="0"/>
    </xf>
    <xf numFmtId="0" fontId="18" fillId="0" borderId="22" xfId="41" applyFont="1" applyBorder="1" applyAlignment="1" applyProtection="1">
      <alignment horizontal="left" vertical="center" wrapText="1" shrinkToFit="1"/>
      <protection locked="0"/>
    </xf>
    <xf numFmtId="176" fontId="18" fillId="0" borderId="24" xfId="0" applyNumberFormat="1" applyFont="1" applyFill="1" applyBorder="1" applyAlignment="1" applyProtection="1">
      <alignment horizontal="center" vertical="center" shrinkToFit="1"/>
      <protection locked="0"/>
    </xf>
    <xf numFmtId="176" fontId="18" fillId="0" borderId="45" xfId="0" applyNumberFormat="1" applyFont="1" applyFill="1" applyBorder="1" applyAlignment="1" applyProtection="1">
      <alignment horizontal="center" vertical="center" shrinkToFit="1"/>
      <protection locked="0"/>
    </xf>
    <xf numFmtId="176" fontId="18" fillId="0" borderId="34" xfId="0" applyNumberFormat="1" applyFont="1" applyFill="1" applyBorder="1" applyAlignment="1" applyProtection="1">
      <alignment horizontal="center" vertical="center" shrinkToFit="1"/>
      <protection locked="0"/>
    </xf>
    <xf numFmtId="176" fontId="18" fillId="0" borderId="27" xfId="0" applyNumberFormat="1" applyFont="1" applyFill="1" applyBorder="1" applyAlignment="1" applyProtection="1">
      <alignment horizontal="center" vertical="center" shrinkToFit="1"/>
      <protection locked="0"/>
    </xf>
    <xf numFmtId="0" fontId="18" fillId="0" borderId="11" xfId="0" applyFont="1" applyBorder="1" applyAlignment="1" applyProtection="1">
      <alignment horizontal="left" vertical="top" wrapText="1"/>
      <protection locked="0"/>
    </xf>
    <xf numFmtId="176" fontId="18" fillId="0" borderId="11" xfId="0" applyNumberFormat="1" applyFont="1" applyBorder="1" applyAlignment="1" applyProtection="1">
      <alignment horizontal="center" vertical="center" shrinkToFit="1"/>
      <protection locked="0"/>
    </xf>
    <xf numFmtId="0" fontId="18" fillId="0" borderId="30" xfId="0" applyFont="1" applyBorder="1" applyAlignment="1" applyProtection="1">
      <alignment horizontal="left" vertical="center" wrapText="1" shrinkToFi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18" fillId="0" borderId="52" xfId="0" applyFont="1" applyFill="1" applyBorder="1" applyAlignment="1" applyProtection="1">
      <alignment vertical="top" wrapText="1"/>
      <protection locked="0"/>
    </xf>
    <xf numFmtId="0" fontId="0" fillId="0" borderId="13" xfId="0" applyFont="1" applyFill="1" applyBorder="1" applyAlignment="1" applyProtection="1">
      <alignment horizontal="center" vertical="center" shrinkToFit="1"/>
      <protection locked="0"/>
    </xf>
    <xf numFmtId="0" fontId="34" fillId="0" borderId="41" xfId="0" applyFont="1" applyFill="1" applyBorder="1" applyAlignment="1" applyProtection="1">
      <alignment horizontal="left" vertical="top" wrapText="1"/>
      <protection locked="0"/>
    </xf>
    <xf numFmtId="176" fontId="36" fillId="26" borderId="45" xfId="0" applyNumberFormat="1" applyFont="1" applyFill="1" applyBorder="1" applyAlignment="1" applyProtection="1">
      <alignment horizontal="center" vertical="center" shrinkToFit="1"/>
      <protection locked="0"/>
    </xf>
    <xf numFmtId="0" fontId="36" fillId="26" borderId="46" xfId="0" applyFont="1" applyFill="1" applyBorder="1" applyAlignment="1" applyProtection="1">
      <alignment horizontal="left" vertical="center" wrapText="1" shrinkToFit="1"/>
      <protection locked="0"/>
    </xf>
    <xf numFmtId="0" fontId="36" fillId="26" borderId="38" xfId="0" applyFont="1" applyFill="1" applyBorder="1" applyAlignment="1" applyProtection="1">
      <alignment horizontal="center" vertical="center" shrinkToFit="1"/>
      <protection locked="0"/>
    </xf>
    <xf numFmtId="0" fontId="36" fillId="26" borderId="39" xfId="0" applyFont="1" applyFill="1" applyBorder="1" applyAlignment="1" applyProtection="1">
      <alignment horizontal="left" vertical="center" wrapText="1" shrinkToFit="1"/>
      <protection locked="0"/>
    </xf>
    <xf numFmtId="0" fontId="36" fillId="26" borderId="36" xfId="0" applyFont="1" applyFill="1" applyBorder="1" applyAlignment="1" applyProtection="1">
      <alignment horizontal="center" vertical="center" shrinkToFit="1"/>
      <protection locked="0"/>
    </xf>
    <xf numFmtId="0" fontId="36" fillId="26" borderId="37" xfId="0" applyFont="1" applyFill="1" applyBorder="1" applyAlignment="1" applyProtection="1">
      <alignment horizontal="left" vertical="center" wrapText="1" shrinkToFit="1"/>
      <protection locked="0"/>
    </xf>
    <xf numFmtId="0" fontId="37" fillId="24" borderId="0" xfId="0" applyFont="1" applyFill="1" applyAlignment="1" applyProtection="1">
      <alignment horizontal="left" vertical="center"/>
      <protection locked="0"/>
    </xf>
    <xf numFmtId="0" fontId="34" fillId="0" borderId="29" xfId="0" applyFont="1" applyBorder="1" applyAlignment="1" applyProtection="1">
      <alignment horizontal="left" vertical="top" wrapText="1"/>
      <protection locked="0"/>
    </xf>
    <xf numFmtId="0" fontId="34" fillId="0" borderId="13" xfId="0" applyFont="1" applyBorder="1" applyAlignment="1" applyProtection="1">
      <alignment horizontal="left" vertical="top" wrapText="1"/>
      <protection locked="0"/>
    </xf>
    <xf numFmtId="0" fontId="34" fillId="0" borderId="42"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34" fillId="0" borderId="13" xfId="0" applyFont="1" applyFill="1" applyBorder="1" applyAlignment="1" applyProtection="1">
      <alignment horizontal="left" vertical="top" wrapText="1"/>
      <protection locked="0"/>
    </xf>
    <xf numFmtId="0" fontId="34" fillId="0" borderId="16" xfId="0" applyFont="1" applyBorder="1" applyAlignment="1" applyProtection="1">
      <alignment horizontal="left" vertical="top" wrapText="1"/>
      <protection locked="0"/>
    </xf>
    <xf numFmtId="0" fontId="34" fillId="0" borderId="23" xfId="41" applyFont="1" applyBorder="1" applyAlignment="1" applyProtection="1">
      <alignment horizontal="left" vertical="top" wrapText="1"/>
      <protection locked="0"/>
    </xf>
    <xf numFmtId="0" fontId="34" fillId="0" borderId="17" xfId="41" applyFont="1" applyBorder="1" applyAlignment="1" applyProtection="1">
      <alignment horizontal="left" vertical="top" wrapText="1"/>
      <protection locked="0"/>
    </xf>
    <xf numFmtId="0" fontId="34" fillId="0" borderId="20" xfId="41" applyFont="1" applyBorder="1" applyAlignment="1" applyProtection="1">
      <alignment horizontal="left" vertical="top" wrapText="1"/>
      <protection locked="0"/>
    </xf>
    <xf numFmtId="0" fontId="34" fillId="0" borderId="10"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34" fillId="0" borderId="42" xfId="0" applyFont="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18" fillId="0" borderId="13" xfId="41" applyFont="1" applyBorder="1" applyAlignment="1" applyProtection="1">
      <alignment horizontal="left" vertical="top" wrapText="1"/>
      <protection locked="0"/>
    </xf>
    <xf numFmtId="0" fontId="18" fillId="0" borderId="16" xfId="41" applyFont="1" applyBorder="1" applyAlignment="1" applyProtection="1">
      <alignment horizontal="left" vertical="top" wrapText="1"/>
      <protection locked="0"/>
    </xf>
    <xf numFmtId="0" fontId="18" fillId="0" borderId="42" xfId="41" applyFont="1" applyBorder="1" applyAlignment="1" applyProtection="1">
      <alignment horizontal="left" vertical="top" wrapText="1"/>
      <protection locked="0"/>
    </xf>
    <xf numFmtId="0" fontId="0" fillId="24" borderId="13" xfId="0" applyFont="1" applyFill="1" applyBorder="1" applyAlignment="1" applyProtection="1">
      <alignment horizontal="left" vertical="top" wrapText="1"/>
      <protection locked="0"/>
    </xf>
    <xf numFmtId="0" fontId="0" fillId="24" borderId="16" xfId="0" applyFont="1" applyFill="1" applyBorder="1" applyAlignment="1" applyProtection="1">
      <alignment horizontal="left" vertical="top" wrapText="1"/>
      <protection locked="0"/>
    </xf>
    <xf numFmtId="0" fontId="0" fillId="24" borderId="42" xfId="0" applyFont="1" applyFill="1" applyBorder="1" applyAlignment="1" applyProtection="1">
      <alignment horizontal="left" vertical="top" wrapText="1"/>
      <protection locked="0"/>
    </xf>
    <xf numFmtId="0" fontId="34" fillId="0" borderId="13" xfId="0" applyFont="1" applyFill="1" applyBorder="1" applyAlignment="1" applyProtection="1">
      <alignment horizontal="left" vertical="top" wrapText="1"/>
      <protection locked="0"/>
    </xf>
    <xf numFmtId="0" fontId="34" fillId="0" borderId="26" xfId="0" applyFont="1" applyFill="1" applyBorder="1" applyAlignment="1" applyProtection="1">
      <alignment horizontal="left" vertical="top" wrapText="1"/>
      <protection locked="0"/>
    </xf>
    <xf numFmtId="0" fontId="18" fillId="0" borderId="46" xfId="0" applyFont="1" applyBorder="1" applyAlignment="1" applyProtection="1">
      <alignment horizontal="left" vertical="center" wrapText="1" shrinkToFit="1"/>
      <protection locked="0"/>
    </xf>
    <xf numFmtId="0" fontId="34" fillId="0" borderId="26" xfId="0" applyFont="1" applyBorder="1" applyAlignment="1" applyProtection="1">
      <alignment horizontal="left" vertical="top" wrapText="1"/>
      <protection locked="0"/>
    </xf>
    <xf numFmtId="0" fontId="34" fillId="0" borderId="17" xfId="0" applyFont="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18" fillId="0" borderId="15" xfId="0" applyFont="1" applyBorder="1" applyAlignment="1" applyProtection="1">
      <alignment horizontal="left" vertical="center" wrapText="1" shrinkToFit="1"/>
      <protection locked="0"/>
    </xf>
    <xf numFmtId="0" fontId="18" fillId="0" borderId="33" xfId="0" applyFont="1" applyBorder="1" applyAlignment="1" applyProtection="1">
      <alignment horizontal="left" vertical="center" wrapText="1" shrinkToFit="1"/>
      <protection locked="0"/>
    </xf>
    <xf numFmtId="0" fontId="34" fillId="0" borderId="13" xfId="0" applyFont="1" applyBorder="1" applyAlignment="1" applyProtection="1">
      <alignment horizontal="left" vertical="top" wrapText="1"/>
      <protection locked="0"/>
    </xf>
    <xf numFmtId="0" fontId="34" fillId="0" borderId="16" xfId="0" applyFont="1" applyBorder="1" applyAlignment="1" applyProtection="1">
      <alignment horizontal="left" vertical="top" wrapText="1"/>
      <protection locked="0"/>
    </xf>
    <xf numFmtId="0" fontId="18" fillId="0" borderId="58" xfId="0" applyFont="1" applyBorder="1" applyAlignment="1" applyProtection="1">
      <alignment horizontal="left" vertical="center" wrapText="1" shrinkToFit="1"/>
      <protection locked="0"/>
    </xf>
    <xf numFmtId="0" fontId="18" fillId="0" borderId="15" xfId="0" applyFont="1" applyFill="1" applyBorder="1" applyAlignment="1" applyProtection="1">
      <alignment horizontal="left" vertical="center" wrapText="1"/>
      <protection locked="0"/>
    </xf>
    <xf numFmtId="0" fontId="18" fillId="0" borderId="33" xfId="0" applyFont="1" applyFill="1" applyBorder="1" applyAlignment="1" applyProtection="1">
      <alignment horizontal="left" vertical="center" wrapText="1"/>
      <protection locked="0"/>
    </xf>
    <xf numFmtId="0" fontId="34" fillId="0" borderId="29" xfId="0" applyFont="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0" fontId="18" fillId="0" borderId="57"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13" xfId="0" applyFont="1" applyFill="1" applyBorder="1" applyAlignment="1" applyProtection="1">
      <alignment vertical="top" wrapText="1"/>
      <protection locked="0"/>
    </xf>
    <xf numFmtId="0" fontId="18" fillId="0" borderId="16" xfId="0" applyFont="1" applyFill="1" applyBorder="1" applyAlignment="1" applyProtection="1">
      <alignment vertical="top" wrapText="1"/>
      <protection locked="0"/>
    </xf>
    <xf numFmtId="0" fontId="18" fillId="0" borderId="42" xfId="0" applyFont="1" applyFill="1" applyBorder="1" applyAlignment="1" applyProtection="1">
      <alignment vertical="top" wrapText="1"/>
      <protection locked="0"/>
    </xf>
    <xf numFmtId="0" fontId="34" fillId="0" borderId="42"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6"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440531</xdr:colOff>
      <xdr:row>5</xdr:row>
      <xdr:rowOff>59531</xdr:rowOff>
    </xdr:from>
    <xdr:to>
      <xdr:col>4</xdr:col>
      <xdr:colOff>2042001</xdr:colOff>
      <xdr:row>6</xdr:row>
      <xdr:rowOff>823437</xdr:rowOff>
    </xdr:to>
    <xdr:sp macro="" textlink="">
      <xdr:nvSpPr>
        <xdr:cNvPr id="2" name="角丸四角形吹き出し 1">
          <a:extLst>
            <a:ext uri="{FF2B5EF4-FFF2-40B4-BE49-F238E27FC236}">
              <a16:creationId xmlns:a16="http://schemas.microsoft.com/office/drawing/2014/main" id="{7A0631C3-87D6-4BB4-9C72-188A4A36EE8A}"/>
            </a:ext>
          </a:extLst>
        </xdr:cNvPr>
        <xdr:cNvSpPr/>
      </xdr:nvSpPr>
      <xdr:spPr>
        <a:xfrm>
          <a:off x="6786562" y="2512219"/>
          <a:ext cx="2792095" cy="1454468"/>
        </a:xfrm>
        <a:prstGeom prst="wedgeRoundRectCallout">
          <a:avLst>
            <a:gd name="adj1" fmla="val -69575"/>
            <a:gd name="adj2" fmla="val -148782"/>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9"/>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5.7" customHeight="1"/>
  <cols>
    <col min="1" max="1" width="23.6640625" style="44" customWidth="1"/>
    <col min="2" max="2" width="56" style="44" customWidth="1"/>
    <col min="3" max="3" width="4.109375" style="45" customWidth="1"/>
    <col min="4" max="4" width="15.6640625" style="46" customWidth="1"/>
    <col min="5" max="5" width="30.6640625" style="47" customWidth="1"/>
    <col min="6" max="6" width="9" style="34" hidden="1" customWidth="1"/>
    <col min="7" max="7" width="26.6640625" style="34" hidden="1" customWidth="1"/>
    <col min="8" max="8" width="7.6640625" style="34" hidden="1" customWidth="1"/>
    <col min="9" max="16" width="9" style="34" hidden="1" customWidth="1"/>
    <col min="17" max="16384" width="9" style="34"/>
  </cols>
  <sheetData>
    <row r="1" spans="1:18" ht="28.8" customHeight="1">
      <c r="A1" s="192" t="s">
        <v>210</v>
      </c>
      <c r="B1" s="29"/>
      <c r="C1" s="29"/>
      <c r="D1" s="8" t="s">
        <v>82</v>
      </c>
      <c r="E1" s="9" t="s">
        <v>83</v>
      </c>
      <c r="F1" s="239" t="s">
        <v>233</v>
      </c>
      <c r="G1" s="238" t="s">
        <v>234</v>
      </c>
      <c r="H1" s="30"/>
      <c r="I1" s="31" t="s">
        <v>2</v>
      </c>
      <c r="J1" s="31" t="s">
        <v>84</v>
      </c>
      <c r="K1" s="32" t="s">
        <v>85</v>
      </c>
      <c r="L1" s="32" t="s">
        <v>86</v>
      </c>
      <c r="M1" s="33" t="s">
        <v>87</v>
      </c>
      <c r="N1" s="33" t="s">
        <v>85</v>
      </c>
      <c r="O1" s="32" t="s">
        <v>88</v>
      </c>
      <c r="P1" s="32" t="s">
        <v>89</v>
      </c>
      <c r="Q1" s="32"/>
      <c r="R1" s="32"/>
    </row>
    <row r="2" spans="1:18" s="32" customFormat="1" ht="28.8" customHeight="1">
      <c r="A2" s="2" t="s">
        <v>0</v>
      </c>
      <c r="B2" s="3" t="s">
        <v>1</v>
      </c>
      <c r="C2" s="4"/>
      <c r="D2" s="5" t="s">
        <v>77</v>
      </c>
      <c r="E2" s="6" t="s">
        <v>78</v>
      </c>
      <c r="F2" s="96" t="s">
        <v>79</v>
      </c>
      <c r="G2" s="96" t="s">
        <v>80</v>
      </c>
      <c r="H2" s="7" t="s">
        <v>81</v>
      </c>
      <c r="I2" s="35">
        <f ca="1">TODAY()</f>
        <v>45820</v>
      </c>
      <c r="J2" s="36"/>
      <c r="K2" s="36"/>
      <c r="L2" s="36"/>
      <c r="M2" s="36"/>
      <c r="N2" s="36"/>
      <c r="O2" s="36"/>
      <c r="P2" s="36"/>
    </row>
    <row r="3" spans="1:18" s="37" customFormat="1" ht="39.6">
      <c r="A3" s="234" t="s">
        <v>39</v>
      </c>
      <c r="B3" s="183" t="s">
        <v>207</v>
      </c>
      <c r="C3" s="146" t="s">
        <v>36</v>
      </c>
      <c r="D3" s="228" t="s">
        <v>4</v>
      </c>
      <c r="E3" s="217" t="s">
        <v>41</v>
      </c>
      <c r="F3" s="184"/>
      <c r="G3" s="185"/>
      <c r="H3" s="37" t="str">
        <f>IF(A3=0,H2,INDEX(調査対象選定!A:A,MATCH(A3,調査対象選定!B:B,0)))</f>
        <v>○</v>
      </c>
      <c r="I3" s="38" t="str">
        <f ca="1">TEXT(I2,"gge.m.d")&amp;CHAR(10)&amp;"指導員:"</f>
        <v>令7.6.12
指導員:</v>
      </c>
    </row>
    <row r="4" spans="1:18" s="37" customFormat="1" ht="52.8">
      <c r="A4" s="235"/>
      <c r="B4" s="129" t="s">
        <v>91</v>
      </c>
      <c r="C4" s="130" t="s">
        <v>36</v>
      </c>
      <c r="D4" s="229"/>
      <c r="E4" s="218"/>
      <c r="F4" s="97"/>
      <c r="G4" s="91"/>
      <c r="H4" s="37" t="str">
        <f>IF(A4=0,H3,INDEX(調査対象選定!A:A,MATCH(A4,調査対象選定!B:B,0)))</f>
        <v>○</v>
      </c>
    </row>
    <row r="5" spans="1:18" s="37" customFormat="1" ht="39.6">
      <c r="A5" s="235"/>
      <c r="B5" s="17" t="s">
        <v>90</v>
      </c>
      <c r="C5" s="59" t="s">
        <v>36</v>
      </c>
      <c r="D5" s="219" t="s">
        <v>40</v>
      </c>
      <c r="E5" s="220" t="s">
        <v>42</v>
      </c>
      <c r="F5" s="97"/>
      <c r="G5" s="91"/>
      <c r="H5" s="37" t="str">
        <f>IF(A5=0,H4,INDEX(調査対象選定!A:A,MATCH(A5,調査対象選定!B:B,0)))</f>
        <v>○</v>
      </c>
    </row>
    <row r="6" spans="1:18" s="37" customFormat="1" ht="52.8">
      <c r="A6" s="235"/>
      <c r="B6" s="131" t="s">
        <v>91</v>
      </c>
      <c r="C6" s="59" t="s">
        <v>36</v>
      </c>
      <c r="D6" s="219"/>
      <c r="E6" s="221"/>
      <c r="F6" s="97"/>
      <c r="G6" s="91"/>
      <c r="H6" s="37" t="str">
        <f>IF(A6=0,H5,INDEX(調査対象選定!A:A,MATCH(A6,調査対象選定!B:B,0)))</f>
        <v>○</v>
      </c>
    </row>
    <row r="7" spans="1:18" s="37" customFormat="1" ht="158.4">
      <c r="A7" s="235"/>
      <c r="B7" s="131" t="s">
        <v>92</v>
      </c>
      <c r="C7" s="59" t="s">
        <v>36</v>
      </c>
      <c r="D7" s="219"/>
      <c r="E7" s="221"/>
      <c r="F7" s="97"/>
      <c r="G7" s="91"/>
      <c r="H7" s="37" t="str">
        <f>IF(A7=0,H6,INDEX(調査対象選定!A:A,MATCH(A7,調査対象選定!B:B,0)))</f>
        <v>○</v>
      </c>
    </row>
    <row r="8" spans="1:18" s="37" customFormat="1" ht="39.6">
      <c r="A8" s="235"/>
      <c r="B8" s="132" t="s">
        <v>93</v>
      </c>
      <c r="C8" s="133" t="s">
        <v>36</v>
      </c>
      <c r="D8" s="134" t="s">
        <v>43</v>
      </c>
      <c r="E8" s="222"/>
      <c r="F8" s="97"/>
      <c r="G8" s="91"/>
      <c r="H8" s="37" t="str">
        <f>IF(A8=0,H7,INDEX(調査対象選定!A:A,MATCH(A8,調査対象選定!B:B,0)))</f>
        <v>○</v>
      </c>
    </row>
    <row r="9" spans="1:18" s="37" customFormat="1" ht="39.6">
      <c r="A9" s="235"/>
      <c r="B9" s="128" t="s">
        <v>90</v>
      </c>
      <c r="C9" s="114" t="s">
        <v>36</v>
      </c>
      <c r="D9" s="223" t="s">
        <v>40</v>
      </c>
      <c r="E9" s="225" t="s">
        <v>44</v>
      </c>
      <c r="F9" s="97"/>
      <c r="G9" s="91"/>
      <c r="H9" s="37" t="str">
        <f>IF(A9=0,H8,INDEX(調査対象選定!A:A,MATCH(A9,調査対象選定!B:B,0)))</f>
        <v>○</v>
      </c>
    </row>
    <row r="10" spans="1:18" s="37" customFormat="1" ht="39.6">
      <c r="A10" s="235"/>
      <c r="B10" s="131" t="s">
        <v>94</v>
      </c>
      <c r="C10" s="59" t="s">
        <v>36</v>
      </c>
      <c r="D10" s="224"/>
      <c r="E10" s="226"/>
      <c r="F10" s="97"/>
      <c r="G10" s="91"/>
      <c r="H10" s="37" t="str">
        <f>IF(A10=0,H9,INDEX(調査対象選定!A:A,MATCH(A10,調査対象選定!B:B,0)))</f>
        <v>○</v>
      </c>
    </row>
    <row r="11" spans="1:18" s="37" customFormat="1" ht="52.8">
      <c r="A11" s="235"/>
      <c r="B11" s="17" t="s">
        <v>95</v>
      </c>
      <c r="C11" s="59" t="s">
        <v>36</v>
      </c>
      <c r="D11" s="77" t="s">
        <v>45</v>
      </c>
      <c r="E11" s="226"/>
      <c r="F11" s="97"/>
      <c r="G11" s="91"/>
      <c r="H11" s="37" t="str">
        <f>IF(A11=0,H10,INDEX(調査対象選定!A:A,MATCH(A11,調査対象選定!B:B,0)))</f>
        <v>○</v>
      </c>
    </row>
    <row r="12" spans="1:18" s="37" customFormat="1" ht="118.8">
      <c r="A12" s="235"/>
      <c r="B12" s="131" t="s">
        <v>96</v>
      </c>
      <c r="C12" s="59" t="s">
        <v>36</v>
      </c>
      <c r="D12" s="135" t="s">
        <v>43</v>
      </c>
      <c r="E12" s="226"/>
      <c r="F12" s="97"/>
      <c r="G12" s="91"/>
      <c r="H12" s="37" t="str">
        <f>IF(A12=0,H11,INDEX(調査対象選定!A:A,MATCH(A12,調査対象選定!B:B,0)))</f>
        <v>○</v>
      </c>
    </row>
    <row r="13" spans="1:18" s="37" customFormat="1" ht="92.4">
      <c r="A13" s="235"/>
      <c r="B13" s="129" t="s">
        <v>97</v>
      </c>
      <c r="C13" s="130" t="s">
        <v>36</v>
      </c>
      <c r="D13" s="136" t="s">
        <v>43</v>
      </c>
      <c r="E13" s="226"/>
      <c r="F13" s="97"/>
      <c r="G13" s="91"/>
      <c r="H13" s="37" t="str">
        <f>IF(A13=0,H12,INDEX(調査対象選定!A:A,MATCH(A13,調査対象選定!B:B,0)))</f>
        <v>○</v>
      </c>
    </row>
    <row r="14" spans="1:18" s="37" customFormat="1" ht="36">
      <c r="A14" s="235"/>
      <c r="B14" s="129" t="s">
        <v>98</v>
      </c>
      <c r="C14" s="130" t="s">
        <v>36</v>
      </c>
      <c r="D14" s="136" t="s">
        <v>40</v>
      </c>
      <c r="E14" s="193" t="s">
        <v>46</v>
      </c>
      <c r="F14" s="97"/>
      <c r="G14" s="91"/>
      <c r="H14" s="37" t="str">
        <f>IF(A14=0,H13,INDEX(調査対象選定!A:A,MATCH(A14,調査対象選定!B:B,0)))</f>
        <v>○</v>
      </c>
    </row>
    <row r="15" spans="1:18" s="37" customFormat="1" ht="26.4">
      <c r="A15" s="235"/>
      <c r="B15" s="131" t="s">
        <v>98</v>
      </c>
      <c r="C15" s="59" t="s">
        <v>36</v>
      </c>
      <c r="D15" s="135" t="s">
        <v>40</v>
      </c>
      <c r="E15" s="221" t="s">
        <v>47</v>
      </c>
      <c r="F15" s="97"/>
      <c r="G15" s="91"/>
      <c r="H15" s="37" t="str">
        <f>IF(A15=0,H14,INDEX(調査対象選定!A:A,MATCH(A15,調査対象選定!B:B,0)))</f>
        <v>○</v>
      </c>
    </row>
    <row r="16" spans="1:18" s="37" customFormat="1" ht="39.6">
      <c r="A16" s="235"/>
      <c r="B16" s="129" t="s">
        <v>93</v>
      </c>
      <c r="C16" s="130" t="s">
        <v>36</v>
      </c>
      <c r="D16" s="136" t="s">
        <v>43</v>
      </c>
      <c r="E16" s="230"/>
      <c r="F16" s="97"/>
      <c r="G16" s="91"/>
      <c r="H16" s="37" t="str">
        <f>IF(A16=0,H15,INDEX(調査対象選定!A:A,MATCH(A16,調査対象選定!B:B,0)))</f>
        <v>○</v>
      </c>
    </row>
    <row r="17" spans="1:8" s="37" customFormat="1" ht="26.4">
      <c r="A17" s="235"/>
      <c r="B17" s="131" t="s">
        <v>98</v>
      </c>
      <c r="C17" s="59" t="s">
        <v>36</v>
      </c>
      <c r="D17" s="135" t="s">
        <v>40</v>
      </c>
      <c r="E17" s="221" t="s">
        <v>48</v>
      </c>
      <c r="F17" s="97"/>
      <c r="G17" s="91"/>
      <c r="H17" s="37" t="str">
        <f>IF(A17=0,H16,INDEX(調査対象選定!A:A,MATCH(A17,調査対象選定!B:B,0)))</f>
        <v>○</v>
      </c>
    </row>
    <row r="18" spans="1:8" s="37" customFormat="1" ht="52.8">
      <c r="A18" s="236"/>
      <c r="B18" s="129" t="s">
        <v>95</v>
      </c>
      <c r="C18" s="130" t="s">
        <v>36</v>
      </c>
      <c r="D18" s="136" t="s">
        <v>45</v>
      </c>
      <c r="E18" s="230"/>
      <c r="F18" s="99"/>
      <c r="G18" s="92"/>
      <c r="H18" s="37" t="str">
        <f>IF(A18=0,H17,INDEX(調査対象選定!A:A,MATCH(A18,調査対象選定!B:B,0)))</f>
        <v>○</v>
      </c>
    </row>
    <row r="19" spans="1:8" s="37" customFormat="1" ht="26.4">
      <c r="A19" s="206" t="s">
        <v>3</v>
      </c>
      <c r="B19" s="19" t="s">
        <v>99</v>
      </c>
      <c r="C19" s="102" t="s">
        <v>2</v>
      </c>
      <c r="D19" s="73" t="s">
        <v>4</v>
      </c>
      <c r="E19" s="90"/>
      <c r="F19" s="103"/>
      <c r="G19" s="90"/>
      <c r="H19" s="37" t="str">
        <f>IF(A19=0,H18,INDEX(調査対象選定!A:A,MATCH(A19,調査対象選定!B:B,0)))</f>
        <v>○</v>
      </c>
    </row>
    <row r="20" spans="1:8" s="37" customFormat="1" ht="26.4">
      <c r="A20" s="207"/>
      <c r="B20" s="15" t="s">
        <v>100</v>
      </c>
      <c r="C20" s="104" t="s">
        <v>2</v>
      </c>
      <c r="D20" s="95" t="s">
        <v>4</v>
      </c>
      <c r="E20" s="93"/>
      <c r="F20" s="105"/>
      <c r="G20" s="93"/>
      <c r="H20" s="37" t="str">
        <f>IF(A20=0,H19,INDEX(調査対象選定!A:A,MATCH(A20,調査対象選定!B:B,0)))</f>
        <v>○</v>
      </c>
    </row>
    <row r="21" spans="1:8" s="37" customFormat="1" ht="26.4">
      <c r="A21" s="208" t="s">
        <v>31</v>
      </c>
      <c r="B21" s="128" t="s">
        <v>101</v>
      </c>
      <c r="C21" s="114" t="s">
        <v>32</v>
      </c>
      <c r="D21" s="137" t="s">
        <v>33</v>
      </c>
      <c r="E21" s="225"/>
      <c r="F21" s="103"/>
      <c r="G21" s="90"/>
      <c r="H21" s="37" t="str">
        <f>IF(A21=0,H20,INDEX(調査対象選定!A:A,MATCH(A21,調査対象選定!B:B,0)))</f>
        <v>○</v>
      </c>
    </row>
    <row r="22" spans="1:8" s="37" customFormat="1" ht="39.6">
      <c r="A22" s="209"/>
      <c r="B22" s="131" t="s">
        <v>102</v>
      </c>
      <c r="C22" s="59" t="s">
        <v>32</v>
      </c>
      <c r="D22" s="135" t="s">
        <v>34</v>
      </c>
      <c r="E22" s="226"/>
      <c r="F22" s="97"/>
      <c r="G22" s="91"/>
      <c r="H22" s="37" t="str">
        <f>IF(A22=0,H21,INDEX(調査対象選定!A:A,MATCH(A22,調査対象選定!B:B,0)))</f>
        <v>○</v>
      </c>
    </row>
    <row r="23" spans="1:8" s="37" customFormat="1" ht="26.4">
      <c r="A23" s="209"/>
      <c r="B23" s="131" t="s">
        <v>103</v>
      </c>
      <c r="C23" s="59" t="s">
        <v>32</v>
      </c>
      <c r="D23" s="135" t="s">
        <v>33</v>
      </c>
      <c r="E23" s="226"/>
      <c r="F23" s="97"/>
      <c r="G23" s="91"/>
      <c r="H23" s="37" t="str">
        <f>IF(A23=0,H22,INDEX(調査対象選定!A:A,MATCH(A23,調査対象選定!B:B,0)))</f>
        <v>○</v>
      </c>
    </row>
    <row r="24" spans="1:8" s="37" customFormat="1" ht="39.6">
      <c r="A24" s="210"/>
      <c r="B24" s="132" t="s">
        <v>104</v>
      </c>
      <c r="C24" s="133" t="s">
        <v>32</v>
      </c>
      <c r="D24" s="134" t="s">
        <v>34</v>
      </c>
      <c r="E24" s="237"/>
      <c r="F24" s="105"/>
      <c r="G24" s="93"/>
      <c r="H24" s="37" t="str">
        <f>IF(A24=0,H23,INDEX(調査対象選定!A:A,MATCH(A24,調査対象選定!B:B,0)))</f>
        <v>○</v>
      </c>
    </row>
    <row r="25" spans="1:8" s="37" customFormat="1" ht="39.6">
      <c r="A25" s="208" t="s">
        <v>35</v>
      </c>
      <c r="B25" s="14" t="s">
        <v>105</v>
      </c>
      <c r="C25" s="138" t="s">
        <v>36</v>
      </c>
      <c r="D25" s="139" t="s">
        <v>37</v>
      </c>
      <c r="E25" s="194"/>
      <c r="F25" s="103"/>
      <c r="G25" s="90"/>
      <c r="H25" s="37" t="str">
        <f>IF(A25=0,H24,INDEX(調査対象選定!A:A,MATCH(A25,調査対象選定!B:B,0)))</f>
        <v>○</v>
      </c>
    </row>
    <row r="26" spans="1:8" s="37" customFormat="1" ht="26.4">
      <c r="A26" s="209"/>
      <c r="B26" s="140" t="s">
        <v>106</v>
      </c>
      <c r="C26" s="130" t="s">
        <v>36</v>
      </c>
      <c r="D26" s="141" t="s">
        <v>37</v>
      </c>
      <c r="E26" s="98"/>
      <c r="F26" s="97"/>
      <c r="G26" s="91"/>
      <c r="H26" s="37" t="str">
        <f>IF(A26=0,H25,INDEX(調査対象選定!A:A,MATCH(A26,調査対象選定!B:B,0)))</f>
        <v>○</v>
      </c>
    </row>
    <row r="27" spans="1:8" s="37" customFormat="1" ht="39.6">
      <c r="A27" s="209"/>
      <c r="B27" s="142" t="s">
        <v>107</v>
      </c>
      <c r="C27" s="130" t="s">
        <v>36</v>
      </c>
      <c r="D27" s="141" t="s">
        <v>37</v>
      </c>
      <c r="E27" s="98"/>
      <c r="F27" s="97"/>
      <c r="G27" s="91"/>
      <c r="H27" s="37" t="str">
        <f>IF(A27=0,H26,INDEX(調査対象選定!A:A,MATCH(A27,調査対象選定!B:B,0)))</f>
        <v>○</v>
      </c>
    </row>
    <row r="28" spans="1:8" s="37" customFormat="1" ht="39.6">
      <c r="A28" s="210"/>
      <c r="B28" s="143" t="s">
        <v>108</v>
      </c>
      <c r="C28" s="133" t="s">
        <v>36</v>
      </c>
      <c r="D28" s="144" t="s">
        <v>37</v>
      </c>
      <c r="E28" s="195"/>
      <c r="F28" s="105"/>
      <c r="G28" s="93"/>
      <c r="H28" s="37" t="str">
        <f>IF(A28=0,H27,INDEX(調査対象選定!A:A,MATCH(A28,調査対象選定!B:B,0)))</f>
        <v>○</v>
      </c>
    </row>
    <row r="29" spans="1:8" s="37" customFormat="1" ht="26.4">
      <c r="A29" s="208" t="s">
        <v>38</v>
      </c>
      <c r="B29" s="145" t="s">
        <v>211</v>
      </c>
      <c r="C29" s="146" t="s">
        <v>36</v>
      </c>
      <c r="D29" s="147" t="s">
        <v>37</v>
      </c>
      <c r="E29" s="225"/>
      <c r="F29" s="103"/>
      <c r="G29" s="90"/>
      <c r="H29" s="37" t="str">
        <f>IF(A29=0,H28,INDEX(調査対象選定!A:A,MATCH(A29,調査対象選定!B:B,0)))</f>
        <v>○</v>
      </c>
    </row>
    <row r="30" spans="1:8" s="37" customFormat="1" ht="66">
      <c r="A30" s="210"/>
      <c r="B30" s="143" t="s">
        <v>109</v>
      </c>
      <c r="C30" s="133" t="s">
        <v>36</v>
      </c>
      <c r="D30" s="148" t="s">
        <v>37</v>
      </c>
      <c r="E30" s="237"/>
      <c r="F30" s="105"/>
      <c r="G30" s="93"/>
      <c r="H30" s="37" t="str">
        <f>IF(A30=0,H29,INDEX(調査対象選定!A:A,MATCH(A30,調査対象選定!B:B,0)))</f>
        <v>○</v>
      </c>
    </row>
    <row r="31" spans="1:8" s="37" customFormat="1" ht="26.4">
      <c r="A31" s="203" t="s">
        <v>229</v>
      </c>
      <c r="B31" s="203" t="s">
        <v>232</v>
      </c>
      <c r="C31" s="116" t="s">
        <v>21</v>
      </c>
      <c r="D31" s="163" t="s">
        <v>230</v>
      </c>
      <c r="E31" s="204" t="s">
        <v>231</v>
      </c>
      <c r="F31" s="127"/>
      <c r="G31" s="126"/>
      <c r="H31" s="37" t="str">
        <f>IF(A31=0,H30,INDEX(調査対象選定!A:A,MATCH(A31,調査対象選定!B:B,0)))</f>
        <v>○</v>
      </c>
    </row>
    <row r="32" spans="1:8" s="37" customFormat="1" ht="92.4">
      <c r="A32" s="20" t="s">
        <v>23</v>
      </c>
      <c r="B32" s="13" t="s">
        <v>110</v>
      </c>
      <c r="C32" s="107" t="s">
        <v>2</v>
      </c>
      <c r="D32" s="108" t="s">
        <v>19</v>
      </c>
      <c r="E32" s="110"/>
      <c r="F32" s="109"/>
      <c r="G32" s="110"/>
      <c r="H32" s="37" t="str">
        <f>IF(A32=0,H30,INDEX(調査対象選定!A:A,MATCH(A32,調査対象選定!B:B,0)))</f>
        <v>○</v>
      </c>
    </row>
    <row r="33" spans="1:8" s="37" customFormat="1" ht="52.8">
      <c r="A33" s="206" t="s">
        <v>24</v>
      </c>
      <c r="B33" s="14" t="s">
        <v>111</v>
      </c>
      <c r="C33" s="48" t="s">
        <v>2</v>
      </c>
      <c r="D33" s="63" t="s">
        <v>10</v>
      </c>
      <c r="E33" s="90"/>
      <c r="F33" s="103"/>
      <c r="G33" s="90"/>
      <c r="H33" s="37" t="str">
        <f>IF(A33=0,H32,INDEX(調査対象選定!A:A,MATCH(A33,調査対象選定!B:B,0)))</f>
        <v>○</v>
      </c>
    </row>
    <row r="34" spans="1:8" s="37" customFormat="1" ht="39.6">
      <c r="A34" s="207"/>
      <c r="B34" s="15" t="s">
        <v>112</v>
      </c>
      <c r="C34" s="49" t="s">
        <v>2</v>
      </c>
      <c r="D34" s="64" t="s">
        <v>10</v>
      </c>
      <c r="E34" s="93"/>
      <c r="F34" s="105"/>
      <c r="G34" s="93"/>
      <c r="H34" s="37" t="str">
        <f>IF(A34=0,H33,INDEX(調査対象選定!A:A,MATCH(A34,調査対象選定!B:B,0)))</f>
        <v>○</v>
      </c>
    </row>
    <row r="35" spans="1:8" s="37" customFormat="1" ht="66">
      <c r="A35" s="206" t="s">
        <v>8</v>
      </c>
      <c r="B35" s="14" t="s">
        <v>113</v>
      </c>
      <c r="C35" s="48" t="s">
        <v>2</v>
      </c>
      <c r="D35" s="65" t="s">
        <v>7</v>
      </c>
      <c r="E35" s="90"/>
      <c r="F35" s="103"/>
      <c r="G35" s="90"/>
      <c r="H35" s="37" t="str">
        <f>IF(A35=0,H34,INDEX(調査対象選定!A:A,MATCH(A35,調査対象選定!B:B,0)))</f>
        <v>○</v>
      </c>
    </row>
    <row r="36" spans="1:8" s="31" customFormat="1" ht="66">
      <c r="A36" s="205"/>
      <c r="B36" s="149" t="s">
        <v>114</v>
      </c>
      <c r="C36" s="50" t="s">
        <v>2</v>
      </c>
      <c r="D36" s="66" t="s">
        <v>10</v>
      </c>
      <c r="E36" s="196"/>
      <c r="F36" s="97"/>
      <c r="G36" s="98"/>
      <c r="H36" s="37" t="str">
        <f>IF(A36=0,H35,INDEX(調査対象選定!A:A,MATCH(A36,調査対象選定!B:B,0)))</f>
        <v>○</v>
      </c>
    </row>
    <row r="37" spans="1:8" s="37" customFormat="1" ht="26.4">
      <c r="A37" s="205"/>
      <c r="B37" s="16" t="s">
        <v>115</v>
      </c>
      <c r="C37" s="51" t="s">
        <v>2</v>
      </c>
      <c r="D37" s="67" t="s">
        <v>10</v>
      </c>
      <c r="E37" s="91"/>
      <c r="F37" s="97"/>
      <c r="G37" s="91"/>
      <c r="H37" s="37" t="str">
        <f>IF(A37=0,H36,INDEX(調査対象選定!A:A,MATCH(A37,調査対象選定!B:B,0)))</f>
        <v>○</v>
      </c>
    </row>
    <row r="38" spans="1:8" s="37" customFormat="1" ht="26.4">
      <c r="A38" s="205"/>
      <c r="B38" s="16" t="s">
        <v>116</v>
      </c>
      <c r="C38" s="51" t="s">
        <v>2</v>
      </c>
      <c r="D38" s="67" t="s">
        <v>10</v>
      </c>
      <c r="E38" s="91"/>
      <c r="F38" s="97"/>
      <c r="G38" s="91"/>
      <c r="H38" s="37" t="str">
        <f>IF(A38=0,H37,INDEX(調査対象選定!A:A,MATCH(A38,調査対象選定!B:B,0)))</f>
        <v>○</v>
      </c>
    </row>
    <row r="39" spans="1:8" s="37" customFormat="1" ht="26.4">
      <c r="A39" s="205"/>
      <c r="B39" s="17" t="s">
        <v>117</v>
      </c>
      <c r="C39" s="59" t="s">
        <v>2</v>
      </c>
      <c r="D39" s="150" t="s">
        <v>10</v>
      </c>
      <c r="E39" s="91"/>
      <c r="F39" s="97"/>
      <c r="G39" s="91"/>
      <c r="H39" s="37" t="str">
        <f>IF(A39=0,H38,INDEX(調査対象選定!A:A,MATCH(A39,調査対象選定!B:B,0)))</f>
        <v>○</v>
      </c>
    </row>
    <row r="40" spans="1:8" s="37" customFormat="1" ht="26.4">
      <c r="A40" s="205"/>
      <c r="B40" s="16" t="s">
        <v>118</v>
      </c>
      <c r="C40" s="51" t="s">
        <v>2</v>
      </c>
      <c r="D40" s="68" t="s">
        <v>10</v>
      </c>
      <c r="E40" s="91"/>
      <c r="F40" s="97"/>
      <c r="G40" s="91"/>
      <c r="H40" s="37" t="str">
        <f>IF(A40=0,H39,INDEX(調査対象選定!A:A,MATCH(A40,調査対象選定!B:B,0)))</f>
        <v>○</v>
      </c>
    </row>
    <row r="41" spans="1:8" s="37" customFormat="1" ht="26.4">
      <c r="A41" s="207"/>
      <c r="B41" s="15" t="s">
        <v>119</v>
      </c>
      <c r="C41" s="49" t="s">
        <v>2</v>
      </c>
      <c r="D41" s="69" t="s">
        <v>10</v>
      </c>
      <c r="E41" s="93"/>
      <c r="F41" s="105"/>
      <c r="G41" s="93"/>
      <c r="H41" s="37" t="str">
        <f>IF(A41=0,H40,INDEX(調査対象選定!A:A,MATCH(A41,調査対象選定!B:B,0)))</f>
        <v>○</v>
      </c>
    </row>
    <row r="42" spans="1:8" s="37" customFormat="1" ht="26.4">
      <c r="A42" s="206" t="s">
        <v>11</v>
      </c>
      <c r="B42" s="12" t="s">
        <v>120</v>
      </c>
      <c r="C42" s="52" t="s">
        <v>2</v>
      </c>
      <c r="D42" s="70" t="s">
        <v>10</v>
      </c>
      <c r="E42" s="90"/>
      <c r="F42" s="103"/>
      <c r="G42" s="90"/>
      <c r="H42" s="37" t="str">
        <f>IF(A42=0,H41,INDEX(調査対象選定!A:A,MATCH(A42,調査対象選定!B:B,0)))</f>
        <v>○</v>
      </c>
    </row>
    <row r="43" spans="1:8" s="37" customFormat="1" ht="26.4">
      <c r="A43" s="205"/>
      <c r="B43" s="17" t="s">
        <v>121</v>
      </c>
      <c r="C43" s="51" t="s">
        <v>2</v>
      </c>
      <c r="D43" s="68" t="s">
        <v>13</v>
      </c>
      <c r="E43" s="91"/>
      <c r="F43" s="97"/>
      <c r="G43" s="91"/>
      <c r="H43" s="37" t="str">
        <f>IF(A43=0,H42,INDEX(調査対象選定!A:A,MATCH(A43,調査対象選定!B:B,0)))</f>
        <v>○</v>
      </c>
    </row>
    <row r="44" spans="1:8" s="37" customFormat="1" ht="26.4">
      <c r="A44" s="207"/>
      <c r="B44" s="18" t="s">
        <v>122</v>
      </c>
      <c r="C44" s="53" t="s">
        <v>2</v>
      </c>
      <c r="D44" s="71" t="s">
        <v>10</v>
      </c>
      <c r="E44" s="126"/>
      <c r="F44" s="105"/>
      <c r="G44" s="93"/>
      <c r="H44" s="37" t="str">
        <f>IF(A44=0,H43,INDEX(調査対象選定!A:A,MATCH(A44,調査対象選定!B:B,0)))</f>
        <v>○</v>
      </c>
    </row>
    <row r="45" spans="1:8" s="37" customFormat="1" ht="26.4">
      <c r="A45" s="206" t="s">
        <v>25</v>
      </c>
      <c r="B45" s="19" t="s">
        <v>123</v>
      </c>
      <c r="C45" s="48" t="s">
        <v>2</v>
      </c>
      <c r="D45" s="63" t="s">
        <v>10</v>
      </c>
      <c r="E45" s="90"/>
      <c r="F45" s="103"/>
      <c r="G45" s="90"/>
      <c r="H45" s="37" t="str">
        <f>IF(A45=0,H44,INDEX(調査対象選定!A:A,MATCH(A45,調査対象選定!B:B,0)))</f>
        <v>○</v>
      </c>
    </row>
    <row r="46" spans="1:8" s="37" customFormat="1" ht="26.4">
      <c r="A46" s="205"/>
      <c r="B46" s="16" t="s">
        <v>124</v>
      </c>
      <c r="C46" s="51" t="s">
        <v>2</v>
      </c>
      <c r="D46" s="68" t="s">
        <v>10</v>
      </c>
      <c r="E46" s="91"/>
      <c r="F46" s="97"/>
      <c r="G46" s="91"/>
      <c r="H46" s="37" t="str">
        <f>IF(A46=0,H45,INDEX(調査対象選定!A:A,MATCH(A46,調査対象選定!B:B,0)))</f>
        <v>○</v>
      </c>
    </row>
    <row r="47" spans="1:8" s="37" customFormat="1" ht="92.4">
      <c r="A47" s="207"/>
      <c r="B47" s="15" t="s">
        <v>125</v>
      </c>
      <c r="C47" s="49" t="s">
        <v>2</v>
      </c>
      <c r="D47" s="64" t="s">
        <v>10</v>
      </c>
      <c r="E47" s="93"/>
      <c r="F47" s="105"/>
      <c r="G47" s="93"/>
      <c r="H47" s="37" t="str">
        <f>IF(A47=0,H46,INDEX(調査対象選定!A:A,MATCH(A47,調査対象選定!B:B,0)))</f>
        <v>○</v>
      </c>
    </row>
    <row r="48" spans="1:8" s="37" customFormat="1" ht="26.4">
      <c r="A48" s="206" t="s">
        <v>26</v>
      </c>
      <c r="B48" s="19" t="s">
        <v>126</v>
      </c>
      <c r="C48" s="48" t="s">
        <v>2</v>
      </c>
      <c r="D48" s="63" t="s">
        <v>10</v>
      </c>
      <c r="E48" s="90"/>
      <c r="F48" s="103"/>
      <c r="G48" s="90"/>
      <c r="H48" s="37" t="str">
        <f>IF(A48=0,H47,INDEX(調査対象選定!A:A,MATCH(A48,調査対象選定!B:B,0)))</f>
        <v>○</v>
      </c>
    </row>
    <row r="49" spans="1:11" s="37" customFormat="1" ht="92.4">
      <c r="A49" s="207"/>
      <c r="B49" s="15" t="s">
        <v>127</v>
      </c>
      <c r="C49" s="49" t="s">
        <v>2</v>
      </c>
      <c r="D49" s="64" t="s">
        <v>10</v>
      </c>
      <c r="E49" s="93"/>
      <c r="F49" s="105"/>
      <c r="G49" s="93"/>
      <c r="H49" s="37" t="str">
        <f>IF(A49=0,H48,INDEX(調査対象選定!A:A,MATCH(A49,調査対象選定!B:B,0)))</f>
        <v>○</v>
      </c>
    </row>
    <row r="50" spans="1:11" s="37" customFormat="1" ht="26.4">
      <c r="A50" s="20" t="s">
        <v>6</v>
      </c>
      <c r="B50" s="20" t="s">
        <v>128</v>
      </c>
      <c r="C50" s="111" t="s">
        <v>2</v>
      </c>
      <c r="D50" s="112" t="s">
        <v>7</v>
      </c>
      <c r="E50" s="110"/>
      <c r="F50" s="109"/>
      <c r="G50" s="110"/>
      <c r="H50" s="37" t="str">
        <f>IF(A50=0,H49,INDEX(調査対象選定!A:A,MATCH(A50,調査対象選定!B:B,0)))</f>
        <v>○</v>
      </c>
    </row>
    <row r="51" spans="1:11" s="37" customFormat="1" ht="39.6">
      <c r="A51" s="208" t="s">
        <v>49</v>
      </c>
      <c r="B51" s="14" t="s">
        <v>129</v>
      </c>
      <c r="C51" s="151" t="s">
        <v>36</v>
      </c>
      <c r="D51" s="223" t="s">
        <v>50</v>
      </c>
      <c r="E51" s="124"/>
      <c r="F51" s="103"/>
      <c r="G51" s="90"/>
      <c r="H51" s="37" t="str">
        <f>IF(A51=0,H50,INDEX(調査対象選定!A:A,MATCH(A51,調査対象選定!B:B,0)))</f>
        <v>○</v>
      </c>
    </row>
    <row r="52" spans="1:11" s="37" customFormat="1" ht="26.4">
      <c r="A52" s="209"/>
      <c r="B52" s="27" t="s">
        <v>130</v>
      </c>
      <c r="C52" s="152" t="s">
        <v>36</v>
      </c>
      <c r="D52" s="227"/>
      <c r="E52" s="196"/>
      <c r="F52" s="97"/>
      <c r="G52" s="91"/>
      <c r="H52" s="37" t="str">
        <f>IF(A52=0,H51,INDEX(調査対象選定!A:A,MATCH(A52,調査対象選定!B:B,0)))</f>
        <v>○</v>
      </c>
    </row>
    <row r="53" spans="1:11" s="37" customFormat="1" ht="52.8">
      <c r="A53" s="209"/>
      <c r="B53" s="17" t="s">
        <v>131</v>
      </c>
      <c r="C53" s="153" t="s">
        <v>36</v>
      </c>
      <c r="D53" s="224"/>
      <c r="E53" s="98"/>
      <c r="F53" s="97"/>
      <c r="G53" s="91"/>
      <c r="H53" s="37" t="str">
        <f>IF(A53=0,H52,INDEX(調査対象選定!A:A,MATCH(A53,調査対象選定!B:B,0)))</f>
        <v>○</v>
      </c>
    </row>
    <row r="54" spans="1:11" s="37" customFormat="1" ht="26.4">
      <c r="A54" s="210"/>
      <c r="B54" s="143" t="s">
        <v>132</v>
      </c>
      <c r="C54" s="154" t="s">
        <v>36</v>
      </c>
      <c r="D54" s="155" t="s">
        <v>51</v>
      </c>
      <c r="E54" s="123"/>
      <c r="F54" s="105"/>
      <c r="G54" s="93"/>
      <c r="H54" s="37" t="str">
        <f>IF(A54=0,H53,INDEX(調査対象選定!A:A,MATCH(A54,調査対象選定!B:B,0)))</f>
        <v>○</v>
      </c>
    </row>
    <row r="55" spans="1:11" s="37" customFormat="1" ht="39.6">
      <c r="A55" s="208" t="s">
        <v>52</v>
      </c>
      <c r="B55" s="14" t="s">
        <v>133</v>
      </c>
      <c r="C55" s="114" t="s">
        <v>36</v>
      </c>
      <c r="D55" s="137" t="s">
        <v>51</v>
      </c>
      <c r="E55" s="124"/>
      <c r="F55" s="103"/>
      <c r="G55" s="90"/>
      <c r="H55" s="37" t="str">
        <f>IF(A55=0,H54,INDEX(調査対象選定!A:A,MATCH(A55,調査対象選定!B:B,0)))</f>
        <v>○</v>
      </c>
    </row>
    <row r="56" spans="1:11" s="37" customFormat="1" ht="39.6">
      <c r="A56" s="210"/>
      <c r="B56" s="143" t="s">
        <v>134</v>
      </c>
      <c r="C56" s="133" t="s">
        <v>36</v>
      </c>
      <c r="D56" s="134" t="s">
        <v>53</v>
      </c>
      <c r="E56" s="123"/>
      <c r="F56" s="105"/>
      <c r="G56" s="93"/>
      <c r="H56" s="37" t="str">
        <f>IF(A56=0,H55,INDEX(調査対象選定!A:A,MATCH(A56,調査対象選定!B:B,0)))</f>
        <v>○</v>
      </c>
    </row>
    <row r="57" spans="1:11" s="37" customFormat="1" ht="26.4">
      <c r="A57" s="20" t="s">
        <v>27</v>
      </c>
      <c r="B57" s="21" t="s">
        <v>135</v>
      </c>
      <c r="C57" s="54" t="s">
        <v>2</v>
      </c>
      <c r="D57" s="72" t="s">
        <v>7</v>
      </c>
      <c r="E57" s="110"/>
      <c r="F57" s="109"/>
      <c r="G57" s="110"/>
      <c r="H57" s="37" t="str">
        <f>IF(A57=0,H56,INDEX(調査対象選定!A:A,MATCH(A57,調査対象選定!B:B,0)))</f>
        <v>○</v>
      </c>
    </row>
    <row r="58" spans="1:11" s="37" customFormat="1" ht="26.4">
      <c r="A58" s="231" t="s">
        <v>28</v>
      </c>
      <c r="B58" s="22" t="s">
        <v>136</v>
      </c>
      <c r="C58" s="55"/>
      <c r="D58" s="73"/>
      <c r="E58" s="197"/>
      <c r="F58" s="103"/>
      <c r="G58" s="90"/>
      <c r="H58" s="37" t="str">
        <f>IF(A58=0,H57,INDEX(調査対象選定!A:A,MATCH(A58,調査対象選定!B:B,0)))</f>
        <v>○</v>
      </c>
    </row>
    <row r="59" spans="1:11" s="37" customFormat="1" ht="105.6">
      <c r="A59" s="232"/>
      <c r="B59" s="16" t="s">
        <v>137</v>
      </c>
      <c r="C59" s="56" t="s">
        <v>2</v>
      </c>
      <c r="D59" s="74" t="s">
        <v>10</v>
      </c>
      <c r="E59" s="91"/>
      <c r="F59" s="97"/>
      <c r="G59" s="91"/>
      <c r="H59" s="37" t="str">
        <f>IF(A59=0,H58,INDEX(調査対象選定!A:A,MATCH(A59,調査対象選定!B:B,0)))</f>
        <v>○</v>
      </c>
    </row>
    <row r="60" spans="1:11" s="37" customFormat="1" ht="132">
      <c r="A60" s="232"/>
      <c r="B60" s="23" t="s">
        <v>138</v>
      </c>
      <c r="C60" s="57" t="s">
        <v>2</v>
      </c>
      <c r="D60" s="75" t="s">
        <v>10</v>
      </c>
      <c r="E60" s="101"/>
      <c r="F60" s="97"/>
      <c r="G60" s="91"/>
      <c r="H60" s="37" t="str">
        <f>IF(A60=0,H59,INDEX(調査対象選定!A:A,MATCH(A60,調査対象選定!B:B,0)))</f>
        <v>○</v>
      </c>
      <c r="I60" s="39"/>
      <c r="J60" s="40"/>
      <c r="K60" s="41"/>
    </row>
    <row r="61" spans="1:11" s="37" customFormat="1" ht="52.8">
      <c r="A61" s="232"/>
      <c r="B61" s="24" t="s">
        <v>139</v>
      </c>
      <c r="C61" s="56" t="s">
        <v>2</v>
      </c>
      <c r="D61" s="74" t="s">
        <v>29</v>
      </c>
      <c r="E61" s="91"/>
      <c r="F61" s="97"/>
      <c r="G61" s="91"/>
      <c r="H61" s="37" t="str">
        <f>IF(A61=0,H60,INDEX(調査対象選定!A:A,MATCH(A61,調査対象選定!B:B,0)))</f>
        <v>○</v>
      </c>
      <c r="I61" s="39"/>
      <c r="J61" s="40"/>
      <c r="K61" s="41"/>
    </row>
    <row r="62" spans="1:11" s="37" customFormat="1" ht="26.4">
      <c r="A62" s="233"/>
      <c r="B62" s="113" t="s">
        <v>140</v>
      </c>
      <c r="C62" s="94" t="s">
        <v>2</v>
      </c>
      <c r="D62" s="69" t="s">
        <v>7</v>
      </c>
      <c r="E62" s="93"/>
      <c r="F62" s="105"/>
      <c r="G62" s="93"/>
      <c r="H62" s="37" t="str">
        <f>IF(A62=0,H61,INDEX(調査対象選定!A:A,MATCH(A62,調査対象選定!B:B,0)))</f>
        <v>○</v>
      </c>
      <c r="I62" s="39"/>
      <c r="J62" s="40"/>
      <c r="K62" s="41"/>
    </row>
    <row r="63" spans="1:11" s="37" customFormat="1" ht="52.8">
      <c r="A63" s="206" t="s">
        <v>30</v>
      </c>
      <c r="B63" s="26" t="s">
        <v>212</v>
      </c>
      <c r="C63" s="55" t="s">
        <v>2</v>
      </c>
      <c r="D63" s="76" t="s">
        <v>10</v>
      </c>
      <c r="E63" s="90"/>
      <c r="F63" s="103"/>
      <c r="G63" s="101"/>
      <c r="H63" s="37" t="str">
        <f>IF(A63=0,H62,INDEX(調査対象選定!A:A,MATCH(A63,調査対象選定!B:B,0)))</f>
        <v>○</v>
      </c>
      <c r="I63" s="39"/>
      <c r="J63" s="40"/>
      <c r="K63" s="41"/>
    </row>
    <row r="64" spans="1:11" s="37" customFormat="1" ht="66">
      <c r="A64" s="205"/>
      <c r="B64" s="11" t="s">
        <v>18</v>
      </c>
      <c r="C64" s="58" t="s">
        <v>2</v>
      </c>
      <c r="D64" s="62" t="s">
        <v>10</v>
      </c>
      <c r="E64" s="92"/>
      <c r="F64" s="99"/>
      <c r="G64" s="92"/>
      <c r="H64" s="37" t="str">
        <f>IF(A64=0,H63,INDEX(調査対象選定!A:A,MATCH(A64,調査対象選定!B:B,0)))</f>
        <v>○</v>
      </c>
      <c r="I64" s="39"/>
      <c r="J64" s="40"/>
      <c r="K64" s="41"/>
    </row>
    <row r="65" spans="1:11" s="37" customFormat="1" ht="52.8">
      <c r="A65" s="214" t="s">
        <v>76</v>
      </c>
      <c r="B65" s="14" t="s">
        <v>141</v>
      </c>
      <c r="C65" s="114" t="s">
        <v>2</v>
      </c>
      <c r="D65" s="115" t="s">
        <v>10</v>
      </c>
      <c r="E65" s="197"/>
      <c r="F65" s="103"/>
      <c r="G65" s="90"/>
      <c r="H65" s="37" t="str">
        <f>IF(A65=0,#REF!,INDEX(調査対象選定!A:A,MATCH(A65,調査対象選定!B:B,0)))</f>
        <v>○</v>
      </c>
      <c r="I65" s="39"/>
      <c r="J65" s="40"/>
      <c r="K65" s="41"/>
    </row>
    <row r="66" spans="1:11" s="37" customFormat="1" ht="39.6">
      <c r="A66" s="215"/>
      <c r="B66" s="17" t="s">
        <v>142</v>
      </c>
      <c r="C66" s="59" t="s">
        <v>2</v>
      </c>
      <c r="D66" s="77" t="s">
        <v>10</v>
      </c>
      <c r="E66" s="91"/>
      <c r="F66" s="97"/>
      <c r="G66" s="91"/>
      <c r="H66" s="37" t="str">
        <f>IF(A66=0,H65,INDEX(調査対象選定!A:A,MATCH(A66,調査対象選定!B:B,0)))</f>
        <v>○</v>
      </c>
      <c r="I66" s="39"/>
      <c r="J66" s="40"/>
      <c r="K66" s="41"/>
    </row>
    <row r="67" spans="1:11" s="37" customFormat="1" ht="39.6">
      <c r="A67" s="215"/>
      <c r="B67" s="17" t="s">
        <v>143</v>
      </c>
      <c r="C67" s="59" t="s">
        <v>2</v>
      </c>
      <c r="D67" s="77" t="s">
        <v>10</v>
      </c>
      <c r="E67" s="92"/>
      <c r="F67" s="97"/>
      <c r="G67" s="91"/>
      <c r="H67" s="37" t="str">
        <f>IF(A67=0,H66,INDEX(調査対象選定!A:A,MATCH(A67,調査対象選定!B:B,0)))</f>
        <v>○</v>
      </c>
      <c r="I67" s="39"/>
      <c r="J67" s="40"/>
      <c r="K67" s="41"/>
    </row>
    <row r="68" spans="1:11" s="37" customFormat="1" ht="52.8">
      <c r="A68" s="215"/>
      <c r="B68" s="17" t="s">
        <v>144</v>
      </c>
      <c r="C68" s="59" t="s">
        <v>2</v>
      </c>
      <c r="D68" s="77" t="s">
        <v>10</v>
      </c>
      <c r="E68" s="92"/>
      <c r="F68" s="97"/>
      <c r="G68" s="91"/>
      <c r="H68" s="37" t="str">
        <f>IF(A68=0,H67,INDEX(調査対象選定!A:A,MATCH(A68,調査対象選定!B:B,0)))</f>
        <v>○</v>
      </c>
      <c r="I68" s="39"/>
      <c r="J68" s="40"/>
      <c r="K68" s="41"/>
    </row>
    <row r="69" spans="1:11" s="37" customFormat="1" ht="26.4">
      <c r="A69" s="216"/>
      <c r="B69" s="106" t="s">
        <v>145</v>
      </c>
      <c r="C69" s="116" t="s">
        <v>2</v>
      </c>
      <c r="D69" s="117" t="s">
        <v>10</v>
      </c>
      <c r="E69" s="93"/>
      <c r="F69" s="105"/>
      <c r="G69" s="93"/>
      <c r="H69" s="37" t="str">
        <f>IF(A69=0,H68,INDEX(調査対象選定!A:A,MATCH(A69,調査対象選定!B:B,0)))</f>
        <v>○</v>
      </c>
      <c r="I69" s="39"/>
      <c r="J69" s="40"/>
      <c r="K69" s="41"/>
    </row>
    <row r="70" spans="1:11" s="37" customFormat="1" ht="52.8">
      <c r="A70" s="208" t="s">
        <v>54</v>
      </c>
      <c r="B70" s="14" t="s">
        <v>213</v>
      </c>
      <c r="C70" s="114" t="s">
        <v>32</v>
      </c>
      <c r="D70" s="115" t="s">
        <v>55</v>
      </c>
      <c r="E70" s="124"/>
      <c r="F70" s="103"/>
      <c r="G70" s="90"/>
      <c r="H70" s="37" t="str">
        <f>IF(A70=0,H69,INDEX(調査対象選定!A:A,MATCH(A70,調査対象選定!B:B,0)))</f>
        <v>○</v>
      </c>
      <c r="I70" s="39"/>
      <c r="J70" s="40"/>
      <c r="K70" s="41"/>
    </row>
    <row r="71" spans="1:11" s="37" customFormat="1" ht="66">
      <c r="A71" s="209"/>
      <c r="B71" s="17" t="s">
        <v>214</v>
      </c>
      <c r="C71" s="59" t="s">
        <v>32</v>
      </c>
      <c r="D71" s="77" t="s">
        <v>56</v>
      </c>
      <c r="E71" s="98"/>
      <c r="F71" s="97"/>
      <c r="G71" s="91"/>
      <c r="H71" s="37" t="str">
        <f>IF(A71=0,H70,INDEX(調査対象選定!A:A,MATCH(A71,調査対象選定!B:B,0)))</f>
        <v>○</v>
      </c>
      <c r="I71" s="39"/>
      <c r="J71" s="40"/>
      <c r="K71" s="41"/>
    </row>
    <row r="72" spans="1:11" s="37" customFormat="1" ht="66">
      <c r="A72" s="209"/>
      <c r="B72" s="17" t="s">
        <v>215</v>
      </c>
      <c r="C72" s="59" t="s">
        <v>32</v>
      </c>
      <c r="D72" s="77" t="s">
        <v>56</v>
      </c>
      <c r="E72" s="98"/>
      <c r="F72" s="97"/>
      <c r="G72" s="91"/>
      <c r="H72" s="37" t="str">
        <f>IF(A72=0,H71,INDEX(調査対象選定!A:A,MATCH(A72,調査対象選定!B:B,0)))</f>
        <v>○</v>
      </c>
      <c r="I72" s="39"/>
      <c r="J72" s="40"/>
      <c r="K72" s="41"/>
    </row>
    <row r="73" spans="1:11" s="37" customFormat="1" ht="39.6">
      <c r="A73" s="209"/>
      <c r="B73" s="17" t="s">
        <v>216</v>
      </c>
      <c r="C73" s="59" t="s">
        <v>32</v>
      </c>
      <c r="D73" s="77" t="s">
        <v>56</v>
      </c>
      <c r="E73" s="98"/>
      <c r="F73" s="97"/>
      <c r="G73" s="91"/>
      <c r="H73" s="37" t="str">
        <f>IF(A73=0,H72,INDEX(調査対象選定!A:A,MATCH(A73,調査対象選定!B:B,0)))</f>
        <v>○</v>
      </c>
      <c r="I73" s="39"/>
      <c r="J73" s="40"/>
      <c r="K73" s="41"/>
    </row>
    <row r="74" spans="1:11" s="37" customFormat="1" ht="132">
      <c r="A74" s="209"/>
      <c r="B74" s="17" t="s">
        <v>217</v>
      </c>
      <c r="C74" s="59" t="s">
        <v>32</v>
      </c>
      <c r="D74" s="77" t="s">
        <v>57</v>
      </c>
      <c r="E74" s="98" t="s">
        <v>58</v>
      </c>
      <c r="F74" s="97"/>
      <c r="G74" s="91"/>
      <c r="H74" s="37" t="str">
        <f>IF(A74=0,H73,INDEX(調査対象選定!A:A,MATCH(A74,調査対象選定!B:B,0)))</f>
        <v>○</v>
      </c>
      <c r="I74" s="39"/>
      <c r="J74" s="40"/>
      <c r="K74" s="41"/>
    </row>
    <row r="75" spans="1:11" s="37" customFormat="1" ht="39.6">
      <c r="A75" s="209"/>
      <c r="B75" s="17" t="s">
        <v>218</v>
      </c>
      <c r="C75" s="59" t="s">
        <v>32</v>
      </c>
      <c r="D75" s="77" t="s">
        <v>55</v>
      </c>
      <c r="E75" s="98"/>
      <c r="F75" s="97"/>
      <c r="G75" s="91"/>
      <c r="H75" s="37" t="str">
        <f>IF(A75=0,H74,INDEX(調査対象選定!A:A,MATCH(A75,調査対象選定!B:B,0)))</f>
        <v>○</v>
      </c>
      <c r="I75" s="39"/>
      <c r="J75" s="40"/>
      <c r="K75" s="41"/>
    </row>
    <row r="76" spans="1:11" s="37" customFormat="1" ht="26.4">
      <c r="A76" s="210"/>
      <c r="B76" s="143" t="s">
        <v>219</v>
      </c>
      <c r="C76" s="133" t="s">
        <v>32</v>
      </c>
      <c r="D76" s="156" t="s">
        <v>59</v>
      </c>
      <c r="E76" s="123"/>
      <c r="F76" s="105"/>
      <c r="G76" s="93"/>
      <c r="H76" s="37" t="str">
        <f>IF(A76=0,H75,INDEX(調査対象選定!A:A,MATCH(A76,調査対象選定!B:B,0)))</f>
        <v>○</v>
      </c>
      <c r="I76" s="39"/>
      <c r="J76" s="40"/>
      <c r="K76" s="41"/>
    </row>
    <row r="77" spans="1:11" s="37" customFormat="1" ht="26.4">
      <c r="A77" s="206" t="s">
        <v>9</v>
      </c>
      <c r="B77" s="19" t="s">
        <v>146</v>
      </c>
      <c r="C77" s="102" t="s">
        <v>2</v>
      </c>
      <c r="D77" s="73" t="s">
        <v>7</v>
      </c>
      <c r="E77" s="90"/>
      <c r="F77" s="103"/>
      <c r="G77" s="90"/>
      <c r="H77" s="37" t="str">
        <f>IF(A77=0,H76,INDEX(調査対象選定!A:A,MATCH(A77,調査対象選定!B:B,0)))</f>
        <v>○</v>
      </c>
      <c r="I77" s="39"/>
      <c r="J77" s="40"/>
      <c r="K77" s="41"/>
    </row>
    <row r="78" spans="1:11" s="37" customFormat="1" ht="26.4">
      <c r="A78" s="205"/>
      <c r="B78" s="16" t="s">
        <v>147</v>
      </c>
      <c r="C78" s="60" t="s">
        <v>2</v>
      </c>
      <c r="D78" s="78" t="s">
        <v>7</v>
      </c>
      <c r="E78" s="91"/>
      <c r="F78" s="97"/>
      <c r="G78" s="91"/>
      <c r="H78" s="37" t="str">
        <f>IF(A78=0,H77,INDEX(調査対象選定!A:A,MATCH(A78,調査対象選定!B:B,0)))</f>
        <v>○</v>
      </c>
    </row>
    <row r="79" spans="1:11" s="42" customFormat="1" ht="26.4">
      <c r="A79" s="205"/>
      <c r="B79" s="16" t="s">
        <v>140</v>
      </c>
      <c r="C79" s="60" t="s">
        <v>2</v>
      </c>
      <c r="D79" s="78" t="s">
        <v>7</v>
      </c>
      <c r="E79" s="91"/>
      <c r="F79" s="97"/>
      <c r="G79" s="86"/>
      <c r="H79" s="37" t="str">
        <f>IF(A79=0,H78,INDEX(調査対象選定!A:A,MATCH(A79,調査対象選定!B:B,0)))</f>
        <v>○</v>
      </c>
    </row>
    <row r="80" spans="1:11" s="42" customFormat="1" ht="66">
      <c r="A80" s="205"/>
      <c r="B80" s="16" t="s">
        <v>148</v>
      </c>
      <c r="C80" s="60" t="s">
        <v>2</v>
      </c>
      <c r="D80" s="78" t="s">
        <v>7</v>
      </c>
      <c r="E80" s="91"/>
      <c r="F80" s="97"/>
      <c r="G80" s="86"/>
      <c r="H80" s="37" t="str">
        <f>IF(A80=0,H79,INDEX(調査対象選定!A:A,MATCH(A80,調査対象選定!B:B,0)))</f>
        <v>○</v>
      </c>
    </row>
    <row r="81" spans="1:8" s="42" customFormat="1" ht="26.4">
      <c r="A81" s="205"/>
      <c r="B81" s="16" t="s">
        <v>149</v>
      </c>
      <c r="C81" s="60" t="s">
        <v>2</v>
      </c>
      <c r="D81" s="78" t="s">
        <v>7</v>
      </c>
      <c r="E81" s="91" t="s">
        <v>5</v>
      </c>
      <c r="F81" s="97"/>
      <c r="G81" s="86"/>
      <c r="H81" s="37" t="str">
        <f>IF(A81=0,H80,INDEX(調査対象選定!A:A,MATCH(A81,調査対象選定!B:B,0)))</f>
        <v>○</v>
      </c>
    </row>
    <row r="82" spans="1:8" s="42" customFormat="1" ht="26.4">
      <c r="A82" s="207"/>
      <c r="B82" s="106" t="s">
        <v>150</v>
      </c>
      <c r="C82" s="116" t="s">
        <v>2</v>
      </c>
      <c r="D82" s="117" t="s">
        <v>10</v>
      </c>
      <c r="E82" s="126"/>
      <c r="F82" s="105"/>
      <c r="G82" s="85"/>
      <c r="H82" s="37" t="str">
        <f>IF(A82=0,H81,INDEX(調査対象選定!A:A,MATCH(A82,調査対象選定!B:B,0)))</f>
        <v>○</v>
      </c>
    </row>
    <row r="83" spans="1:8" s="42" customFormat="1" ht="39.6">
      <c r="A83" s="205" t="s">
        <v>14</v>
      </c>
      <c r="B83" s="10" t="s">
        <v>151</v>
      </c>
      <c r="C83" s="57" t="s">
        <v>2</v>
      </c>
      <c r="D83" s="118" t="s">
        <v>10</v>
      </c>
      <c r="E83" s="101"/>
      <c r="F83" s="100"/>
      <c r="G83" s="88"/>
      <c r="H83" s="37" t="str">
        <f>IF(A83=0,H82,INDEX(調査対象選定!A:A,MATCH(A83,調査対象選定!B:B,0)))</f>
        <v>○</v>
      </c>
    </row>
    <row r="84" spans="1:8" s="42" customFormat="1" ht="66">
      <c r="A84" s="205"/>
      <c r="B84" s="16" t="s">
        <v>152</v>
      </c>
      <c r="C84" s="56" t="s">
        <v>2</v>
      </c>
      <c r="D84" s="80" t="s">
        <v>10</v>
      </c>
      <c r="E84" s="91"/>
      <c r="F84" s="97"/>
      <c r="G84" s="86"/>
      <c r="H84" s="37" t="str">
        <f>IF(A84=0,H83,INDEX(調査対象選定!A:A,MATCH(A84,調査対象選定!B:B,0)))</f>
        <v>○</v>
      </c>
    </row>
    <row r="85" spans="1:8" s="42" customFormat="1" ht="26.4">
      <c r="A85" s="205"/>
      <c r="B85" s="11" t="s">
        <v>153</v>
      </c>
      <c r="C85" s="58" t="s">
        <v>2</v>
      </c>
      <c r="D85" s="81" t="s">
        <v>10</v>
      </c>
      <c r="E85" s="92"/>
      <c r="F85" s="97"/>
      <c r="G85" s="86"/>
      <c r="H85" s="37" t="str">
        <f>IF(A85=0,H84,INDEX(調査対象選定!A:A,MATCH(A85,調査対象選定!B:B,0)))</f>
        <v>○</v>
      </c>
    </row>
    <row r="86" spans="1:8" s="42" customFormat="1" ht="26.4">
      <c r="A86" s="205"/>
      <c r="B86" s="11" t="s">
        <v>154</v>
      </c>
      <c r="C86" s="119" t="s">
        <v>2</v>
      </c>
      <c r="D86" s="120" t="s">
        <v>10</v>
      </c>
      <c r="E86" s="92"/>
      <c r="F86" s="99"/>
      <c r="G86" s="89"/>
      <c r="H86" s="37" t="str">
        <f>IF(A86=0,H85,INDEX(調査対象選定!A:A,MATCH(A86,調査対象選定!B:B,0)))</f>
        <v>○</v>
      </c>
    </row>
    <row r="87" spans="1:8" s="42" customFormat="1" ht="39.6">
      <c r="A87" s="206" t="s">
        <v>12</v>
      </c>
      <c r="B87" s="19" t="s">
        <v>151</v>
      </c>
      <c r="C87" s="55" t="s">
        <v>2</v>
      </c>
      <c r="D87" s="79" t="s">
        <v>10</v>
      </c>
      <c r="E87" s="90"/>
      <c r="F87" s="103"/>
      <c r="G87" s="84"/>
      <c r="H87" s="37" t="str">
        <f>IF(A87=0,H86,INDEX(調査対象選定!A:A,MATCH(A87,調査対象選定!B:B,0)))</f>
        <v>○</v>
      </c>
    </row>
    <row r="88" spans="1:8" s="42" customFormat="1" ht="66">
      <c r="A88" s="205"/>
      <c r="B88" s="16" t="s">
        <v>152</v>
      </c>
      <c r="C88" s="56" t="s">
        <v>2</v>
      </c>
      <c r="D88" s="80" t="s">
        <v>10</v>
      </c>
      <c r="E88" s="91"/>
      <c r="F88" s="97"/>
      <c r="G88" s="86"/>
      <c r="H88" s="37" t="str">
        <f>IF(A88=0,H87,INDEX(調査対象選定!A:A,MATCH(A88,調査対象選定!B:B,0)))</f>
        <v>○</v>
      </c>
    </row>
    <row r="89" spans="1:8" s="42" customFormat="1" ht="26.4">
      <c r="A89" s="205"/>
      <c r="B89" s="16" t="s">
        <v>153</v>
      </c>
      <c r="C89" s="56" t="s">
        <v>2</v>
      </c>
      <c r="D89" s="80" t="s">
        <v>10</v>
      </c>
      <c r="E89" s="91"/>
      <c r="F89" s="97"/>
      <c r="G89" s="86"/>
      <c r="H89" s="37" t="str">
        <f>IF(A89=0,H88,INDEX(調査対象選定!A:A,MATCH(A89,調査対象選定!B:B,0)))</f>
        <v>○</v>
      </c>
    </row>
    <row r="90" spans="1:8" s="42" customFormat="1" ht="39.6">
      <c r="A90" s="205"/>
      <c r="B90" s="16" t="s">
        <v>155</v>
      </c>
      <c r="C90" s="56" t="s">
        <v>2</v>
      </c>
      <c r="D90" s="80" t="s">
        <v>10</v>
      </c>
      <c r="E90" s="91"/>
      <c r="F90" s="97"/>
      <c r="G90" s="86"/>
      <c r="H90" s="37" t="str">
        <f>IF(A90=0,H89,INDEX(調査対象選定!A:A,MATCH(A90,調査対象選定!B:B,0)))</f>
        <v>○</v>
      </c>
    </row>
    <row r="91" spans="1:8" s="42" customFormat="1" ht="52.8">
      <c r="A91" s="205"/>
      <c r="B91" s="17" t="s">
        <v>156</v>
      </c>
      <c r="C91" s="56" t="s">
        <v>2</v>
      </c>
      <c r="D91" s="80" t="s">
        <v>10</v>
      </c>
      <c r="E91" s="91"/>
      <c r="F91" s="97"/>
      <c r="G91" s="86"/>
      <c r="H91" s="37" t="str">
        <f>IF(A91=0,H90,INDEX(調査対象選定!A:A,MATCH(A91,調査対象選定!B:B,0)))</f>
        <v>○</v>
      </c>
    </row>
    <row r="92" spans="1:8" s="42" customFormat="1" ht="26.4">
      <c r="A92" s="207"/>
      <c r="B92" s="18" t="s">
        <v>157</v>
      </c>
      <c r="C92" s="53" t="s">
        <v>2</v>
      </c>
      <c r="D92" s="125" t="s">
        <v>10</v>
      </c>
      <c r="E92" s="126"/>
      <c r="F92" s="127"/>
      <c r="G92" s="87"/>
      <c r="H92" s="37" t="str">
        <f>IF(A92=0,H91,INDEX(調査対象選定!A:A,MATCH(A92,調査対象選定!B:B,0)))</f>
        <v>○</v>
      </c>
    </row>
    <row r="93" spans="1:8" s="42" customFormat="1" ht="52.8">
      <c r="A93" s="208" t="s">
        <v>60</v>
      </c>
      <c r="B93" s="14" t="s">
        <v>158</v>
      </c>
      <c r="C93" s="151" t="s">
        <v>2</v>
      </c>
      <c r="D93" s="147" t="s">
        <v>10</v>
      </c>
      <c r="E93" s="124"/>
      <c r="F93" s="103"/>
      <c r="G93" s="84"/>
      <c r="H93" s="37" t="str">
        <f>IF(A93=0,H92,INDEX(調査対象選定!A:A,MATCH(A93,調査対象選定!B:B,0)))</f>
        <v>○</v>
      </c>
    </row>
    <row r="94" spans="1:8" s="42" customFormat="1" ht="26.4">
      <c r="A94" s="209"/>
      <c r="B94" s="140" t="s">
        <v>159</v>
      </c>
      <c r="C94" s="157" t="s">
        <v>2</v>
      </c>
      <c r="D94" s="158" t="s">
        <v>61</v>
      </c>
      <c r="E94" s="198"/>
      <c r="F94" s="97"/>
      <c r="G94" s="86"/>
      <c r="H94" s="37" t="str">
        <f>IF(A94=0,H93,INDEX(調査対象選定!A:A,MATCH(A94,調査対象選定!B:B,0)))</f>
        <v>○</v>
      </c>
    </row>
    <row r="95" spans="1:8" s="42" customFormat="1" ht="26.4">
      <c r="A95" s="209"/>
      <c r="B95" s="142" t="s">
        <v>160</v>
      </c>
      <c r="C95" s="159" t="s">
        <v>2</v>
      </c>
      <c r="D95" s="160" t="s">
        <v>20</v>
      </c>
      <c r="E95" s="193"/>
      <c r="F95" s="97"/>
      <c r="G95" s="86"/>
      <c r="H95" s="37" t="str">
        <f>IF(A95=0,H94,INDEX(調査対象選定!A:A,MATCH(A95,調査対象選定!B:B,0)))</f>
        <v>○</v>
      </c>
    </row>
    <row r="96" spans="1:8" s="42" customFormat="1" ht="105.6">
      <c r="A96" s="210"/>
      <c r="B96" s="132" t="s">
        <v>161</v>
      </c>
      <c r="C96" s="161" t="s">
        <v>36</v>
      </c>
      <c r="D96" s="134" t="s">
        <v>51</v>
      </c>
      <c r="E96" s="123"/>
      <c r="F96" s="105"/>
      <c r="G96" s="85"/>
      <c r="H96" s="37" t="str">
        <f>IF(A96=0,H95,INDEX(調査対象選定!A:A,MATCH(A96,調査対象選定!B:B,0)))</f>
        <v>○</v>
      </c>
    </row>
    <row r="97" spans="1:8" s="42" customFormat="1" ht="39.6">
      <c r="A97" s="208" t="s">
        <v>62</v>
      </c>
      <c r="B97" s="128" t="s">
        <v>162</v>
      </c>
      <c r="C97" s="114" t="s">
        <v>2</v>
      </c>
      <c r="D97" s="137" t="s">
        <v>10</v>
      </c>
      <c r="E97" s="124"/>
      <c r="F97" s="103"/>
      <c r="G97" s="84"/>
      <c r="H97" s="37" t="str">
        <f>IF(A97=0,H96,INDEX(調査対象選定!A:A,MATCH(A97,調査対象選定!B:B,0)))</f>
        <v>○</v>
      </c>
    </row>
    <row r="98" spans="1:8" s="42" customFormat="1" ht="79.2">
      <c r="A98" s="210"/>
      <c r="B98" s="162" t="s">
        <v>163</v>
      </c>
      <c r="C98" s="116" t="s">
        <v>2</v>
      </c>
      <c r="D98" s="163" t="s">
        <v>10</v>
      </c>
      <c r="E98" s="195"/>
      <c r="F98" s="105"/>
      <c r="G98" s="85"/>
      <c r="H98" s="37" t="str">
        <f>IF(A98=0,H97,INDEX(調査対象選定!A:A,MATCH(A98,調査対象選定!B:B,0)))</f>
        <v>○</v>
      </c>
    </row>
    <row r="99" spans="1:8" s="42" customFormat="1" ht="158.4">
      <c r="A99" s="211" t="s">
        <v>63</v>
      </c>
      <c r="B99" s="164" t="s">
        <v>220</v>
      </c>
      <c r="C99" s="165" t="s">
        <v>32</v>
      </c>
      <c r="D99" s="166" t="s">
        <v>59</v>
      </c>
      <c r="E99" s="199"/>
      <c r="F99" s="103"/>
      <c r="G99" s="84"/>
      <c r="H99" s="37" t="str">
        <f>IF(A99=0,H98,INDEX(調査対象選定!A:A,MATCH(A99,調査対象選定!B:B,0)))</f>
        <v>○</v>
      </c>
    </row>
    <row r="100" spans="1:8" s="42" customFormat="1" ht="39.6">
      <c r="A100" s="212"/>
      <c r="B100" s="167" t="s">
        <v>221</v>
      </c>
      <c r="C100" s="168" t="s">
        <v>32</v>
      </c>
      <c r="D100" s="169" t="s">
        <v>59</v>
      </c>
      <c r="E100" s="200"/>
      <c r="F100" s="97"/>
      <c r="G100" s="86"/>
      <c r="H100" s="37" t="str">
        <f>IF(A100=0,H99,INDEX(調査対象選定!A:A,MATCH(A100,調査対象選定!B:B,0)))</f>
        <v>○</v>
      </c>
    </row>
    <row r="101" spans="1:8" s="42" customFormat="1" ht="79.2">
      <c r="A101" s="212"/>
      <c r="B101" s="167" t="s">
        <v>164</v>
      </c>
      <c r="C101" s="168" t="s">
        <v>32</v>
      </c>
      <c r="D101" s="169" t="s">
        <v>59</v>
      </c>
      <c r="E101" s="200"/>
      <c r="F101" s="97"/>
      <c r="G101" s="86"/>
      <c r="H101" s="37" t="str">
        <f>IF(A101=0,H100,INDEX(調査対象選定!A:A,MATCH(A101,調査対象選定!B:B,0)))</f>
        <v>○</v>
      </c>
    </row>
    <row r="102" spans="1:8" s="42" customFormat="1" ht="66">
      <c r="A102" s="212"/>
      <c r="B102" s="167" t="s">
        <v>222</v>
      </c>
      <c r="C102" s="168" t="s">
        <v>32</v>
      </c>
      <c r="D102" s="169" t="s">
        <v>59</v>
      </c>
      <c r="E102" s="200"/>
      <c r="F102" s="97"/>
      <c r="G102" s="86"/>
      <c r="H102" s="37" t="str">
        <f>IF(A102=0,H101,INDEX(調査対象選定!A:A,MATCH(A102,調査対象選定!B:B,0)))</f>
        <v>○</v>
      </c>
    </row>
    <row r="103" spans="1:8" s="42" customFormat="1" ht="39.6">
      <c r="A103" s="213"/>
      <c r="B103" s="170" t="s">
        <v>223</v>
      </c>
      <c r="C103" s="171" t="s">
        <v>32</v>
      </c>
      <c r="D103" s="172" t="s">
        <v>59</v>
      </c>
      <c r="E103" s="201"/>
      <c r="F103" s="105"/>
      <c r="G103" s="85"/>
      <c r="H103" s="37" t="str">
        <f>IF(A103=0,H102,INDEX(調査対象選定!A:A,MATCH(A103,調査対象選定!B:B,0)))</f>
        <v>○</v>
      </c>
    </row>
    <row r="104" spans="1:8" s="42" customFormat="1" ht="26.4">
      <c r="A104" s="211" t="s">
        <v>64</v>
      </c>
      <c r="B104" s="164" t="s">
        <v>224</v>
      </c>
      <c r="C104" s="165" t="s">
        <v>32</v>
      </c>
      <c r="D104" s="166" t="s">
        <v>59</v>
      </c>
      <c r="E104" s="199"/>
      <c r="F104" s="103"/>
      <c r="G104" s="84"/>
      <c r="H104" s="37" t="str">
        <f>IF(A104=0,H103,INDEX(調査対象選定!A:A,MATCH(A104,調査対象選定!B:B,0)))</f>
        <v>○</v>
      </c>
    </row>
    <row r="105" spans="1:8" s="42" customFormat="1" ht="79.2">
      <c r="A105" s="212"/>
      <c r="B105" s="167" t="s">
        <v>225</v>
      </c>
      <c r="C105" s="168" t="s">
        <v>32</v>
      </c>
      <c r="D105" s="169" t="s">
        <v>59</v>
      </c>
      <c r="E105" s="200"/>
      <c r="F105" s="97"/>
      <c r="G105" s="86"/>
      <c r="H105" s="37" t="str">
        <f>IF(A105=0,H104,INDEX(調査対象選定!A:A,MATCH(A105,調査対象選定!B:B,0)))</f>
        <v>○</v>
      </c>
    </row>
    <row r="106" spans="1:8" s="42" customFormat="1" ht="39.6">
      <c r="A106" s="213"/>
      <c r="B106" s="170" t="s">
        <v>226</v>
      </c>
      <c r="C106" s="171" t="s">
        <v>32</v>
      </c>
      <c r="D106" s="172" t="s">
        <v>59</v>
      </c>
      <c r="E106" s="201"/>
      <c r="F106" s="105"/>
      <c r="G106" s="85"/>
      <c r="H106" s="37" t="str">
        <f>IF(A106=0,H105,INDEX(調査対象選定!A:A,MATCH(A106,調査対象選定!B:B,0)))</f>
        <v>○</v>
      </c>
    </row>
    <row r="107" spans="1:8" s="42" customFormat="1" ht="26.4">
      <c r="A107" s="205" t="s">
        <v>15</v>
      </c>
      <c r="B107" s="10" t="s">
        <v>165</v>
      </c>
      <c r="C107" s="190" t="str">
        <f>IF(OR(C108=$J$1,C109=$J$1),$J$1,$I$1)</f>
        <v>□</v>
      </c>
      <c r="D107" s="191" t="s">
        <v>208</v>
      </c>
      <c r="E107" s="101"/>
      <c r="F107" s="100"/>
      <c r="G107" s="88"/>
      <c r="H107" s="37" t="str">
        <f>IF(A107=0,H106,INDEX(調査対象選定!A:A,MATCH(A107,調査対象選定!B:B,0)))</f>
        <v>○</v>
      </c>
    </row>
    <row r="108" spans="1:8" s="42" customFormat="1" ht="39.6">
      <c r="A108" s="205"/>
      <c r="B108" s="28" t="s">
        <v>166</v>
      </c>
      <c r="C108" s="61" t="s">
        <v>2</v>
      </c>
      <c r="D108" s="82" t="s">
        <v>10</v>
      </c>
      <c r="E108" s="101"/>
      <c r="F108" s="97"/>
      <c r="G108" s="86"/>
      <c r="H108" s="37" t="str">
        <f>IF(A108=0,H107,INDEX(調査対象選定!A:A,MATCH(A108,調査対象選定!B:B,0)))</f>
        <v>○</v>
      </c>
    </row>
    <row r="109" spans="1:8" s="42" customFormat="1" ht="39.6">
      <c r="A109" s="205"/>
      <c r="B109" s="10" t="s">
        <v>167</v>
      </c>
      <c r="C109" s="61" t="s">
        <v>2</v>
      </c>
      <c r="D109" s="82" t="s">
        <v>10</v>
      </c>
      <c r="E109" s="101"/>
      <c r="F109" s="97"/>
      <c r="G109" s="86"/>
      <c r="H109" s="37" t="str">
        <f>IF(A109=0,H108,INDEX(調査対象選定!A:A,MATCH(A109,調査対象選定!B:B,0)))</f>
        <v>○</v>
      </c>
    </row>
    <row r="110" spans="1:8" s="42" customFormat="1" ht="26.4">
      <c r="A110" s="205"/>
      <c r="B110" s="16" t="s">
        <v>140</v>
      </c>
      <c r="C110" s="51" t="s">
        <v>2</v>
      </c>
      <c r="D110" s="68" t="s">
        <v>10</v>
      </c>
      <c r="E110" s="91"/>
      <c r="F110" s="97"/>
      <c r="G110" s="86"/>
      <c r="H110" s="37" t="str">
        <f>IF(A110=0,H109,INDEX(調査対象選定!A:A,MATCH(A110,調査対象選定!B:B,0)))</f>
        <v>○</v>
      </c>
    </row>
    <row r="111" spans="1:8" s="42" customFormat="1" ht="39.6">
      <c r="A111" s="205"/>
      <c r="B111" s="11" t="s">
        <v>168</v>
      </c>
      <c r="C111" s="119" t="s">
        <v>2</v>
      </c>
      <c r="D111" s="121" t="s">
        <v>10</v>
      </c>
      <c r="E111" s="92"/>
      <c r="F111" s="99"/>
      <c r="G111" s="89"/>
      <c r="H111" s="37" t="str">
        <f>IF(A111=0,H110,INDEX(調査対象選定!A:A,MATCH(A111,調査対象選定!B:B,0)))</f>
        <v>○</v>
      </c>
    </row>
    <row r="112" spans="1:8" s="42" customFormat="1" ht="39.6">
      <c r="A112" s="206" t="s">
        <v>16</v>
      </c>
      <c r="B112" s="19" t="s">
        <v>169</v>
      </c>
      <c r="C112" s="48" t="s">
        <v>2</v>
      </c>
      <c r="D112" s="63" t="s">
        <v>10</v>
      </c>
      <c r="E112" s="90"/>
      <c r="F112" s="103"/>
      <c r="G112" s="84"/>
      <c r="H112" s="37" t="str">
        <f>IF(A112=0,H111,INDEX(調査対象選定!A:A,MATCH(A112,調査対象選定!B:B,0)))</f>
        <v>○</v>
      </c>
    </row>
    <row r="113" spans="1:8" s="42" customFormat="1" ht="26.4">
      <c r="A113" s="205"/>
      <c r="B113" s="16" t="s">
        <v>140</v>
      </c>
      <c r="C113" s="51" t="s">
        <v>2</v>
      </c>
      <c r="D113" s="68" t="s">
        <v>10</v>
      </c>
      <c r="E113" s="91"/>
      <c r="F113" s="97"/>
      <c r="G113" s="86"/>
      <c r="H113" s="37" t="str">
        <f>IF(A113=0,H112,INDEX(調査対象選定!A:A,MATCH(A113,調査対象選定!B:B,0)))</f>
        <v>○</v>
      </c>
    </row>
    <row r="114" spans="1:8" s="42" customFormat="1" ht="39.6">
      <c r="A114" s="207"/>
      <c r="B114" s="15" t="s">
        <v>170</v>
      </c>
      <c r="C114" s="49" t="s">
        <v>2</v>
      </c>
      <c r="D114" s="83" t="s">
        <v>10</v>
      </c>
      <c r="E114" s="93"/>
      <c r="F114" s="105"/>
      <c r="G114" s="85"/>
      <c r="H114" s="37" t="str">
        <f>IF(A114=0,H113,INDEX(調査対象選定!A:A,MATCH(A114,調査対象選定!B:B,0)))</f>
        <v>○</v>
      </c>
    </row>
    <row r="115" spans="1:8" s="42" customFormat="1" ht="26.4">
      <c r="A115" s="206" t="s">
        <v>17</v>
      </c>
      <c r="B115" s="19" t="s">
        <v>171</v>
      </c>
      <c r="C115" s="188" t="str">
        <f>IF(OR(C116=$J$1,C117=$J$1,C118=$J$1),$J$1,$I$1)</f>
        <v>□</v>
      </c>
      <c r="D115" s="189" t="s">
        <v>208</v>
      </c>
      <c r="E115" s="90"/>
      <c r="F115" s="103"/>
      <c r="G115" s="84"/>
      <c r="H115" s="37" t="str">
        <f>IF(A115=0,H114,INDEX(調査対象選定!A:A,MATCH(A115,調査対象選定!B:B,0)))</f>
        <v>○</v>
      </c>
    </row>
    <row r="116" spans="1:8" s="42" customFormat="1" ht="39.6">
      <c r="A116" s="205"/>
      <c r="B116" s="16" t="s">
        <v>172</v>
      </c>
      <c r="C116" s="51" t="s">
        <v>2</v>
      </c>
      <c r="D116" s="68" t="s">
        <v>10</v>
      </c>
      <c r="E116" s="101"/>
      <c r="F116" s="97"/>
      <c r="G116" s="86"/>
      <c r="H116" s="37" t="str">
        <f>IF(A116=0,H115,INDEX(調査対象選定!A:A,MATCH(A116,調査対象選定!B:B,0)))</f>
        <v>○</v>
      </c>
    </row>
    <row r="117" spans="1:8" s="42" customFormat="1" ht="39.6">
      <c r="A117" s="205"/>
      <c r="B117" s="16" t="s">
        <v>173</v>
      </c>
      <c r="C117" s="51" t="s">
        <v>2</v>
      </c>
      <c r="D117" s="68" t="s">
        <v>10</v>
      </c>
      <c r="E117" s="101"/>
      <c r="F117" s="97"/>
      <c r="G117" s="86"/>
      <c r="H117" s="37" t="str">
        <f>IF(A117=0,H116,INDEX(調査対象選定!A:A,MATCH(A117,調査対象選定!B:B,0)))</f>
        <v>○</v>
      </c>
    </row>
    <row r="118" spans="1:8" s="42" customFormat="1" ht="39.6">
      <c r="A118" s="205"/>
      <c r="B118" s="16" t="s">
        <v>174</v>
      </c>
      <c r="C118" s="51" t="s">
        <v>2</v>
      </c>
      <c r="D118" s="68" t="s">
        <v>10</v>
      </c>
      <c r="E118" s="101"/>
      <c r="F118" s="97"/>
      <c r="G118" s="86"/>
      <c r="H118" s="37" t="str">
        <f>IF(A118=0,H117,INDEX(調査対象選定!A:A,MATCH(A118,調査対象選定!B:B,0)))</f>
        <v>○</v>
      </c>
    </row>
    <row r="119" spans="1:8" s="42" customFormat="1" ht="26.4">
      <c r="A119" s="205"/>
      <c r="B119" s="16" t="s">
        <v>140</v>
      </c>
      <c r="C119" s="51" t="s">
        <v>2</v>
      </c>
      <c r="D119" s="68" t="s">
        <v>10</v>
      </c>
      <c r="E119" s="91"/>
      <c r="F119" s="97"/>
      <c r="G119" s="86"/>
      <c r="H119" s="37" t="str">
        <f>IF(A119=0,H118,INDEX(調査対象選定!A:A,MATCH(A119,調査対象選定!B:B,0)))</f>
        <v>○</v>
      </c>
    </row>
    <row r="120" spans="1:8" s="42" customFormat="1" ht="39.6">
      <c r="A120" s="207"/>
      <c r="B120" s="15" t="s">
        <v>175</v>
      </c>
      <c r="C120" s="49" t="s">
        <v>2</v>
      </c>
      <c r="D120" s="83" t="s">
        <v>10</v>
      </c>
      <c r="E120" s="93"/>
      <c r="F120" s="105"/>
      <c r="G120" s="85"/>
      <c r="H120" s="37" t="str">
        <f>IF(A120=0,H119,INDEX(調査対象選定!A:A,MATCH(A120,調査対象選定!B:B,0)))</f>
        <v>○</v>
      </c>
    </row>
    <row r="121" spans="1:8" s="32" customFormat="1" ht="52.8">
      <c r="A121" s="206" t="s">
        <v>65</v>
      </c>
      <c r="B121" s="26" t="s">
        <v>176</v>
      </c>
      <c r="C121" s="173" t="s">
        <v>36</v>
      </c>
      <c r="D121" s="73" t="s">
        <v>66</v>
      </c>
      <c r="E121" s="90" t="s">
        <v>67</v>
      </c>
      <c r="F121" s="103"/>
      <c r="G121" s="84"/>
      <c r="H121" s="37" t="str">
        <f>IF(A121=0,H120,INDEX(調査対象選定!A:A,MATCH(A121,調査対象選定!B:B,0)))</f>
        <v>○</v>
      </c>
    </row>
    <row r="122" spans="1:8" s="32" customFormat="1" ht="52.8">
      <c r="A122" s="205"/>
      <c r="B122" s="23" t="s">
        <v>227</v>
      </c>
      <c r="C122" s="174" t="s">
        <v>36</v>
      </c>
      <c r="D122" s="78" t="s">
        <v>51</v>
      </c>
      <c r="E122" s="91"/>
      <c r="F122" s="97"/>
      <c r="G122" s="86"/>
      <c r="H122" s="37" t="str">
        <f>IF(A122=0,H121,INDEX(調査対象選定!A:A,MATCH(A122,調査対象選定!B:B,0)))</f>
        <v>○</v>
      </c>
    </row>
    <row r="123" spans="1:8" s="32" customFormat="1" ht="66">
      <c r="A123" s="205"/>
      <c r="B123" s="23" t="s">
        <v>228</v>
      </c>
      <c r="C123" s="174" t="s">
        <v>36</v>
      </c>
      <c r="D123" s="78" t="s">
        <v>51</v>
      </c>
      <c r="E123" s="91"/>
      <c r="F123" s="97"/>
      <c r="G123" s="86"/>
      <c r="H123" s="37" t="str">
        <f>IF(A123=0,H122,INDEX(調査対象選定!A:A,MATCH(A123,調査対象選定!B:B,0)))</f>
        <v>○</v>
      </c>
    </row>
    <row r="124" spans="1:8" s="32" customFormat="1" ht="26.4">
      <c r="A124" s="205"/>
      <c r="B124" s="24" t="s">
        <v>177</v>
      </c>
      <c r="C124" s="174" t="s">
        <v>36</v>
      </c>
      <c r="D124" s="78" t="s">
        <v>66</v>
      </c>
      <c r="E124" s="91" t="s">
        <v>67</v>
      </c>
      <c r="F124" s="97"/>
      <c r="G124" s="86"/>
      <c r="H124" s="37" t="str">
        <f>IF(A124=0,H123,INDEX(調査対象選定!A:A,MATCH(A124,調査対象選定!B:B,0)))</f>
        <v>○</v>
      </c>
    </row>
    <row r="125" spans="1:8" s="32" customFormat="1" ht="26.4">
      <c r="A125" s="205"/>
      <c r="B125" s="24" t="s">
        <v>178</v>
      </c>
      <c r="C125" s="174" t="s">
        <v>36</v>
      </c>
      <c r="D125" s="78" t="s">
        <v>66</v>
      </c>
      <c r="E125" s="91"/>
      <c r="F125" s="97"/>
      <c r="G125" s="86"/>
      <c r="H125" s="37" t="str">
        <f>IF(A125=0,H124,INDEX(調査対象選定!A:A,MATCH(A125,調査対象選定!B:B,0)))</f>
        <v>○</v>
      </c>
    </row>
    <row r="126" spans="1:8" s="32" customFormat="1" ht="26.4">
      <c r="A126" s="205"/>
      <c r="B126" s="24" t="s">
        <v>179</v>
      </c>
      <c r="C126" s="174" t="s">
        <v>36</v>
      </c>
      <c r="D126" s="78" t="s">
        <v>66</v>
      </c>
      <c r="E126" s="91" t="s">
        <v>68</v>
      </c>
      <c r="F126" s="97"/>
      <c r="G126" s="86"/>
      <c r="H126" s="37" t="str">
        <f>IF(A126=0,H125,INDEX(調査対象選定!A:A,MATCH(A126,調査対象選定!B:B,0)))</f>
        <v>○</v>
      </c>
    </row>
    <row r="127" spans="1:8" s="32" customFormat="1" ht="26.4">
      <c r="A127" s="205"/>
      <c r="B127" s="24" t="s">
        <v>180</v>
      </c>
      <c r="C127" s="174" t="s">
        <v>36</v>
      </c>
      <c r="D127" s="78" t="s">
        <v>69</v>
      </c>
      <c r="E127" s="91"/>
      <c r="F127" s="97"/>
      <c r="G127" s="86"/>
      <c r="H127" s="37" t="str">
        <f>IF(A127=0,H126,INDEX(調査対象選定!A:A,MATCH(A127,調査対象選定!B:B,0)))</f>
        <v>○</v>
      </c>
    </row>
    <row r="128" spans="1:8" s="32" customFormat="1" ht="26.4">
      <c r="A128" s="205"/>
      <c r="B128" s="24" t="s">
        <v>181</v>
      </c>
      <c r="C128" s="174" t="s">
        <v>36</v>
      </c>
      <c r="D128" s="78" t="s">
        <v>70</v>
      </c>
      <c r="E128" s="91"/>
      <c r="F128" s="97"/>
      <c r="G128" s="86"/>
      <c r="H128" s="37" t="str">
        <f>IF(A128=0,H127,INDEX(調査対象選定!A:A,MATCH(A128,調査対象選定!B:B,0)))</f>
        <v>○</v>
      </c>
    </row>
    <row r="129" spans="1:8" s="32" customFormat="1" ht="26.4">
      <c r="A129" s="205"/>
      <c r="B129" s="24" t="s">
        <v>182</v>
      </c>
      <c r="C129" s="186" t="str">
        <f>IF(AND(C130=$J$1,C131=$J$1,C132=$J$1),$J$1,$I$1)</f>
        <v>□</v>
      </c>
      <c r="D129" s="187" t="s">
        <v>209</v>
      </c>
      <c r="E129" s="91"/>
      <c r="F129" s="97"/>
      <c r="G129" s="86"/>
      <c r="H129" s="37" t="str">
        <f>IF(A129=0,H128,INDEX(調査対象選定!A:A,MATCH(A129,調査対象選定!B:B,0)))</f>
        <v>○</v>
      </c>
    </row>
    <row r="130" spans="1:8" s="32" customFormat="1" ht="39.6">
      <c r="A130" s="205"/>
      <c r="B130" s="24" t="s">
        <v>183</v>
      </c>
      <c r="C130" s="174" t="s">
        <v>36</v>
      </c>
      <c r="D130" s="78" t="s">
        <v>66</v>
      </c>
      <c r="E130" s="91"/>
      <c r="F130" s="97"/>
      <c r="G130" s="86"/>
      <c r="H130" s="37" t="str">
        <f>IF(A130=0,H129,INDEX(調査対象選定!A:A,MATCH(A130,調査対象選定!B:B,0)))</f>
        <v>○</v>
      </c>
    </row>
    <row r="131" spans="1:8" s="32" customFormat="1" ht="39.6">
      <c r="A131" s="205"/>
      <c r="B131" s="24" t="s">
        <v>184</v>
      </c>
      <c r="C131" s="174" t="s">
        <v>36</v>
      </c>
      <c r="D131" s="78" t="s">
        <v>66</v>
      </c>
      <c r="E131" s="91" t="s">
        <v>71</v>
      </c>
      <c r="F131" s="97"/>
      <c r="G131" s="86"/>
      <c r="H131" s="37" t="str">
        <f>IF(A131=0,H130,INDEX(調査対象選定!A:A,MATCH(A131,調査対象選定!B:B,0)))</f>
        <v>○</v>
      </c>
    </row>
    <row r="132" spans="1:8" s="43" customFormat="1" ht="52.8">
      <c r="A132" s="205"/>
      <c r="B132" s="25" t="s">
        <v>185</v>
      </c>
      <c r="C132" s="175" t="s">
        <v>21</v>
      </c>
      <c r="D132" s="62" t="s">
        <v>22</v>
      </c>
      <c r="E132" s="92"/>
      <c r="F132" s="97"/>
      <c r="G132" s="86"/>
      <c r="H132" s="37" t="str">
        <f>IF(A132=0,H131,INDEX(調査対象選定!A:A,MATCH(A132,調査対象選定!B:B,0)))</f>
        <v>○</v>
      </c>
    </row>
    <row r="133" spans="1:8" s="43" customFormat="1" ht="39.6">
      <c r="A133" s="205"/>
      <c r="B133" s="16" t="s">
        <v>186</v>
      </c>
      <c r="C133" s="174" t="s">
        <v>36</v>
      </c>
      <c r="D133" s="78" t="s">
        <v>66</v>
      </c>
      <c r="E133" s="91"/>
      <c r="F133" s="97"/>
      <c r="G133" s="86"/>
      <c r="H133" s="37" t="str">
        <f>IF(A133=0,H132,INDEX(調査対象選定!A:A,MATCH(A133,調査対象選定!B:B,0)))</f>
        <v>○</v>
      </c>
    </row>
    <row r="134" spans="1:8" s="43" customFormat="1" ht="39.6">
      <c r="A134" s="205"/>
      <c r="B134" s="24" t="s">
        <v>187</v>
      </c>
      <c r="C134" s="174" t="s">
        <v>36</v>
      </c>
      <c r="D134" s="78" t="s">
        <v>66</v>
      </c>
      <c r="E134" s="91"/>
      <c r="F134" s="97"/>
      <c r="G134" s="86"/>
      <c r="H134" s="37" t="str">
        <f>IF(A134=0,H133,INDEX(調査対象選定!A:A,MATCH(A134,調査対象選定!B:B,0)))</f>
        <v>○</v>
      </c>
    </row>
    <row r="135" spans="1:8" s="43" customFormat="1" ht="26.4">
      <c r="A135" s="207"/>
      <c r="B135" s="113" t="s">
        <v>188</v>
      </c>
      <c r="C135" s="176" t="s">
        <v>36</v>
      </c>
      <c r="D135" s="95" t="s">
        <v>72</v>
      </c>
      <c r="E135" s="93"/>
      <c r="F135" s="105"/>
      <c r="G135" s="85"/>
      <c r="H135" s="37" t="str">
        <f>IF(A135=0,H134,INDEX(調査対象選定!A:A,MATCH(A135,調査対象選定!B:B,0)))</f>
        <v>○</v>
      </c>
    </row>
    <row r="136" spans="1:8" s="43" customFormat="1" ht="39.6">
      <c r="A136" s="13" t="s">
        <v>73</v>
      </c>
      <c r="B136" s="177" t="s">
        <v>189</v>
      </c>
      <c r="C136" s="178" t="s">
        <v>36</v>
      </c>
      <c r="D136" s="179" t="s">
        <v>51</v>
      </c>
      <c r="E136" s="202"/>
      <c r="F136" s="109"/>
      <c r="G136" s="122"/>
      <c r="H136" s="37" t="str">
        <f>IF(A136=0,H135,INDEX(調査対象選定!A:A,MATCH(A136,調査対象選定!B:B,0)))</f>
        <v>○</v>
      </c>
    </row>
    <row r="137" spans="1:8" s="43" customFormat="1" ht="39.6">
      <c r="A137" s="13" t="s">
        <v>74</v>
      </c>
      <c r="B137" s="177" t="s">
        <v>190</v>
      </c>
      <c r="C137" s="178" t="s">
        <v>36</v>
      </c>
      <c r="D137" s="179" t="s">
        <v>51</v>
      </c>
      <c r="E137" s="202"/>
      <c r="F137" s="109"/>
      <c r="G137" s="122"/>
      <c r="H137" s="37" t="str">
        <f>IF(A137=0,H136,INDEX(調査対象選定!A:A,MATCH(A137,調査対象選定!B:B,0)))</f>
        <v>○</v>
      </c>
    </row>
    <row r="138" spans="1:8" s="43" customFormat="1" ht="39.6">
      <c r="A138" s="13" t="s">
        <v>75</v>
      </c>
      <c r="B138" s="177" t="s">
        <v>191</v>
      </c>
      <c r="C138" s="178" t="s">
        <v>36</v>
      </c>
      <c r="D138" s="179" t="s">
        <v>51</v>
      </c>
      <c r="E138" s="202"/>
      <c r="F138" s="109"/>
      <c r="G138" s="122"/>
      <c r="H138" s="37" t="str">
        <f>IF(A138=0,H137,INDEX(調査対象選定!A:A,MATCH(A138,調査対象選定!B:B,0)))</f>
        <v>○</v>
      </c>
    </row>
    <row r="139" spans="1:8" ht="5.7" customHeight="1">
      <c r="A139" s="44" t="s">
        <v>193</v>
      </c>
    </row>
  </sheetData>
  <autoFilter ref="A2:H138"/>
  <mergeCells count="38">
    <mergeCell ref="A3:A18"/>
    <mergeCell ref="A33:A34"/>
    <mergeCell ref="A21:A24"/>
    <mergeCell ref="E21:E24"/>
    <mergeCell ref="A25:A28"/>
    <mergeCell ref="A29:A30"/>
    <mergeCell ref="E29:E30"/>
    <mergeCell ref="A35:A41"/>
    <mergeCell ref="A42:A44"/>
    <mergeCell ref="A45:A47"/>
    <mergeCell ref="A48:A49"/>
    <mergeCell ref="A58:A62"/>
    <mergeCell ref="A65:A69"/>
    <mergeCell ref="A77:A82"/>
    <mergeCell ref="E3:E4"/>
    <mergeCell ref="D5:D7"/>
    <mergeCell ref="E5:E8"/>
    <mergeCell ref="D9:D10"/>
    <mergeCell ref="E9:E13"/>
    <mergeCell ref="D51:D53"/>
    <mergeCell ref="A55:A56"/>
    <mergeCell ref="A70:A76"/>
    <mergeCell ref="D3:D4"/>
    <mergeCell ref="E15:E16"/>
    <mergeCell ref="E17:E18"/>
    <mergeCell ref="A19:A20"/>
    <mergeCell ref="A51:A54"/>
    <mergeCell ref="A63:A64"/>
    <mergeCell ref="A121:A135"/>
    <mergeCell ref="A115:A120"/>
    <mergeCell ref="A97:A98"/>
    <mergeCell ref="A99:A103"/>
    <mergeCell ref="A104:A106"/>
    <mergeCell ref="A83:A86"/>
    <mergeCell ref="A87:A92"/>
    <mergeCell ref="A107:A111"/>
    <mergeCell ref="A112:A114"/>
    <mergeCell ref="A93:A96"/>
  </mergeCells>
  <phoneticPr fontId="22"/>
  <conditionalFormatting sqref="C3:D139">
    <cfRule type="expression" dxfId="4" priority="4">
      <formula>$C3=$J$1</formula>
    </cfRule>
  </conditionalFormatting>
  <conditionalFormatting sqref="D3:D139">
    <cfRule type="expression" dxfId="3" priority="2">
      <formula>$C3=$K$1</formula>
    </cfRule>
  </conditionalFormatting>
  <conditionalFormatting sqref="C3:C139">
    <cfRule type="expression" dxfId="2" priority="3">
      <formula>$C3=$K$1</formula>
    </cfRule>
  </conditionalFormatting>
  <conditionalFormatting sqref="A3:E139">
    <cfRule type="expression" dxfId="1" priority="5">
      <formula>AND($H3&lt;&gt;$L$1,$C3=$I$1)</formula>
    </cfRule>
  </conditionalFormatting>
  <conditionalFormatting sqref="F3:G139">
    <cfRule type="expression" dxfId="0" priority="1">
      <formula>OR($F3=$M$1,$F3=$N$1)</formula>
    </cfRule>
  </conditionalFormatting>
  <dataValidations count="5">
    <dataValidation type="list" allowBlank="1" showInputMessage="1" sqref="C2:C31">
      <formula1>$I$1:$J$1</formula1>
    </dataValidation>
    <dataValidation type="list" allowBlank="1" showInputMessage="1" sqref="F1">
      <formula1>$I$3</formula1>
    </dataValidation>
    <dataValidation type="list" allowBlank="1" showInputMessage="1" sqref="C32:C138">
      <formula1>$I$1:$K$1</formula1>
    </dataValidation>
    <dataValidation type="list" allowBlank="1" showInputMessage="1" sqref="F3:F138">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pane ySplit="1" topLeftCell="A2" activePane="bottomLeft" state="frozen"/>
      <selection pane="bottomLeft" activeCell="B2" sqref="B2"/>
    </sheetView>
  </sheetViews>
  <sheetFormatPr defaultRowHeight="13.2"/>
  <cols>
    <col min="2" max="2" width="35.33203125" bestFit="1" customWidth="1"/>
  </cols>
  <sheetData>
    <row r="1" spans="1:6" s="1" customFormat="1">
      <c r="A1" s="1" t="s">
        <v>196</v>
      </c>
      <c r="B1" s="1" t="s">
        <v>0</v>
      </c>
      <c r="C1" s="1" t="s">
        <v>197</v>
      </c>
      <c r="D1" s="1" t="s">
        <v>198</v>
      </c>
      <c r="E1" s="1" t="str">
        <f>'407介護予防短期入所療養介護費（老健） '!L1</f>
        <v>○</v>
      </c>
      <c r="F1" s="180" t="s">
        <v>199</v>
      </c>
    </row>
    <row r="2" spans="1:6">
      <c r="A2" s="181" t="s">
        <v>206</v>
      </c>
      <c r="B2" t="s">
        <v>39</v>
      </c>
      <c r="C2">
        <f>MATCH(B2,'407介護予防短期入所療養介護費（老健） '!A:A,0)</f>
        <v>3</v>
      </c>
      <c r="D2" s="182">
        <f>C3-1</f>
        <v>18</v>
      </c>
      <c r="F2" s="180" t="s">
        <v>200</v>
      </c>
    </row>
    <row r="3" spans="1:6">
      <c r="A3" s="181" t="s">
        <v>206</v>
      </c>
      <c r="B3" t="s">
        <v>3</v>
      </c>
      <c r="C3">
        <f>MATCH(B3,'407介護予防短期入所療養介護費（老健） '!A:A,0)</f>
        <v>19</v>
      </c>
      <c r="D3" s="182">
        <f t="shared" ref="D3:D35" si="0">C4-1</f>
        <v>20</v>
      </c>
      <c r="F3" s="180" t="s">
        <v>201</v>
      </c>
    </row>
    <row r="4" spans="1:6">
      <c r="A4" s="181" t="s">
        <v>206</v>
      </c>
      <c r="B4" t="s">
        <v>31</v>
      </c>
      <c r="C4">
        <f>MATCH(B4,'407介護予防短期入所療養介護費（老健） '!A:A,0)</f>
        <v>21</v>
      </c>
      <c r="D4" s="182">
        <f t="shared" si="0"/>
        <v>24</v>
      </c>
      <c r="F4" s="180" t="s">
        <v>202</v>
      </c>
    </row>
    <row r="5" spans="1:6">
      <c r="A5" s="181" t="s">
        <v>206</v>
      </c>
      <c r="B5" t="s">
        <v>35</v>
      </c>
      <c r="C5">
        <f>MATCH(B5,'407介護予防短期入所療養介護費（老健） '!A:A,0)</f>
        <v>25</v>
      </c>
      <c r="D5" s="182">
        <f t="shared" si="0"/>
        <v>28</v>
      </c>
      <c r="F5" s="180" t="s">
        <v>203</v>
      </c>
    </row>
    <row r="6" spans="1:6">
      <c r="A6" s="181" t="s">
        <v>206</v>
      </c>
      <c r="B6" t="s">
        <v>38</v>
      </c>
      <c r="C6">
        <f>MATCH(B6,'407介護予防短期入所療養介護費（老健） '!A:A,0)</f>
        <v>29</v>
      </c>
      <c r="D6" s="182">
        <f>C7-1</f>
        <v>30</v>
      </c>
      <c r="F6" s="180" t="s">
        <v>204</v>
      </c>
    </row>
    <row r="7" spans="1:6">
      <c r="A7" s="181" t="s">
        <v>206</v>
      </c>
      <c r="B7" t="s">
        <v>229</v>
      </c>
      <c r="C7">
        <f>MATCH(B7,'407介護予防短期入所療養介護費（老健） '!A:A,0)</f>
        <v>31</v>
      </c>
      <c r="D7" s="182">
        <f>C8-1</f>
        <v>31</v>
      </c>
      <c r="F7" s="180"/>
    </row>
    <row r="8" spans="1:6">
      <c r="A8" s="181" t="s">
        <v>206</v>
      </c>
      <c r="B8" t="s">
        <v>23</v>
      </c>
      <c r="C8">
        <f>MATCH(B8,'407介護予防短期入所療養介護費（老健） '!A:A,0)</f>
        <v>32</v>
      </c>
      <c r="D8" s="182">
        <f t="shared" si="0"/>
        <v>32</v>
      </c>
      <c r="F8" s="180" t="s">
        <v>205</v>
      </c>
    </row>
    <row r="9" spans="1:6">
      <c r="A9" s="181" t="s">
        <v>206</v>
      </c>
      <c r="B9" t="s">
        <v>24</v>
      </c>
      <c r="C9">
        <f>MATCH(B9,'407介護予防短期入所療養介護費（老健） '!A:A,0)</f>
        <v>33</v>
      </c>
      <c r="D9" s="182">
        <f t="shared" si="0"/>
        <v>34</v>
      </c>
    </row>
    <row r="10" spans="1:6">
      <c r="A10" s="181" t="s">
        <v>206</v>
      </c>
      <c r="B10" t="s">
        <v>8</v>
      </c>
      <c r="C10">
        <f>MATCH(B10,'407介護予防短期入所療養介護費（老健） '!A:A,0)</f>
        <v>35</v>
      </c>
      <c r="D10" s="182">
        <f t="shared" si="0"/>
        <v>41</v>
      </c>
    </row>
    <row r="11" spans="1:6">
      <c r="A11" s="181" t="s">
        <v>206</v>
      </c>
      <c r="B11" t="s">
        <v>11</v>
      </c>
      <c r="C11">
        <f>MATCH(B11,'407介護予防短期入所療養介護費（老健） '!A:A,0)</f>
        <v>42</v>
      </c>
      <c r="D11" s="182">
        <f t="shared" si="0"/>
        <v>44</v>
      </c>
    </row>
    <row r="12" spans="1:6">
      <c r="A12" s="181" t="s">
        <v>206</v>
      </c>
      <c r="B12" t="s">
        <v>25</v>
      </c>
      <c r="C12">
        <f>MATCH(B12,'407介護予防短期入所療養介護費（老健） '!A:A,0)</f>
        <v>45</v>
      </c>
      <c r="D12" s="182">
        <f t="shared" si="0"/>
        <v>47</v>
      </c>
    </row>
    <row r="13" spans="1:6">
      <c r="A13" s="181" t="s">
        <v>206</v>
      </c>
      <c r="B13" t="s">
        <v>26</v>
      </c>
      <c r="C13">
        <f>MATCH(B13,'407介護予防短期入所療養介護費（老健） '!A:A,0)</f>
        <v>48</v>
      </c>
      <c r="D13" s="182">
        <f t="shared" si="0"/>
        <v>49</v>
      </c>
    </row>
    <row r="14" spans="1:6">
      <c r="A14" s="181" t="s">
        <v>206</v>
      </c>
      <c r="B14" t="s">
        <v>6</v>
      </c>
      <c r="C14">
        <f>MATCH(B14,'407介護予防短期入所療養介護費（老健） '!A:A,0)</f>
        <v>50</v>
      </c>
      <c r="D14" s="182">
        <f t="shared" si="0"/>
        <v>50</v>
      </c>
    </row>
    <row r="15" spans="1:6">
      <c r="A15" s="181" t="s">
        <v>206</v>
      </c>
      <c r="B15" t="s">
        <v>49</v>
      </c>
      <c r="C15">
        <f>MATCH(B15,'407介護予防短期入所療養介護費（老健） '!A:A,0)</f>
        <v>51</v>
      </c>
      <c r="D15" s="182">
        <f t="shared" si="0"/>
        <v>54</v>
      </c>
    </row>
    <row r="16" spans="1:6">
      <c r="A16" s="181" t="s">
        <v>206</v>
      </c>
      <c r="B16" t="s">
        <v>52</v>
      </c>
      <c r="C16">
        <f>MATCH(B16,'407介護予防短期入所療養介護費（老健） '!A:A,0)</f>
        <v>55</v>
      </c>
      <c r="D16" s="182">
        <f t="shared" si="0"/>
        <v>56</v>
      </c>
    </row>
    <row r="17" spans="1:4">
      <c r="A17" s="181" t="s">
        <v>206</v>
      </c>
      <c r="B17" t="s">
        <v>27</v>
      </c>
      <c r="C17">
        <f>MATCH(B17,'407介護予防短期入所療養介護費（老健） '!A:A,0)</f>
        <v>57</v>
      </c>
      <c r="D17" s="182">
        <f t="shared" si="0"/>
        <v>57</v>
      </c>
    </row>
    <row r="18" spans="1:4">
      <c r="A18" s="181" t="s">
        <v>206</v>
      </c>
      <c r="B18" t="s">
        <v>28</v>
      </c>
      <c r="C18">
        <f>MATCH(B18,'407介護予防短期入所療養介護費（老健） '!A:A,0)</f>
        <v>58</v>
      </c>
      <c r="D18" s="182">
        <f t="shared" si="0"/>
        <v>62</v>
      </c>
    </row>
    <row r="19" spans="1:4">
      <c r="A19" s="181" t="s">
        <v>206</v>
      </c>
      <c r="B19" t="s">
        <v>30</v>
      </c>
      <c r="C19">
        <f>MATCH(B19,'407介護予防短期入所療養介護費（老健） '!A:A,0)</f>
        <v>63</v>
      </c>
      <c r="D19" s="182">
        <f t="shared" si="0"/>
        <v>64</v>
      </c>
    </row>
    <row r="20" spans="1:4">
      <c r="A20" s="181" t="s">
        <v>206</v>
      </c>
      <c r="B20" t="s">
        <v>194</v>
      </c>
      <c r="C20">
        <f>MATCH(B20,'407介護予防短期入所療養介護費（老健） '!A:A,0)</f>
        <v>65</v>
      </c>
      <c r="D20" s="182">
        <f t="shared" si="0"/>
        <v>69</v>
      </c>
    </row>
    <row r="21" spans="1:4">
      <c r="A21" s="181" t="s">
        <v>206</v>
      </c>
      <c r="B21" t="s">
        <v>54</v>
      </c>
      <c r="C21">
        <f>MATCH(B21,'407介護予防短期入所療養介護費（老健） '!A:A,0)</f>
        <v>70</v>
      </c>
      <c r="D21" s="182">
        <f t="shared" si="0"/>
        <v>76</v>
      </c>
    </row>
    <row r="22" spans="1:4">
      <c r="A22" s="181" t="s">
        <v>206</v>
      </c>
      <c r="B22" t="s">
        <v>9</v>
      </c>
      <c r="C22">
        <f>MATCH(B22,'407介護予防短期入所療養介護費（老健） '!A:A,0)</f>
        <v>77</v>
      </c>
      <c r="D22" s="182">
        <f t="shared" si="0"/>
        <v>82</v>
      </c>
    </row>
    <row r="23" spans="1:4">
      <c r="A23" s="181" t="s">
        <v>206</v>
      </c>
      <c r="B23" t="s">
        <v>14</v>
      </c>
      <c r="C23">
        <f>MATCH(B23,'407介護予防短期入所療養介護費（老健） '!A:A,0)</f>
        <v>83</v>
      </c>
      <c r="D23" s="182">
        <f t="shared" si="0"/>
        <v>86</v>
      </c>
    </row>
    <row r="24" spans="1:4">
      <c r="A24" s="181" t="s">
        <v>206</v>
      </c>
      <c r="B24" t="s">
        <v>12</v>
      </c>
      <c r="C24">
        <f>MATCH(B24,'407介護予防短期入所療養介護費（老健） '!A:A,0)</f>
        <v>87</v>
      </c>
      <c r="D24" s="182">
        <f t="shared" si="0"/>
        <v>92</v>
      </c>
    </row>
    <row r="25" spans="1:4">
      <c r="A25" s="181" t="s">
        <v>206</v>
      </c>
      <c r="B25" t="s">
        <v>195</v>
      </c>
      <c r="C25">
        <f>MATCH(B25,'407介護予防短期入所療養介護費（老健） '!A:A,0)</f>
        <v>93</v>
      </c>
      <c r="D25" s="182">
        <f t="shared" si="0"/>
        <v>96</v>
      </c>
    </row>
    <row r="26" spans="1:4">
      <c r="A26" s="181" t="s">
        <v>206</v>
      </c>
      <c r="B26" t="s">
        <v>62</v>
      </c>
      <c r="C26">
        <f>MATCH(B26,'407介護予防短期入所療養介護費（老健） '!A:A,0)</f>
        <v>97</v>
      </c>
      <c r="D26" s="182">
        <f t="shared" si="0"/>
        <v>98</v>
      </c>
    </row>
    <row r="27" spans="1:4">
      <c r="A27" s="181" t="s">
        <v>206</v>
      </c>
      <c r="B27" t="s">
        <v>63</v>
      </c>
      <c r="C27">
        <f>MATCH(B27,'407介護予防短期入所療養介護費（老健） '!A:A,0)</f>
        <v>99</v>
      </c>
      <c r="D27" s="182">
        <f t="shared" si="0"/>
        <v>103</v>
      </c>
    </row>
    <row r="28" spans="1:4">
      <c r="A28" s="181" t="s">
        <v>206</v>
      </c>
      <c r="B28" t="s">
        <v>64</v>
      </c>
      <c r="C28">
        <f>MATCH(B28,'407介護予防短期入所療養介護費（老健） '!A:A,0)</f>
        <v>104</v>
      </c>
      <c r="D28" s="182">
        <f t="shared" si="0"/>
        <v>106</v>
      </c>
    </row>
    <row r="29" spans="1:4">
      <c r="A29" s="181" t="s">
        <v>206</v>
      </c>
      <c r="B29" t="s">
        <v>15</v>
      </c>
      <c r="C29">
        <f>MATCH(B29,'407介護予防短期入所療養介護費（老健） '!A:A,0)</f>
        <v>107</v>
      </c>
      <c r="D29" s="182">
        <f t="shared" si="0"/>
        <v>111</v>
      </c>
    </row>
    <row r="30" spans="1:4">
      <c r="A30" s="181" t="s">
        <v>206</v>
      </c>
      <c r="B30" t="s">
        <v>16</v>
      </c>
      <c r="C30">
        <f>MATCH(B30,'407介護予防短期入所療養介護費（老健） '!A:A,0)</f>
        <v>112</v>
      </c>
      <c r="D30" s="182">
        <f t="shared" si="0"/>
        <v>114</v>
      </c>
    </row>
    <row r="31" spans="1:4">
      <c r="A31" s="181" t="s">
        <v>206</v>
      </c>
      <c r="B31" t="s">
        <v>17</v>
      </c>
      <c r="C31">
        <f>MATCH(B31,'407介護予防短期入所療養介護費（老健） '!A:A,0)</f>
        <v>115</v>
      </c>
      <c r="D31" s="182">
        <f t="shared" si="0"/>
        <v>120</v>
      </c>
    </row>
    <row r="32" spans="1:4">
      <c r="A32" s="181" t="s">
        <v>206</v>
      </c>
      <c r="B32" t="s">
        <v>65</v>
      </c>
      <c r="C32">
        <f>MATCH(B32,'407介護予防短期入所療養介護費（老健） '!A:A,0)</f>
        <v>121</v>
      </c>
      <c r="D32" s="182">
        <f t="shared" si="0"/>
        <v>135</v>
      </c>
    </row>
    <row r="33" spans="1:4">
      <c r="A33" s="181" t="s">
        <v>206</v>
      </c>
      <c r="B33" t="s">
        <v>73</v>
      </c>
      <c r="C33">
        <f>MATCH(B33,'407介護予防短期入所療養介護費（老健） '!A:A,0)</f>
        <v>136</v>
      </c>
      <c r="D33" s="182">
        <f t="shared" si="0"/>
        <v>136</v>
      </c>
    </row>
    <row r="34" spans="1:4">
      <c r="A34" s="181" t="s">
        <v>206</v>
      </c>
      <c r="B34" t="s">
        <v>74</v>
      </c>
      <c r="C34">
        <f>MATCH(B34,'407介護予防短期入所療養介護費（老健） '!A:A,0)</f>
        <v>137</v>
      </c>
      <c r="D34" s="182">
        <f t="shared" si="0"/>
        <v>137</v>
      </c>
    </row>
    <row r="35" spans="1:4">
      <c r="A35" s="181" t="s">
        <v>206</v>
      </c>
      <c r="B35" t="s">
        <v>75</v>
      </c>
      <c r="C35">
        <f>MATCH(B35,'407介護予防短期入所療養介護費（老健） '!A:A,0)</f>
        <v>138</v>
      </c>
      <c r="D35" s="182">
        <f t="shared" si="0"/>
        <v>138</v>
      </c>
    </row>
    <row r="36" spans="1:4">
      <c r="B36" t="s">
        <v>192</v>
      </c>
      <c r="C36">
        <f>MATCH(B36,'407介護予防短期入所療養介護費（老健） '!A:A,0)</f>
        <v>139</v>
      </c>
      <c r="D36" s="182"/>
    </row>
  </sheetData>
  <sortState ref="A1:B185">
    <sortCondition ref="A1:A185"/>
  </sortState>
  <phoneticPr fontId="22"/>
  <dataValidations count="1">
    <dataValidation type="list" allowBlank="1" showInputMessage="1" showErrorMessage="1" sqref="A2:A35">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407介護予防短期入所療養介護費（老健） </vt:lpstr>
      <vt:lpstr>調査対象選定</vt:lpstr>
      <vt:lpstr>'407介護予防短期入所療養介護費（老健） '!Print_Area</vt:lpstr>
      <vt:lpstr>'407介護予防短期入所療養介護費（老健）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2024-12-20T06:57:49Z</cp:lastPrinted>
  <dcterms:created xsi:type="dcterms:W3CDTF">2006-11-13T02:22:16Z</dcterms:created>
  <dcterms:modified xsi:type="dcterms:W3CDTF">2025-06-12T02:45:38Z</dcterms:modified>
</cp:coreProperties>
</file>