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nsv0008\23003_福祉指導監査課\010_福祉指導監査係\030_ホームページ\介護基準条例自己点検シート\2023感染症、レジオネラ特別\"/>
    </mc:Choice>
  </mc:AlternateContent>
  <bookViews>
    <workbookView xWindow="240" yWindow="60" windowWidth="15480" windowHeight="9324"/>
  </bookViews>
  <sheets>
    <sheet name="フェイスシート" sheetId="4" r:id="rId1"/>
    <sheet name="点検表" sheetId="1" r:id="rId2"/>
    <sheet name="付表１・拘束、入浴、給食" sheetId="6" r:id="rId3"/>
    <sheet name="付表２・預り金" sheetId="7" r:id="rId4"/>
    <sheet name="付表３・遺留金品" sheetId="5" r:id="rId5"/>
  </sheets>
  <definedNames>
    <definedName name="_xlnm.Print_Area" localSheetId="0">フェイスシート!$A$1:$E$44</definedName>
    <definedName name="_xlnm.Print_Area" localSheetId="1">点検表!$A$1:$H$265</definedName>
    <definedName name="_xlnm.Print_Area" localSheetId="2">'付表１・拘束、入浴、給食'!$A$1:$I$37</definedName>
    <definedName name="_xlnm.Print_Area" localSheetId="3">付表２・預り金!$A$1:$U$35</definedName>
    <definedName name="_xlnm.Print_Area" localSheetId="4">付表３・遺留金品!$A$1:$AA$44</definedName>
    <definedName name="_xlnm.Print_Titles" localSheetId="1">点検表!$5:$6</definedName>
    <definedName name="遺留金品">点検表!$A$122</definedName>
    <definedName name="検食">点検表!$A$115</definedName>
    <definedName name="検便">点検表!$A$117</definedName>
    <definedName name="拘束者">点検表!$A$77</definedName>
    <definedName name="入浴">点検表!$A$104</definedName>
    <definedName name="別紙遺留金品">付表３・遺留金品!$A$1</definedName>
    <definedName name="別紙検食">'付表１・拘束、入浴、給食'!$A$20</definedName>
    <definedName name="別紙検便">'付表１・拘束、入浴、給食'!$A$30</definedName>
    <definedName name="別紙拘束">'付表１・拘束、入浴、給食'!$A$3</definedName>
    <definedName name="別紙入浴">'付表１・拘束、入浴、給食'!$A$7</definedName>
    <definedName name="別紙保存食">'付表１・拘束、入浴、給食'!$A$26</definedName>
    <definedName name="別紙預り金">付表２・預り金!$A$1</definedName>
    <definedName name="保存食">点検表!$A$116</definedName>
    <definedName name="預り金">点検表!$A$121</definedName>
  </definedNames>
  <calcPr calcId="162913"/>
</workbook>
</file>

<file path=xl/calcChain.xml><?xml version="1.0" encoding="utf-8"?>
<calcChain xmlns="http://schemas.openxmlformats.org/spreadsheetml/2006/main">
  <c r="M12" i="7" l="1"/>
  <c r="M11" i="7"/>
  <c r="M10" i="7"/>
  <c r="V18" i="7" l="1"/>
  <c r="V17" i="7"/>
  <c r="V16" i="7"/>
  <c r="V22" i="7"/>
  <c r="V12" i="7"/>
  <c r="V11" i="7"/>
  <c r="V10" i="7"/>
  <c r="M37" i="6"/>
  <c r="L37" i="6"/>
  <c r="K37" i="6"/>
  <c r="J37" i="6"/>
  <c r="M36" i="6"/>
  <c r="L36" i="6"/>
  <c r="K36" i="6"/>
  <c r="J36" i="6"/>
  <c r="M35" i="6"/>
  <c r="L35" i="6"/>
  <c r="K35" i="6"/>
  <c r="J35" i="6"/>
  <c r="M34" i="6"/>
  <c r="L34" i="6"/>
  <c r="K34" i="6"/>
  <c r="J34" i="6"/>
  <c r="M33" i="6"/>
  <c r="L33" i="6"/>
  <c r="K33" i="6"/>
  <c r="J33" i="6"/>
  <c r="M32" i="6"/>
  <c r="L32" i="6"/>
  <c r="K32" i="6"/>
  <c r="J32" i="6"/>
  <c r="K26" i="6"/>
  <c r="K20" i="6"/>
  <c r="K7" i="6"/>
  <c r="K3" i="6"/>
  <c r="I122" i="1" l="1"/>
  <c r="I184" i="1" l="1"/>
  <c r="I183" i="1"/>
  <c r="I182" i="1"/>
  <c r="I181" i="1"/>
  <c r="I180" i="1"/>
  <c r="I179" i="1"/>
  <c r="I178" i="1"/>
  <c r="I177" i="1"/>
  <c r="I176" i="1"/>
  <c r="A176" i="1"/>
  <c r="I175" i="1"/>
  <c r="I185" i="1"/>
  <c r="I186" i="1"/>
  <c r="I191" i="1"/>
  <c r="A122" i="1" l="1"/>
  <c r="A77" i="1"/>
  <c r="V1" i="7" l="1"/>
  <c r="V3" i="7"/>
  <c r="W34" i="7"/>
  <c r="W33" i="7"/>
  <c r="V33" i="7"/>
  <c r="V34" i="7"/>
  <c r="V30" i="7"/>
  <c r="V29" i="7"/>
  <c r="V28" i="7"/>
  <c r="W28" i="7"/>
  <c r="V25" i="7"/>
  <c r="V32" i="7" l="1"/>
  <c r="V27" i="7"/>
  <c r="K28" i="6"/>
  <c r="J28" i="6"/>
  <c r="J27" i="6"/>
  <c r="L24" i="6"/>
  <c r="L23" i="6"/>
  <c r="L22" i="6"/>
  <c r="K24" i="6"/>
  <c r="J24" i="6"/>
  <c r="K23" i="6"/>
  <c r="J23" i="6"/>
  <c r="K22" i="6"/>
  <c r="J22" i="6"/>
  <c r="M14" i="6"/>
  <c r="M12" i="6"/>
  <c r="M11" i="6"/>
  <c r="L1" i="5"/>
  <c r="E30" i="6"/>
  <c r="D26" i="6"/>
  <c r="C20" i="6"/>
  <c r="I1" i="7"/>
  <c r="J30" i="6" l="1"/>
  <c r="J26" i="6"/>
  <c r="A116" i="1" s="1"/>
  <c r="J20" i="6"/>
  <c r="A115" i="1" s="1"/>
  <c r="J7" i="6"/>
  <c r="A104" i="1" s="1"/>
  <c r="E7" i="6"/>
  <c r="A117" i="1" l="1"/>
  <c r="K30" i="6"/>
  <c r="V7" i="7"/>
  <c r="W1" i="7" s="1"/>
  <c r="A121" i="1" s="1"/>
  <c r="F3" i="6"/>
  <c r="I22" i="1" l="1"/>
  <c r="Q9" i="5" l="1"/>
  <c r="T9" i="5" s="1"/>
  <c r="K43" i="5" l="1"/>
  <c r="H43" i="5"/>
  <c r="N40" i="5"/>
  <c r="N38" i="5"/>
  <c r="N36" i="5"/>
  <c r="N34" i="5"/>
  <c r="N32" i="5"/>
  <c r="N30" i="5"/>
  <c r="N28" i="5"/>
  <c r="N26" i="5"/>
  <c r="N24" i="5"/>
  <c r="N22" i="5"/>
  <c r="N20" i="5"/>
  <c r="N18" i="5"/>
  <c r="N16" i="5"/>
  <c r="N14" i="5"/>
  <c r="N12" i="5"/>
  <c r="N10" i="5"/>
  <c r="N43" i="5" s="1"/>
  <c r="N9" i="5"/>
  <c r="I121" i="1" l="1"/>
  <c r="I88" i="1"/>
  <c r="I89" i="1"/>
  <c r="I84" i="1"/>
  <c r="I85" i="1"/>
  <c r="I90" i="1"/>
  <c r="I91" i="1"/>
  <c r="I198" i="1"/>
  <c r="I203" i="1"/>
  <c r="I204" i="1"/>
  <c r="I205" i="1"/>
  <c r="I206" i="1"/>
  <c r="I117" i="1"/>
  <c r="I116" i="1"/>
  <c r="I115" i="1"/>
  <c r="I114" i="1"/>
  <c r="I265" i="1" l="1"/>
  <c r="I264" i="1"/>
  <c r="I263" i="1"/>
  <c r="I262" i="1"/>
  <c r="I261" i="1"/>
  <c r="I260" i="1"/>
  <c r="I259" i="1"/>
  <c r="I258" i="1"/>
  <c r="I257" i="1"/>
  <c r="I256" i="1"/>
  <c r="I253" i="1"/>
  <c r="I252" i="1"/>
  <c r="I247" i="1"/>
  <c r="I246" i="1"/>
  <c r="I245" i="1"/>
  <c r="I244" i="1"/>
  <c r="I243" i="1"/>
  <c r="I242" i="1"/>
  <c r="I241" i="1"/>
  <c r="I236" i="1"/>
  <c r="I235" i="1"/>
  <c r="I234" i="1"/>
  <c r="I233" i="1"/>
  <c r="I232" i="1"/>
  <c r="I231" i="1"/>
  <c r="I230" i="1"/>
  <c r="I229" i="1"/>
  <c r="I228" i="1"/>
  <c r="I227" i="1"/>
  <c r="I226" i="1"/>
  <c r="I225" i="1"/>
  <c r="I224" i="1"/>
  <c r="I223" i="1"/>
  <c r="I222" i="1"/>
  <c r="I221" i="1"/>
  <c r="I220" i="1"/>
  <c r="I219" i="1"/>
  <c r="I218" i="1"/>
  <c r="I217" i="1"/>
  <c r="I216" i="1"/>
  <c r="I215" i="1"/>
  <c r="I214" i="1"/>
  <c r="I213" i="1"/>
  <c r="I212" i="1"/>
  <c r="I211" i="1"/>
  <c r="I210" i="1"/>
  <c r="I209" i="1"/>
  <c r="I208" i="1"/>
  <c r="I207" i="1"/>
  <c r="I174" i="1"/>
  <c r="I173" i="1"/>
  <c r="I172" i="1"/>
  <c r="I171" i="1"/>
  <c r="I170" i="1"/>
  <c r="I169" i="1"/>
  <c r="I168" i="1"/>
  <c r="I167" i="1"/>
  <c r="I166" i="1"/>
  <c r="I165" i="1"/>
  <c r="I164" i="1"/>
  <c r="I163" i="1"/>
  <c r="I162" i="1"/>
  <c r="I161" i="1"/>
  <c r="I160" i="1"/>
  <c r="I159" i="1"/>
  <c r="I158" i="1"/>
  <c r="I157"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3" i="1"/>
  <c r="I120" i="1"/>
  <c r="I119" i="1"/>
  <c r="I118" i="1"/>
  <c r="I113" i="1"/>
  <c r="I112" i="1"/>
  <c r="I111" i="1"/>
  <c r="I110" i="1"/>
  <c r="I109" i="1"/>
  <c r="I108" i="1"/>
  <c r="I107" i="1"/>
  <c r="I106" i="1"/>
  <c r="I105" i="1"/>
  <c r="I104" i="1"/>
  <c r="I103" i="1"/>
  <c r="I102" i="1"/>
  <c r="I101" i="1"/>
  <c r="I100" i="1"/>
  <c r="I99" i="1"/>
  <c r="I98" i="1"/>
  <c r="I97" i="1"/>
  <c r="I96" i="1"/>
  <c r="I95" i="1"/>
  <c r="I94" i="1"/>
  <c r="I93" i="1"/>
  <c r="I92"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4" i="1"/>
  <c r="I43" i="1"/>
  <c r="I42" i="1"/>
  <c r="I41" i="1"/>
  <c r="I40" i="1"/>
  <c r="I39" i="1"/>
  <c r="I38" i="1"/>
  <c r="I37" i="1"/>
  <c r="I36" i="1"/>
  <c r="I35" i="1"/>
  <c r="I34" i="1"/>
  <c r="I33" i="1"/>
  <c r="I32" i="1"/>
  <c r="I31" i="1"/>
  <c r="I30" i="1"/>
  <c r="I29" i="1"/>
  <c r="I28" i="1"/>
  <c r="I27" i="1"/>
  <c r="I26" i="1"/>
  <c r="I23" i="1"/>
  <c r="I21" i="1"/>
  <c r="I20" i="1"/>
  <c r="I19" i="1"/>
  <c r="I18" i="1"/>
  <c r="I17" i="1"/>
  <c r="I16" i="1"/>
  <c r="I15" i="1"/>
  <c r="I14" i="1"/>
  <c r="I13" i="1"/>
  <c r="I12" i="1"/>
  <c r="I11" i="1"/>
  <c r="I10" i="1"/>
  <c r="I9" i="1"/>
  <c r="C3" i="1" l="1"/>
  <c r="C2" i="1"/>
</calcChain>
</file>

<file path=xl/comments1.xml><?xml version="1.0" encoding="utf-8"?>
<comments xmlns="http://schemas.openxmlformats.org/spreadsheetml/2006/main">
  <authors>
    <author>kndp</author>
  </authors>
  <commentList>
    <comment ref="H11" authorId="0" shapeId="0">
      <text>
        <r>
          <rPr>
            <b/>
            <sz val="9"/>
            <color indexed="81"/>
            <rFont val="ＭＳ Ｐゴシック"/>
            <family val="3"/>
            <charset val="128"/>
          </rPr>
          <t>プルダウンで選択できます。
(下も同じ)</t>
        </r>
      </text>
    </comment>
    <comment ref="D27" authorId="0" shapeId="0">
      <text>
        <r>
          <rPr>
            <b/>
            <sz val="9"/>
            <color indexed="81"/>
            <rFont val="MS P ゴシック"/>
            <family val="3"/>
            <charset val="128"/>
          </rPr>
          <t>プルダウンで選択してください。(下も同じ)</t>
        </r>
      </text>
    </comment>
    <comment ref="G27" authorId="0" shapeId="0">
      <text>
        <r>
          <rPr>
            <b/>
            <sz val="9"/>
            <color indexed="81"/>
            <rFont val="MS P ゴシック"/>
            <family val="3"/>
            <charset val="128"/>
          </rPr>
          <t>単に「14」などと入力すれば、「14日間」と表示されます。</t>
        </r>
      </text>
    </comment>
    <comment ref="G28" authorId="0" shapeId="0">
      <text>
        <r>
          <rPr>
            <b/>
            <sz val="9"/>
            <color indexed="81"/>
            <rFont val="MS P ゴシック"/>
            <family val="3"/>
            <charset val="128"/>
          </rPr>
          <t>単に「-20」などと入力すれば、「-20℃」と表示されます。</t>
        </r>
      </text>
    </comment>
    <comment ref="F32" authorId="0" shapeId="0">
      <text>
        <r>
          <rPr>
            <b/>
            <sz val="9"/>
            <color indexed="81"/>
            <rFont val="MS P ゴシック"/>
            <family val="3"/>
            <charset val="128"/>
          </rPr>
          <t>単に「120」などと入力すれば、「／120人」と表示されます。</t>
        </r>
      </text>
    </comment>
  </commentList>
</comments>
</file>

<file path=xl/comments2.xml><?xml version="1.0" encoding="utf-8"?>
<comments xmlns="http://schemas.openxmlformats.org/spreadsheetml/2006/main">
  <authors>
    <author>kndp</author>
  </authors>
  <commentList>
    <comment ref="Q1" authorId="0" shapeId="0">
      <text>
        <r>
          <rPr>
            <b/>
            <sz val="9"/>
            <color indexed="81"/>
            <rFont val="ＭＳ Ｐゴシック"/>
            <family val="3"/>
            <charset val="128"/>
          </rPr>
          <t>「　月　日」のセルは、「7/4」などと上書き入力できます。</t>
        </r>
      </text>
    </comment>
    <comment ref="I25" authorId="0" shapeId="0">
      <text>
        <r>
          <rPr>
            <b/>
            <sz val="9"/>
            <color indexed="81"/>
            <rFont val="ＭＳ Ｐゴシック"/>
            <family val="3"/>
            <charset val="128"/>
          </rPr>
          <t>プルダウンで有無を選択できます。</t>
        </r>
      </text>
    </comment>
    <comment ref="L28" authorId="0" shapeId="0">
      <text>
        <r>
          <rPr>
            <b/>
            <sz val="9"/>
            <color indexed="81"/>
            <rFont val="ＭＳ Ｐゴシック"/>
            <family val="3"/>
            <charset val="128"/>
          </rPr>
          <t>プルダウンで、「年」か「月」を選択できます。</t>
        </r>
      </text>
    </comment>
  </commentList>
</comments>
</file>

<file path=xl/comments3.xml><?xml version="1.0" encoding="utf-8"?>
<comments xmlns="http://schemas.openxmlformats.org/spreadsheetml/2006/main">
  <authors>
    <author>kndp</author>
    <author>西尾一朗</author>
  </authors>
  <commentList>
    <comment ref="B10" authorId="0" shapeId="0">
      <text>
        <r>
          <rPr>
            <b/>
            <sz val="9"/>
            <color indexed="81"/>
            <rFont val="MS P ゴシック"/>
            <family val="3"/>
            <charset val="128"/>
          </rPr>
          <t>前年度、死亡者が１人もなかった場合、このセルに「死亡者なし」とプルダウンで選択入力してください。</t>
        </r>
      </text>
    </comment>
    <comment ref="E10" authorId="1" shapeId="0">
      <text>
        <r>
          <rPr>
            <b/>
            <sz val="9"/>
            <color indexed="81"/>
            <rFont val="ＭＳ Ｐゴシック"/>
            <family val="3"/>
            <charset val="128"/>
          </rPr>
          <t>「r2/7/14」などと入力して下さい。</t>
        </r>
      </text>
    </comment>
    <comment ref="Y10" authorId="1" shapeId="0">
      <text>
        <r>
          <rPr>
            <b/>
            <sz val="9"/>
            <color indexed="81"/>
            <rFont val="ＭＳ Ｐゴシック"/>
            <family val="3"/>
            <charset val="128"/>
          </rPr>
          <t>有無をプルダウンで選択できます。</t>
        </r>
      </text>
    </comment>
  </commentList>
</comments>
</file>

<file path=xl/sharedStrings.xml><?xml version="1.0" encoding="utf-8"?>
<sst xmlns="http://schemas.openxmlformats.org/spreadsheetml/2006/main" count="1088" uniqueCount="716">
  <si>
    <t>点検項目</t>
    <rPh sb="0" eb="2">
      <t>テンケン</t>
    </rPh>
    <rPh sb="2" eb="4">
      <t>コウモク</t>
    </rPh>
    <phoneticPr fontId="18"/>
  </si>
  <si>
    <t>確認事項</t>
    <rPh sb="0" eb="2">
      <t>カクニン</t>
    </rPh>
    <rPh sb="2" eb="4">
      <t>ジコウ</t>
    </rPh>
    <phoneticPr fontId="18"/>
  </si>
  <si>
    <t>Ⅱ　設備基準</t>
    <rPh sb="2" eb="4">
      <t>セツビ</t>
    </rPh>
    <rPh sb="4" eb="6">
      <t>キジュン</t>
    </rPh>
    <phoneticPr fontId="18"/>
  </si>
  <si>
    <t>Ⅲ　運営基準</t>
    <rPh sb="2" eb="4">
      <t>ウンエイ</t>
    </rPh>
    <rPh sb="4" eb="6">
      <t>キジュン</t>
    </rPh>
    <phoneticPr fontId="18"/>
  </si>
  <si>
    <t>Ⅰ　人員基準</t>
    <rPh sb="2" eb="4">
      <t>ジンイン</t>
    </rPh>
    <rPh sb="4" eb="6">
      <t>キジュン</t>
    </rPh>
    <phoneticPr fontId="18"/>
  </si>
  <si>
    <t>※次ページ以降の点検表の「根拠条文」の欄は、特に断りがない限り、上記「条例」を指します。</t>
    <phoneticPr fontId="18"/>
  </si>
  <si>
    <t xml:space="preserve">苦情がサービスの質の向上を図る上での重要な情報であるとの認識に立ち、苦情の内容を踏まえ、サービスの質の向上に向けた取組を自ら行っていますか。
</t>
    <phoneticPr fontId="18"/>
  </si>
  <si>
    <t xml:space="preserve">苦情に関する市町村・国保連等の調査に協力し、指導助言に従って必要な改善を行っていますか。
</t>
    <phoneticPr fontId="18"/>
  </si>
  <si>
    <t xml:space="preserve">市町村・国保連等の指導助言に従って改善を行った場合は、その内容を報告していますか。
</t>
    <phoneticPr fontId="18"/>
  </si>
  <si>
    <t xml:space="preserve">事故の状況及びその際に採った処置の内容を記録していますか。
</t>
    <rPh sb="9" eb="10">
      <t>サイ</t>
    </rPh>
    <rPh sb="11" eb="12">
      <t>ト</t>
    </rPh>
    <rPh sb="17" eb="19">
      <t>ナイヨウ</t>
    </rPh>
    <phoneticPr fontId="18"/>
  </si>
  <si>
    <t>●フェイスシート</t>
    <phoneticPr fontId="29"/>
  </si>
  <si>
    <t>記入日</t>
    <phoneticPr fontId="29"/>
  </si>
  <si>
    <t>法人住所</t>
    <rPh sb="0" eb="2">
      <t>ホウジン</t>
    </rPh>
    <phoneticPr fontId="29"/>
  </si>
  <si>
    <t>〒</t>
    <phoneticPr fontId="29"/>
  </si>
  <si>
    <t>法人名</t>
    <phoneticPr fontId="29"/>
  </si>
  <si>
    <t>代表者</t>
    <phoneticPr fontId="29"/>
  </si>
  <si>
    <t>(役職名)</t>
    <phoneticPr fontId="29"/>
  </si>
  <si>
    <t>(氏名)</t>
    <phoneticPr fontId="29"/>
  </si>
  <si>
    <t>事業所住所</t>
    <phoneticPr fontId="29"/>
  </si>
  <si>
    <t>〒</t>
    <phoneticPr fontId="29"/>
  </si>
  <si>
    <t>事業所名</t>
    <phoneticPr fontId="29"/>
  </si>
  <si>
    <t>電話番号</t>
    <phoneticPr fontId="29"/>
  </si>
  <si>
    <t>電子メール</t>
    <phoneticPr fontId="29"/>
  </si>
  <si>
    <t>ＦＡＸ</t>
    <phoneticPr fontId="29"/>
  </si>
  <si>
    <t>管理者</t>
    <phoneticPr fontId="29"/>
  </si>
  <si>
    <t>(氏名)</t>
    <phoneticPr fontId="29"/>
  </si>
  <si>
    <t>記載担当者</t>
    <rPh sb="0" eb="2">
      <t>キサイ</t>
    </rPh>
    <rPh sb="2" eb="4">
      <t>タントウ</t>
    </rPh>
    <phoneticPr fontId="29"/>
  </si>
  <si>
    <r>
      <t xml:space="preserve">報酬実績の有無
</t>
    </r>
    <r>
      <rPr>
        <sz val="8"/>
        <color indexed="8"/>
        <rFont val="ＭＳ Ｐゴシック"/>
        <family val="3"/>
        <charset val="128"/>
      </rPr>
      <t>（前年度４月１日から点検日まで）</t>
    </r>
    <phoneticPr fontId="29"/>
  </si>
  <si>
    <t>このセルで、
「1.あり」 「2.なし」
を選んでください。</t>
  </si>
  <si>
    <t>「1.あり」の場合は、別に「各種加算等自己点検シート」も点検してください。（この自己点検シートをダウンロードしたホームページの同じ表に、あります。）</t>
    <phoneticPr fontId="29"/>
  </si>
  <si>
    <t>1.あり</t>
    <phoneticPr fontId="29"/>
  </si>
  <si>
    <t>法令等の略称</t>
  </si>
  <si>
    <t>2.なし</t>
    <phoneticPr fontId="29"/>
  </si>
  <si>
    <r>
      <rPr>
        <sz val="8"/>
        <color indexed="8"/>
        <rFont val="ＭＳ ゴシック"/>
        <family val="3"/>
        <charset val="128"/>
      </rPr>
      <t>点検結果</t>
    </r>
    <r>
      <rPr>
        <sz val="7"/>
        <color indexed="8"/>
        <rFont val="ＭＳ ゴシック"/>
        <family val="3"/>
        <charset val="128"/>
      </rPr>
      <t xml:space="preserve">
</t>
    </r>
    <r>
      <rPr>
        <sz val="6"/>
        <color indexed="40"/>
        <rFont val="ＭＳ ゴシック"/>
        <family val="3"/>
        <charset val="128"/>
      </rPr>
      <t>1:適</t>
    </r>
    <r>
      <rPr>
        <sz val="6"/>
        <color indexed="8"/>
        <rFont val="ＭＳ ゴシック"/>
        <family val="3"/>
        <charset val="128"/>
      </rPr>
      <t xml:space="preserve">
</t>
    </r>
    <r>
      <rPr>
        <sz val="6"/>
        <color indexed="10"/>
        <rFont val="ＭＳ ゴシック"/>
        <family val="3"/>
        <charset val="128"/>
      </rPr>
      <t>2:不適</t>
    </r>
    <r>
      <rPr>
        <sz val="6"/>
        <color indexed="8"/>
        <rFont val="ＭＳ ゴシック"/>
        <family val="3"/>
        <charset val="128"/>
      </rPr>
      <t xml:space="preserve">
</t>
    </r>
    <r>
      <rPr>
        <sz val="6"/>
        <color indexed="50"/>
        <rFont val="ＭＳ ゴシック"/>
        <family val="3"/>
        <charset val="128"/>
      </rPr>
      <t>3:非該当</t>
    </r>
    <rPh sb="7" eb="8">
      <t>テキ</t>
    </rPh>
    <rPh sb="11" eb="13">
      <t>フテキ</t>
    </rPh>
    <rPh sb="16" eb="19">
      <t>ヒガイトウ</t>
    </rPh>
    <phoneticPr fontId="29"/>
  </si>
  <si>
    <t>備考
（改善方法など）</t>
    <phoneticPr fontId="29"/>
  </si>
  <si>
    <t>根拠条文
（条例）</t>
    <phoneticPr fontId="29"/>
  </si>
  <si>
    <t>介</t>
  </si>
  <si>
    <t>担当</t>
    <rPh sb="0" eb="2">
      <t>タントウ</t>
    </rPh>
    <phoneticPr fontId="29"/>
  </si>
  <si>
    <t>発見した事実、その他備考</t>
    <rPh sb="0" eb="2">
      <t>ハッケン</t>
    </rPh>
    <rPh sb="4" eb="6">
      <t>ジジツ</t>
    </rPh>
    <rPh sb="9" eb="10">
      <t>タ</t>
    </rPh>
    <rPh sb="10" eb="12">
      <t>ビコウ</t>
    </rPh>
    <phoneticPr fontId="29"/>
  </si>
  <si>
    <t>福</t>
    <rPh sb="0" eb="1">
      <t>フク</t>
    </rPh>
    <phoneticPr fontId="18"/>
  </si>
  <si>
    <t>福略</t>
    <rPh sb="0" eb="1">
      <t>フク</t>
    </rPh>
    <rPh sb="1" eb="2">
      <t>リャク</t>
    </rPh>
    <phoneticPr fontId="18"/>
  </si>
  <si>
    <t>（　有　・　無　）</t>
    <phoneticPr fontId="29"/>
  </si>
  <si>
    <t>・苦情相談窓口の設置　：</t>
    <phoneticPr fontId="29"/>
  </si>
  <si>
    <t>（　有　・　無　）</t>
    <phoneticPr fontId="29"/>
  </si>
  <si>
    <t>・相談窓口担当者　：</t>
    <phoneticPr fontId="29"/>
  </si>
  <si>
    <t>（　　　　　　　　　　　　　　　　　　　）</t>
    <phoneticPr fontId="29"/>
  </si>
  <si>
    <t>・処理手順等の定め（規程、マニュアル等）　：</t>
    <phoneticPr fontId="29"/>
  </si>
  <si>
    <t>・利用者等への周知の方法　：</t>
    <phoneticPr fontId="29"/>
  </si>
  <si>
    <t xml:space="preserve">利用者及びその家族からの苦情を受け付けるための仕組みを設けていますか。
</t>
    <phoneticPr fontId="18"/>
  </si>
  <si>
    <t xml:space="preserve">苦情相談等の内容を記録・保存していますか。
</t>
    <phoneticPr fontId="18"/>
  </si>
  <si>
    <t>賠償すべき事故が発生した場合は、損害賠償を速やかに行なっていますか。
→　損害賠償保険への加入：</t>
    <phoneticPr fontId="18"/>
  </si>
  <si>
    <t xml:space="preserve">点検日　： </t>
    <rPh sb="0" eb="2">
      <t>テンケン</t>
    </rPh>
    <rPh sb="2" eb="3">
      <t>ヒ</t>
    </rPh>
    <phoneticPr fontId="29"/>
  </si>
  <si>
    <t xml:space="preserve">事業所名： </t>
    <phoneticPr fontId="29"/>
  </si>
  <si>
    <t>●点検表：点検した結果を記載してください。</t>
    <phoneticPr fontId="29"/>
  </si>
  <si>
    <t>法　　　：介護保険法（平9法123）</t>
  </si>
  <si>
    <t>施行規則：介護保険法施行規則（平11厚令36）</t>
  </si>
  <si>
    <t>身体拘束ゼロへの手引き：「厚生労働省　身体拘束ゼロ作戦推進会議」2001年3月発行</t>
  </si>
  <si>
    <t>【①医師】</t>
  </si>
  <si>
    <t>【②生活相談員】</t>
  </si>
  <si>
    <t>同条第2項</t>
  </si>
  <si>
    <t>【③介護職員又は看護職員】</t>
    <phoneticPr fontId="18"/>
  </si>
  <si>
    <t>【⑤機能訓練指導員】</t>
    <phoneticPr fontId="18"/>
  </si>
  <si>
    <t>同号イ</t>
  </si>
  <si>
    <t>【⑥医務室】</t>
  </si>
  <si>
    <t>Ⅲ-1．内容及び手続の説明及び同意</t>
    <phoneticPr fontId="18"/>
  </si>
  <si>
    <t>Ⅲ-2．提供拒否の禁止</t>
    <phoneticPr fontId="18"/>
  </si>
  <si>
    <t>Ⅲ-3．サービス提供困難時の対応</t>
  </si>
  <si>
    <t>Ⅲ-4．受給資格等の確認</t>
  </si>
  <si>
    <t>Ⅲ-5．要介護認定の申請に係る援助</t>
  </si>
  <si>
    <t>同上</t>
  </si>
  <si>
    <t>同条第3項</t>
  </si>
  <si>
    <t>同条第4項</t>
  </si>
  <si>
    <t>同条第5項</t>
  </si>
  <si>
    <t>同条第7項</t>
  </si>
  <si>
    <t>Ⅲ-7．サービス提供の記録</t>
  </si>
  <si>
    <t>Ⅲ-8．利用料等の受領</t>
  </si>
  <si>
    <t xml:space="preserve">被保険者証によって、被保険者資格、要介護認定の有無及び要介護認定の有効期間を確認していますか。
</t>
    <phoneticPr fontId="18"/>
  </si>
  <si>
    <t xml:space="preserve">被保険者証に記載された認定審査会意見に配慮してサービスを提供していますか。
</t>
    <phoneticPr fontId="18"/>
  </si>
  <si>
    <t xml:space="preserve">法定代理受領サービスである場合と、そうでない場合との間に不合理な差額を設けていませんか。
</t>
    <phoneticPr fontId="18"/>
  </si>
  <si>
    <t>法第41条第8項準用</t>
  </si>
  <si>
    <t>施行規則第82条</t>
  </si>
  <si>
    <t>施設国税通達別紙２</t>
  </si>
  <si>
    <t xml:space="preserve">保険給付の対象となっているサービスと明確に区分されない、あいまいな名目による支払を受けていませんか。
</t>
    <phoneticPr fontId="18"/>
  </si>
  <si>
    <t xml:space="preserve">サービスの提供に要した費用の支払を受けた際、領収証を交付していますか。
</t>
    <phoneticPr fontId="18"/>
  </si>
  <si>
    <t xml:space="preserve">領収証は、それぞれ個別の費用ごとに区分して記載していますか。
</t>
    <phoneticPr fontId="18"/>
  </si>
  <si>
    <t xml:space="preserve">領収証には、医療費控除の対象となる金額が記載されていますか。
</t>
    <phoneticPr fontId="18"/>
  </si>
  <si>
    <t>Ⅲ-9．保険給付の請求のための証明書の交付</t>
  </si>
  <si>
    <t>同項第2号</t>
  </si>
  <si>
    <t>同項第3号</t>
  </si>
  <si>
    <t xml:space="preserve">(2) 身体的拘束等の適正化のための指針を整備していますか。
</t>
    <phoneticPr fontId="18"/>
  </si>
  <si>
    <t xml:space="preserve">自らその提供するサービスの質の評価を行い、常にその改善を図っていますか。
</t>
    <phoneticPr fontId="18"/>
  </si>
  <si>
    <t>Ⅲ-11．施設サービス計画の作成</t>
  </si>
  <si>
    <t xml:space="preserve">管理者は、介護支援専門員に施設サービス計画（以下「計画」という）の作成に関する業務を担当させていますか。
</t>
    <phoneticPr fontId="18"/>
  </si>
  <si>
    <t>Ⅲ-12．介護</t>
  </si>
  <si>
    <t>Ⅲ-13．食事</t>
  </si>
  <si>
    <t>Ⅲ-14．相談及び援助</t>
  </si>
  <si>
    <t>Ⅲ-15．社会生活上の便宜の提供等</t>
  </si>
  <si>
    <t>Ⅲ-16．機能訓練</t>
  </si>
  <si>
    <t xml:space="preserve">(6) 苦情の内容等を記録すること。
</t>
    <phoneticPr fontId="18"/>
  </si>
  <si>
    <t xml:space="preserve">(7) 事故の状況及び事故に際して採った処置について記録すること。
</t>
    <phoneticPr fontId="18"/>
  </si>
  <si>
    <t xml:space="preserve">従業者の資質向上のため、研修の機会を確保していますか。
</t>
    <phoneticPr fontId="18"/>
  </si>
  <si>
    <t xml:space="preserve">その研修には次に掲げる事項を含めていますか。
(1) 法第5条第3項に規定する施策の包括的な推進に資するための、本市、保健医療サービス又は福祉サービスを提供する者、地域住民等の活動に関する知識及びこれらの者との連携に関する事項（即ち、地域包括ケアの推進のための多職種連携に関する事項）
</t>
    <phoneticPr fontId="18"/>
  </si>
  <si>
    <t xml:space="preserve">体制、避難方法等は、火災、地震、津波、風水害等の非常災害ごとに定めていますか。
</t>
    <phoneticPr fontId="18"/>
  </si>
  <si>
    <t xml:space="preserve">施設防災計画を、定期的に従業者に周知していますか。
</t>
    <phoneticPr fontId="18"/>
  </si>
  <si>
    <t xml:space="preserve">訓練の実施に当たっては、地域住民の参加が得られるよう連携に努めていますか。
</t>
    <phoneticPr fontId="18"/>
  </si>
  <si>
    <t xml:space="preserve">訓練の結果に基づき、施設防災計画の検証を行い、必要に応じて施設防災計画の見直しを行っていますか。
</t>
    <phoneticPr fontId="18"/>
  </si>
  <si>
    <t xml:space="preserve">医薬品及び医療機器の管理を適正に行っていますか。
</t>
    <phoneticPr fontId="18"/>
  </si>
  <si>
    <t xml:space="preserve">あらかじめ、協力歯科医療機関を定めておくよう努めていますか。
</t>
    <phoneticPr fontId="18"/>
  </si>
  <si>
    <t xml:space="preserve">虚偽または誇大な広告をしていませんか。
</t>
    <phoneticPr fontId="18"/>
  </si>
  <si>
    <t xml:space="preserve">居宅介護支援事業者又はその従業者に対して、要介護被保険者に当該施設を紹介することの対償として、金品その他の財産上の利益を供与していませんか。
</t>
    <phoneticPr fontId="18"/>
  </si>
  <si>
    <t xml:space="preserve">事故の発生又はその再発を防止するため、次に定める措置を講じていますか。
(1) 事故が発生した場合の対応、報告の方法等が記載された事故発生防止のための指針を整備すること。
</t>
    <phoneticPr fontId="18"/>
  </si>
  <si>
    <t xml:space="preserve">(2) 事故が発生した場合又はそれに至る危険性がある事態が生じた場合に、当該事実が報告され、その分析を通した改善策について従事者に周知徹底を図る体制を整備すること。
</t>
    <phoneticPr fontId="18"/>
  </si>
  <si>
    <t>他の事業との間で、会計を区分していますか。</t>
  </si>
  <si>
    <t>従業者、設備及び会計に関する諸記録を整備していますか。</t>
  </si>
  <si>
    <t>介略</t>
    <rPh sb="1" eb="2">
      <t>リャク</t>
    </rPh>
    <phoneticPr fontId="18"/>
  </si>
  <si>
    <t>介</t>
    <phoneticPr fontId="18"/>
  </si>
  <si>
    <t>介</t>
    <phoneticPr fontId="18"/>
  </si>
  <si>
    <t>介</t>
    <phoneticPr fontId="18"/>
  </si>
  <si>
    <t xml:space="preserve">入居者に対し健康管理及び療養上の指導を行うために必要な数の医師を配置していますか。
《サテライトの特例》本体施設の医師により当該サテライト型の居住施設の入居者の健康管理が適切に行われると認められるときは置かないことができます。
</t>
    <phoneticPr fontId="18"/>
  </si>
  <si>
    <t xml:space="preserve">第153条第1項第1号
同条第4項
</t>
    <phoneticPr fontId="18"/>
  </si>
  <si>
    <t xml:space="preserve">《本体施設の場合、サテライトの場合いずれも》生活相談員は、社会福祉主事任用資格を有する者（社会福祉法第19条第1項各号。※１）又はこれらと同等以上の能力を有する者（※２）ですか。
※１　a)大卒等で厚労相指定３科目修了者 ／ b)厚労相指定講習会修了者 ／ c)社会福祉士 ／ d)厚労相指定試験合格者 ／ e)これらと同等と社会福祉法施行規則１条の２で定めた者（e-1精神保健福祉士 ／ e-2大卒せず大学院入学許可者でa)の科目を修めた者）
※２　「同等以上の能力を有する者」について、金沢市の扱いは、介護福祉士と介護支援専門員としています。
</t>
    <phoneticPr fontId="18"/>
  </si>
  <si>
    <t>〔うち介護職員〕</t>
  </si>
  <si>
    <t>〔うち看護職員〕</t>
  </si>
  <si>
    <t>同条第1項第3号イ</t>
  </si>
  <si>
    <t>同項</t>
  </si>
  <si>
    <t xml:space="preserve">《サテライト以外の場合》看護職員を1人以上配置していますか。
</t>
    <phoneticPr fontId="18"/>
  </si>
  <si>
    <t xml:space="preserve">《サテライトの場合》看護職員は、常勤換算方法で１以上配置していますか。
</t>
    <phoneticPr fontId="18"/>
  </si>
  <si>
    <t xml:space="preserve">同条第1項第4号
同条第8項
</t>
    <phoneticPr fontId="18"/>
  </si>
  <si>
    <t xml:space="preserve">同条第1項第5号
同条第10項
同条第8項
</t>
    <phoneticPr fontId="18"/>
  </si>
  <si>
    <t xml:space="preserve">同条第9項
解釈通知第3-七2(5)
</t>
    <phoneticPr fontId="18"/>
  </si>
  <si>
    <t>第182条第1項第1号ア(ア)</t>
    <phoneticPr fontId="18"/>
  </si>
  <si>
    <t>Ⅱ-1．各設備の基準
【①ユニット/居室】</t>
    <phoneticPr fontId="18"/>
  </si>
  <si>
    <t>同号ア(イ)</t>
  </si>
  <si>
    <t>同条第1項第1号ア(4)</t>
  </si>
  <si>
    <t xml:space="preserve">居室は、いずれかのユニットに属し、当該ユニットの共同生活室に近接して一体的に設けていますか。
</t>
    <phoneticPr fontId="18"/>
  </si>
  <si>
    <t xml:space="preserve">1の居室の床面積は、10.65平方メートル以上ですか。1居室の定員が2人の場合は21.3平方メートル以上ですか。（内法測定）
</t>
    <phoneticPr fontId="18"/>
  </si>
  <si>
    <t xml:space="preserve">ブザー又はこれに代わる設備が設けられていますか。
</t>
    <phoneticPr fontId="18"/>
  </si>
  <si>
    <t>同号ア(3)
同条第3項</t>
    <phoneticPr fontId="18"/>
  </si>
  <si>
    <t>【②ユニット/共同生活室】</t>
  </si>
  <si>
    <t>同号イ(ア)</t>
  </si>
  <si>
    <t>同条第1項第1号イ(ウ)</t>
  </si>
  <si>
    <t>【③ユニット/洗面設備】</t>
  </si>
  <si>
    <t>同号ウ(ア)</t>
  </si>
  <si>
    <t>同号ウ(イ)</t>
  </si>
  <si>
    <t>同号イ(イ)
同条第3項</t>
    <phoneticPr fontId="18"/>
  </si>
  <si>
    <t xml:space="preserve">共同生活室は、いずれかのユニットに属していますか。当該ユニットの入居者が交流し、共同で日常生活を営むための場所としてふさわしい形状を有していますか。
</t>
    <phoneticPr fontId="18"/>
  </si>
  <si>
    <t xml:space="preserve">面積は、「2平方メートル×ユニットの入居定員」以上を標準としていますか。（内法測定）
</t>
    <phoneticPr fontId="18"/>
  </si>
  <si>
    <t xml:space="preserve">必要な設備及び備品を備えていますか。
</t>
    <phoneticPr fontId="18"/>
  </si>
  <si>
    <t xml:space="preserve">居室ごとに設けるか、又は共同生活室ごとに適当数設けていますか。
</t>
    <phoneticPr fontId="18"/>
  </si>
  <si>
    <t xml:space="preserve">要介護者が使用するのに適していますか。
</t>
    <phoneticPr fontId="18"/>
  </si>
  <si>
    <t>【④ユニット/便所】</t>
  </si>
  <si>
    <t>同号エ(ア)</t>
  </si>
  <si>
    <t>同号エ(イ)</t>
  </si>
  <si>
    <t>【⑤浴室】</t>
  </si>
  <si>
    <t>同項第3号ア</t>
  </si>
  <si>
    <t xml:space="preserve">居室ごとに設けるか、又は共同生活室ごとに適当数設けていますか。
</t>
    <phoneticPr fontId="18"/>
  </si>
  <si>
    <t xml:space="preserve">ブザー又はこれに代わる設備が設けるとともに、要介護者が使用するのに適していますか。
</t>
    <phoneticPr fontId="18"/>
  </si>
  <si>
    <t xml:space="preserve">要介護者が入浴するのに適していますか。
</t>
    <phoneticPr fontId="18"/>
  </si>
  <si>
    <t xml:space="preserve">医療法に規定する診療所としていますか。
</t>
    <phoneticPr fontId="18"/>
  </si>
  <si>
    <t xml:space="preserve">入居者を診療するために必要な医薬品及び医療機器を備えるほか、必要に応じて臨床検査設備を備えていますか。
</t>
    <phoneticPr fontId="18"/>
  </si>
  <si>
    <t xml:space="preserve">同項第4号
同条第3項
</t>
    <phoneticPr fontId="18"/>
  </si>
  <si>
    <t>【⑦廊下幅】</t>
    <phoneticPr fontId="18"/>
  </si>
  <si>
    <t>【⑧消火設備その他】</t>
  </si>
  <si>
    <t>同条第1項第5号</t>
  </si>
  <si>
    <t xml:space="preserve">消火設備その他の非常災害に際して必要な設備を備えていますか。
</t>
    <phoneticPr fontId="18"/>
  </si>
  <si>
    <t>第182条第2項</t>
    <phoneticPr fontId="18"/>
  </si>
  <si>
    <t xml:space="preserve">正当な理由(※)なくサービスの提供を拒んだことはありませんか。
※① 事業所の現員からは利用申込に応じきれない場合
② 利用申込者の居住地が通常の事業の実施地域外であるなど、事業者自らが適切なサービスを提供することが困難な場合
</t>
    <phoneticPr fontId="18"/>
  </si>
  <si>
    <t>第155条準用</t>
    <phoneticPr fontId="18"/>
  </si>
  <si>
    <t xml:space="preserve">入居申込者が入院治療を必要とする場合その他入居申込者に対し自ら適切な便宜を提供することが困難である場合は、適切な病院若しくは診療所又は介護老人保健施設若しくは介護医療院を紹介する等の適切な措置を速やかに講じていますか。
</t>
    <phoneticPr fontId="18"/>
  </si>
  <si>
    <t>第13条第1項準用</t>
  </si>
  <si>
    <t>同条第2項準用</t>
  </si>
  <si>
    <t>第14条第1項準用</t>
  </si>
  <si>
    <t xml:space="preserve">利用申込者が要介護認定を受けていない場合、既に要介護認定の申請をしているか確認していますか。
</t>
    <phoneticPr fontId="18"/>
  </si>
  <si>
    <t xml:space="preserve">要介護認定を申請していない場合、本人の意思を踏まえて速やかに申請が行われるよう必要な援助を行っていますか。
</t>
    <phoneticPr fontId="18"/>
  </si>
  <si>
    <t xml:space="preserve">要介護認定の更新の申請が、遅くとも認定有効期間が終了する日の３０日前までには行われるよう必要な援助を行っていますか。
</t>
    <phoneticPr fontId="18"/>
  </si>
  <si>
    <t>Ⅲ-6．入退居</t>
    <phoneticPr fontId="18"/>
  </si>
  <si>
    <t>第156条第1項準用</t>
  </si>
  <si>
    <t xml:space="preserve">身体上又は精神上著しい障害があるために常時の介護を必要とし、かつ、居宅においてこれを受けることが困難な者に対し、サービスを提供していますか。
</t>
    <phoneticPr fontId="18"/>
  </si>
  <si>
    <t>同条第3項準用</t>
  </si>
  <si>
    <t>同条第4項準用</t>
  </si>
  <si>
    <t>同条第5項準用</t>
  </si>
  <si>
    <t>同条第6項準用</t>
  </si>
  <si>
    <t>同条第7項準用</t>
  </si>
  <si>
    <t xml:space="preserve">入居申込者の入居に際しては、その者に係る居宅介護支援事業者に対する照会等により、その者の心身の状況、生活歴、病歴、指定居宅サービス等の利用状況等の把握に努めていますか。
</t>
    <phoneticPr fontId="18"/>
  </si>
  <si>
    <t xml:space="preserve">入居者の心身の状況、その置かれている環境等に照らし、その者が居宅において日常生活を営むことができるかどうかについて定期的に検討していますか。
</t>
    <phoneticPr fontId="18"/>
  </si>
  <si>
    <t xml:space="preserve">検討に当たっては、生活相談員、介護職員、看護職員、介護支援専門員等の従業者の間で協議していますか。
</t>
    <phoneticPr fontId="18"/>
  </si>
  <si>
    <t xml:space="preserve">その心身の状況、その置かれている環境等に照らし、居宅において日常生活を営むことができると認められる入居者に対し、その者及びその家族の希望、その者が退居後に置かれることとなる環境等を勘案し、その者の円滑な退居のために必要な援助を行っていますか。
</t>
    <phoneticPr fontId="18"/>
  </si>
  <si>
    <t xml:space="preserve">入居者の退居に際しては、居宅サービス計画の作成等の援助に資するため、居宅介護支援事業者に対する情報の提供に努めるほか、保健医療サービス又は福祉サービスを提供する者との密接な連携に努めていますか。
</t>
    <phoneticPr fontId="18"/>
  </si>
  <si>
    <t xml:space="preserve">入居申込者の数が入居定員から入居者の数を差し引いた数を超えている場合には、介護の必要の程度及び家族等の状況を勘案し、サービスを受ける必要性が高いと認められる入居申込者を優先的に入居させるよう努めていますか。
</t>
  </si>
  <si>
    <t xml:space="preserve">入居に際しては入居の年月日並びに入居している介護保険施設の種類及び名称を、退所に際しては退所の年月日を、当該者の被保険者証に記載していますか。
</t>
  </si>
  <si>
    <t xml:space="preserve">サービスを提供した際は、提供日、具体的サービス内容、入居者の心身の状況その他必要な事項を記録していますか。
</t>
  </si>
  <si>
    <t xml:space="preserve">法定代理受領サービスである場合、入居者から利用者負担分の支払を受けていますか。
</t>
  </si>
  <si>
    <t xml:space="preserve">法定代理受領サービスに該当しないサービスに係る費用の支払を受けた場合は、サービス提供証明書を入居者に交付していますか。
</t>
  </si>
  <si>
    <t xml:space="preserve">身体的拘束等を行う場合には、その態様及び時間、その際の入居者の心身の状況並びに緊急やむを得ない理由を記録していますか。
</t>
  </si>
  <si>
    <t xml:space="preserve">計画担当介護支援専門員は、モニタリングに当たっては、入居者及びその家族並びに担当者との連絡を継続的に行っていますか。
また、モニタリングは、特段の事情のない限り、以下の方法で行っていますか。
・定期的に入居者に面接する
・定期的にモニタリングの結果を記録する
</t>
  </si>
  <si>
    <t xml:space="preserve">計画担当介護支援専門員は、以下の場合においては、サービス担当者会議の開催、担当者に対する照会等により、計画の変更の必要性について、担当者から、専門的な見地から意見を求めていますか。
・入居者が要介護更新認定を受けた場合
・入居者が要介護状態区分の変更の認定を受けた場合
</t>
  </si>
  <si>
    <t xml:space="preserve">入居者の負担により、当該施設の従業者以外の者による介護を受けさせていませんか。
</t>
  </si>
  <si>
    <t xml:space="preserve">常に入居者の心身の状況、環境等の的確な把握に努め、入居者又はその家族に対し、相談に適切に応じるとともに、必要な助言その他の援助を行っていますか。
</t>
  </si>
  <si>
    <t xml:space="preserve">入居者の心身の状況等に応じて日常生活を営むのに必要な機能を改善し、又はその減退を防止するための訓練を行っていますか。
</t>
  </si>
  <si>
    <t xml:space="preserve">医師又は看護職員は、常に入居者の健康の状況に注意し、健康保持のための適切な措置をとっていますか。
</t>
  </si>
  <si>
    <t xml:space="preserve">入居者について、病院又は診療所に入院する必要が生じた場合であって、入院後おおむね3月以内に退院することが明らかに見込まれるときは、その者及びその家族の希望を勘案し、必要に応じて適切な便宜を供与するとともに、やむを得ない事情がある場合を除き、退院後再び当該施設に円滑に入居することができるようにしていますか。
</t>
  </si>
  <si>
    <t xml:space="preserve">計画担当介護支援専門員は、施設サービス計画を作成する業務のほか、以下の業務を行っていますか。
(1) 入居申込者の入居に際し、その者に係る居宅介護支援事業者に対する照会等により、その者の心身の状況、生活歴、病歴、指定居宅サービス等の利用状況等を把握すること。
</t>
  </si>
  <si>
    <t xml:space="preserve">(2) 入居者の心身の状況、環境等に照らし、その者が居宅において日常生活を営むことができるかどうかについて定期的に検討すること。
</t>
  </si>
  <si>
    <t xml:space="preserve">(5) 身体的拘束の態様及び時間、その際の入居者の心身の状況並びに緊急やむを得ない理由を記録すること。
</t>
  </si>
  <si>
    <t xml:space="preserve">施設防災計画（非常災害時における入居者の安全の確保のための体制、避難の方法等を定めた計画）を、入居者の特性及び当該施設の周辺地域の環境等を踏まえて、策定していますか。
</t>
  </si>
  <si>
    <t xml:space="preserve">施設防災計画に基づき、非常災害時の関係機関への通報及び関係機関との連携の体制と、入居者を円滑に避難誘導するための体制を、整備していますか。
</t>
  </si>
  <si>
    <t xml:space="preserve">定期的に、これらの通報連携体制と避難誘導体制とについて、従業者と入居者に、周知していますか。
</t>
  </si>
  <si>
    <t xml:space="preserve">入居者の使用する食器その他の設備又は飲料水について、衛生的な管理に努め、又は衛生上必要な措置を講じていますか。
</t>
  </si>
  <si>
    <t xml:space="preserve">入院治療を必要とする入居者のために、あらかじめ、協力病院を定めていますか。
</t>
  </si>
  <si>
    <t xml:space="preserve">従業者は、正当な理由なく、業務上知り得た入居者又はその家族の秘密を漏らしていませんか。
</t>
  </si>
  <si>
    <t xml:space="preserve">従業者であった者が、正当な理由なく、業務上知り得た入居者又はその家族の秘密を漏らすことがないよう、必要な措置を講じていますか。
</t>
  </si>
  <si>
    <t xml:space="preserve">居宅介護支援事業者等に対して、入居者に関する情報を提供する際には、あらかじめ文書により入居者の同意を得ていますか。
</t>
  </si>
  <si>
    <t>事故が発生した場合は、速やかに市町村、入居者の家族等に連絡を行うとともに、必要な措置を講じていますか。
→　事故事例の有無：</t>
  </si>
  <si>
    <t>地域密着型介護老人福祉施設入所者生活介護（ユニット型）</t>
    <rPh sb="14" eb="15">
      <t>トコロ</t>
    </rPh>
    <phoneticPr fontId="18"/>
  </si>
  <si>
    <t>第157条第1項準用</t>
    <phoneticPr fontId="18"/>
  </si>
  <si>
    <t>同条第2項準用
解釈通知第３-七4(2)準用</t>
    <phoneticPr fontId="18"/>
  </si>
  <si>
    <t>第183条第1項</t>
    <phoneticPr fontId="18"/>
  </si>
  <si>
    <t>解釈通知第3-七4(3)②準用</t>
    <phoneticPr fontId="18"/>
  </si>
  <si>
    <t>第23条準用</t>
    <phoneticPr fontId="18"/>
  </si>
  <si>
    <t>Ⅲ-10．指定地域密着型介護老人福祉施設入所者生活介護の取扱方針</t>
  </si>
  <si>
    <t>第184条第1項</t>
  </si>
  <si>
    <t xml:space="preserve">入居者が、その有する能力に応じて、自らの生活様式及び生活習慣に沿って自律的な日常生活を営むことができるようにするため、施設サービス計画に基づき、入居者の日常生活上の活動について必要な援助を行うことにより、入居者の日常生活を支援するものとして行っていますか。
</t>
    <phoneticPr fontId="18"/>
  </si>
  <si>
    <t xml:space="preserve">各ユニットにおいて入居者がそれぞれの役割を持って生活を営むことができるように配慮して行っていますか。
</t>
    <phoneticPr fontId="18"/>
  </si>
  <si>
    <t xml:space="preserve">入居者のプライバシーの確保に配慮して行っていますか。
</t>
    <phoneticPr fontId="18"/>
  </si>
  <si>
    <t xml:space="preserve">入居者の自立した生活を支援することを基本として、入居者の要介護状態の軽減又は悪化の防止に資するよう、その者の心身の状況等を常に把握しながら、適切に行っていますか。
</t>
    <phoneticPr fontId="18"/>
  </si>
  <si>
    <t xml:space="preserve">サービスの提供に当たっては、入居者又はその家族に対し、サービスの提供方法等について、理解しやすいように説明を行っていますか。
</t>
    <phoneticPr fontId="18"/>
  </si>
  <si>
    <t>同条第7項</t>
    <phoneticPr fontId="18"/>
  </si>
  <si>
    <t>同条第9項</t>
    <phoneticPr fontId="18"/>
  </si>
  <si>
    <t>第160条第1項準用</t>
    <phoneticPr fontId="18"/>
  </si>
  <si>
    <t xml:space="preserve">計画に関する業務を担当する介護支援専門員は、計画の作成に当たっては、入居者の日常生活全般を支援する観点から、当該地域の住民による自発的な活動によるサービス等の利用も含めて計画上に位置付けるよう努めていますか。
</t>
    <phoneticPr fontId="18"/>
  </si>
  <si>
    <t xml:space="preserve">計画担当介護支援専門員は、計画の作成に当たっては、適切な方法により、入居者について、その有する能力、環境等の評価を通じて入居者が現に抱える問題点を明らかにし、入居者が自立した日常生活を営むことができるように支援する上で解決すべき課題を把握（以下「アセスメント」という）していますか。
</t>
    <phoneticPr fontId="18"/>
  </si>
  <si>
    <t xml:space="preserve">計画担当介護支援専門員は、アセスメントに当たっては、入居者及びその家族に面接して行っていますか。
この場合において、計画担当介護支援専門員は、面接の趣旨を入居者及びその家族に対して十分に説明し、理解を得ていますか。
</t>
    <phoneticPr fontId="18"/>
  </si>
  <si>
    <t>同条第4項準用</t>
    <phoneticPr fontId="18"/>
  </si>
  <si>
    <t>同条第8項準用</t>
  </si>
  <si>
    <t>同条第9項準用</t>
  </si>
  <si>
    <t xml:space="preserve">計画担当介護支援専門員は、入居者の希望及び入居者についてのアセスメント結果に基づき、入居者の家族の希望を勘案して、入居者及びその家族の生活に対する意向、総合的な援助の方針、生活全般の解決すべき課題、サービスの目標及びその達成時期、サービスの内容、サービスを提供する上での留意事項等を記載した計画の原案を作成していますか。
</t>
    <phoneticPr fontId="18"/>
  </si>
  <si>
    <t xml:space="preserve">計画担当介護支援専門員は、計画の原案の内容について入居者又はその家族に対して説明し、文書により入居者の同意を得ていますか。
</t>
    <phoneticPr fontId="18"/>
  </si>
  <si>
    <t xml:space="preserve">計画担当介護支援専門員は、計画を入居者に交付していますか。
</t>
    <phoneticPr fontId="18"/>
  </si>
  <si>
    <t xml:space="preserve">計画担当介護支援専門員は、計画の作成後、その実施状況の把握（入居者についての継続的なアセスメントを含む。以下「モニタリング」という）を行い、必要に応じて計画の変更を行っていますか。
</t>
    <phoneticPr fontId="18"/>
  </si>
  <si>
    <t>同条第10項準用</t>
    <phoneticPr fontId="18"/>
  </si>
  <si>
    <t>同条第11項準用</t>
    <phoneticPr fontId="18"/>
  </si>
  <si>
    <t>同条第12項準用</t>
    <phoneticPr fontId="18"/>
  </si>
  <si>
    <t>第185条第1項</t>
  </si>
  <si>
    <t xml:space="preserve">介護は、各ユニットにおいて入居者が相互に社会的関係を築き、自律的な日常生活を営むことを支援するよう、入居者の心身の状況等に応じて、適切な技術をもって行っていますか。
</t>
    <phoneticPr fontId="18"/>
  </si>
  <si>
    <t xml:space="preserve">入居者の日常生活における家事を、入居者がその心身の状況等に応じて、それぞれの役割を持って行うよう適切に支援していますか。
</t>
    <phoneticPr fontId="18"/>
  </si>
  <si>
    <t xml:space="preserve">同条第3項
解釈通知第3-七5(5)③
</t>
    <phoneticPr fontId="18"/>
  </si>
  <si>
    <t>同条第4項
解釈通知第3-七4(6)③準用</t>
    <phoneticPr fontId="18"/>
  </si>
  <si>
    <t xml:space="preserve">おむつを使用せざるを得ない入居者については、排せつの自立を図りつつ、その心身及び活動の状況に適したおむつを提供し、入居者の排せつ状況を踏まえて適切に交換していますか。
</t>
    <phoneticPr fontId="18"/>
  </si>
  <si>
    <t>同条第5項
解釈通知同項④準用</t>
    <phoneticPr fontId="18"/>
  </si>
  <si>
    <t>同条第6項</t>
    <phoneticPr fontId="18"/>
  </si>
  <si>
    <t xml:space="preserve">入居者が行う離床、着替え、整容その他日常生活上の行為を適切に支援していますか。
</t>
    <phoneticPr fontId="18"/>
  </si>
  <si>
    <t>同条第8項</t>
    <phoneticPr fontId="18"/>
  </si>
  <si>
    <t>同条第9項</t>
    <phoneticPr fontId="18"/>
  </si>
  <si>
    <t xml:space="preserve">常時1人以上の介護職員を介護に従事させていますか。
</t>
    <phoneticPr fontId="18"/>
  </si>
  <si>
    <t>第186条第1項</t>
  </si>
  <si>
    <t xml:space="preserve">栄養と、入居者の心身の状況、嗜好を考慮した食事を提供していますか。
</t>
    <phoneticPr fontId="18"/>
  </si>
  <si>
    <t xml:space="preserve">入居者の心身の状況に応じて、適切な方法により、食事の自立について必要な支援を行っていますか。
</t>
    <phoneticPr fontId="18"/>
  </si>
  <si>
    <t xml:space="preserve">入居者の生活習慣を尊重した適切な時間に食事を提供するとともに、入居者がその心身の状況に応じてできる限り自立して食事を摂ることができるように必要な時間を確保していますか。
</t>
    <phoneticPr fontId="18"/>
  </si>
  <si>
    <t>第163条準用</t>
    <phoneticPr fontId="18"/>
  </si>
  <si>
    <t>第187条第1項</t>
  </si>
  <si>
    <t xml:space="preserve">入居者の嗜好に応じた趣味、教養又は娯楽に係る活動の機会を提供するとともに、入居者が自律的に行うこれらの活動を支援していますか。
</t>
    <phoneticPr fontId="18"/>
  </si>
  <si>
    <t xml:space="preserve">入居者が日常生活を営むのに必要な行政機関等に対する手続きについて、その者又はその家族において行うことが困難である場合は、その者の同意を得て、代わって行っていますか。
</t>
    <phoneticPr fontId="18"/>
  </si>
  <si>
    <t xml:space="preserve">常に入居者の家族との連携を図るとともに、入居者とその家族との交流等の機会を確保するよう努めていますか。
</t>
    <phoneticPr fontId="18"/>
  </si>
  <si>
    <t xml:space="preserve">入居者の外出の機会を確保するよう努めていますか。
</t>
    <phoneticPr fontId="18"/>
  </si>
  <si>
    <t>第165条準用</t>
  </si>
  <si>
    <t>第166条準用</t>
  </si>
  <si>
    <t>第167条準用</t>
  </si>
  <si>
    <t>第29条準用</t>
  </si>
  <si>
    <t>第167条の2準用</t>
    <phoneticPr fontId="18"/>
  </si>
  <si>
    <t>第61条の11第1項準用</t>
  </si>
  <si>
    <t xml:space="preserve">管理者は、従業者の管理、利用申込みに係る調整、業務の実施状況の把握その他の管理を一元的に行っていますか。
</t>
    <phoneticPr fontId="18"/>
  </si>
  <si>
    <t>第169条第1号準用</t>
  </si>
  <si>
    <t>同条第2号準用</t>
  </si>
  <si>
    <t>同条第3号準用</t>
  </si>
  <si>
    <t>同条第4号準用</t>
  </si>
  <si>
    <t>同条第5号準用</t>
  </si>
  <si>
    <t>同条第6号準用</t>
  </si>
  <si>
    <t>同条第7号準用</t>
  </si>
  <si>
    <t xml:space="preserve">(4) 入居者の退居に際し、居宅サービス計画の作成等の援助に資するため、居宅介護支援事業者に対して情報を提供するほか、保健医療サービス又は福祉サービスを提供する者と密接に連携すること。
</t>
    <phoneticPr fontId="18"/>
  </si>
  <si>
    <t xml:space="preserve">(3) その心身の状況、環境等に照らし、居宅において日常生活を営むことができると認められる入居者に対し、その者及びその家族の希望、その者が退居後に置かれることとなる環境等を勘案し、その者の円滑な退居のために必要な援助を行うこと。
</t>
    <phoneticPr fontId="18"/>
  </si>
  <si>
    <t>第188条</t>
    <phoneticPr fontId="18"/>
  </si>
  <si>
    <t>入居者に対し適切なサービスを提供できるよう、施設ごとに、原則として月ごとの勤務表により勤務の体制（日々の勤務時間、常勤・非常勤の別、介護職員及び看護職員の配置、管理者との兼務関係等）を明確に定めていますか。</t>
    <phoneticPr fontId="18"/>
  </si>
  <si>
    <t xml:space="preserve">第189条第1項
解釈通知第3-七4(17)①準用
</t>
    <phoneticPr fontId="18"/>
  </si>
  <si>
    <t xml:space="preserve">(3) ユニットごとに、常勤のユニットリーダーの配置。
</t>
    <phoneticPr fontId="18"/>
  </si>
  <si>
    <t>同条第5項第1号</t>
  </si>
  <si>
    <t>第190条</t>
    <phoneticPr fontId="18"/>
  </si>
  <si>
    <t>第61条の15第1項準用</t>
    <phoneticPr fontId="18"/>
  </si>
  <si>
    <t>同条第2項準用</t>
    <phoneticPr fontId="18"/>
  </si>
  <si>
    <t>同条第3項準用</t>
    <phoneticPr fontId="18"/>
  </si>
  <si>
    <t>同条第2項準用</t>
    <phoneticPr fontId="18"/>
  </si>
  <si>
    <t>同条第4項準用</t>
    <phoneticPr fontId="18"/>
  </si>
  <si>
    <t>同条第5項準用</t>
    <phoneticPr fontId="18"/>
  </si>
  <si>
    <t>同条第6項準用</t>
    <phoneticPr fontId="18"/>
  </si>
  <si>
    <t xml:space="preserve">関係機関への通報連携体制については、
・金沢市
・他の地域密着型サービス事業者又は居宅サービス事業者
・その他の保健医療サービス又は福祉サービスを提供する者
・地域住民
との間で、相互に支援及び協力が行われるよう、整備に努めていますか。
</t>
    <phoneticPr fontId="18"/>
  </si>
  <si>
    <t xml:space="preserve">非常災害時において、身体等の状況が医療機関への入院または社会福祉施設等への入所には至らない程度ですが、避難所での生活は適当でないと市長が認めた人を受け入れるように配慮していますか。
</t>
    <rPh sb="38" eb="39">
      <t>トコロ</t>
    </rPh>
    <phoneticPr fontId="18"/>
  </si>
  <si>
    <t>第173条第1項準用</t>
    <phoneticPr fontId="18"/>
  </si>
  <si>
    <t>第174条第1項準用</t>
  </si>
  <si>
    <t>第175条第1項準用</t>
  </si>
  <si>
    <t>第37条準用</t>
    <rPh sb="4" eb="6">
      <t>ジュンヨウ</t>
    </rPh>
    <phoneticPr fontId="18"/>
  </si>
  <si>
    <t>第176条第1項準用</t>
  </si>
  <si>
    <t xml:space="preserve">居宅介護支援事業者又はその従業者から、当該施設からの退居者を紹介することの対償として、金品その他の財産上の利益を収受していませんか。
</t>
    <rPh sb="28" eb="29">
      <t>シャ</t>
    </rPh>
    <phoneticPr fontId="18"/>
  </si>
  <si>
    <t>解釈通知同項②準用</t>
    <rPh sb="4" eb="6">
      <t>ドウコウ</t>
    </rPh>
    <rPh sb="7" eb="9">
      <t>ジュンヨウ</t>
    </rPh>
    <phoneticPr fontId="18"/>
  </si>
  <si>
    <t>同条第2項準用</t>
    <rPh sb="5" eb="7">
      <t>ジュンヨウ</t>
    </rPh>
    <phoneticPr fontId="18"/>
  </si>
  <si>
    <t>同条第3、5項準用</t>
    <phoneticPr fontId="18"/>
  </si>
  <si>
    <t>同条第4、6項準用</t>
    <phoneticPr fontId="18"/>
  </si>
  <si>
    <t xml:space="preserve">地域住民又はその自発的な活動等との連携及び協力を行う等、地域との交流に努めていますか。
</t>
  </si>
  <si>
    <t>第61条の17第1項準用</t>
  </si>
  <si>
    <t xml:space="preserve">運営推進会議はおおむね２月に1回以上開催し、活動状況を報告しその評価を受けるとともに、必要な要望、助言等を聴く機会を設けていますか。
</t>
    <phoneticPr fontId="18"/>
  </si>
  <si>
    <t xml:space="preserve">運営推進会議で出された報告、評価、要望、助言等についての記録を作成し、これを公表していますか。
</t>
    <phoneticPr fontId="18"/>
  </si>
  <si>
    <t>福</t>
    <phoneticPr fontId="18"/>
  </si>
  <si>
    <t>福</t>
    <phoneticPr fontId="18"/>
  </si>
  <si>
    <t>福略</t>
    <phoneticPr fontId="18"/>
  </si>
  <si>
    <t>介</t>
    <phoneticPr fontId="18"/>
  </si>
  <si>
    <t>介</t>
    <phoneticPr fontId="18"/>
  </si>
  <si>
    <t>介</t>
    <phoneticPr fontId="18"/>
  </si>
  <si>
    <t>介略</t>
    <phoneticPr fontId="18"/>
  </si>
  <si>
    <t>介略</t>
    <phoneticPr fontId="18"/>
  </si>
  <si>
    <t>第177条第1項第1号準用</t>
  </si>
  <si>
    <t>同項第2号準用</t>
  </si>
  <si>
    <t>同条第3項準用</t>
    <phoneticPr fontId="18"/>
  </si>
  <si>
    <t>第42条準用</t>
  </si>
  <si>
    <t>第178条第1項準用</t>
  </si>
  <si>
    <t xml:space="preserve">経営法人の役員（※1,2）は、金沢市暴力団排除条例(平成24年条例第2号)第2条第3号に規定する暴力団員ではありませんか。
※1　業務を執行する社員、取締役、執行役又はこれらに準ずる者をいいます。
※2　相談役、顧問その他いかなる名称を有する者であるかを問わず、法人に対し上記※1の者と同等以上の支配力を有するものと認められる者を含みます。
</t>
    <phoneticPr fontId="18"/>
  </si>
  <si>
    <t>第3条第2項</t>
  </si>
  <si>
    <t>第44条準用</t>
  </si>
  <si>
    <t xml:space="preserve">管理者は、上記規定にいう暴力団員ではありませんか。
</t>
    <phoneticPr fontId="18"/>
  </si>
  <si>
    <t>第4条第1項</t>
  </si>
  <si>
    <t xml:space="preserve">事業の運営に当たっては、地域との結び付きを重視し、市町村、他の地域密着型サービス事業者又は居宅サービス事業者その他の保健医療サービス及び福祉サービスを提供する者との連携に努めていますか。
</t>
    <phoneticPr fontId="18"/>
  </si>
  <si>
    <t>自己点検シート（地域密着型介護老人福祉施設入所者生活介護・ユニット型）</t>
    <rPh sb="8" eb="10">
      <t>チイキ</t>
    </rPh>
    <rPh sb="10" eb="13">
      <t>ミッチャクガタ</t>
    </rPh>
    <rPh sb="13" eb="15">
      <t>カイゴ</t>
    </rPh>
    <rPh sb="15" eb="17">
      <t>ロウジン</t>
    </rPh>
    <rPh sb="17" eb="19">
      <t>フクシ</t>
    </rPh>
    <rPh sb="19" eb="21">
      <t>シセツ</t>
    </rPh>
    <rPh sb="21" eb="24">
      <t>ニュウショシャ</t>
    </rPh>
    <rPh sb="24" eb="26">
      <t>セイカツ</t>
    </rPh>
    <rPh sb="26" eb="28">
      <t>カイゴ</t>
    </rPh>
    <rPh sb="33" eb="34">
      <t>ガタ</t>
    </rPh>
    <phoneticPr fontId="29"/>
  </si>
  <si>
    <t>同条第3、5項</t>
    <phoneticPr fontId="18"/>
  </si>
  <si>
    <t xml:space="preserve">同条第6項
「身体拘束ゼロへの手引き」（P22）
</t>
    <phoneticPr fontId="18"/>
  </si>
  <si>
    <t>（　有　・　無　）</t>
  </si>
  <si>
    <t xml:space="preserve">入居者が以下の事項に該当する場合には遅滞なく市町村への通知を行っていますか。
・正当な理由なくサービス利用に関する指示に従わないことにより要介護状態の程度を増進させたと認められる場合
・偽りその他不正な行為により保険給付を受け、又は受けようとした場合
</t>
    <phoneticPr fontId="18"/>
  </si>
  <si>
    <t xml:space="preserve">全ての従業者（下記※２の者を除きます。）に対し、認知症介護に係る基礎的な研修(※３)を受講させるために必要な措置を講じていますか。
※１　令和６年３月３１日までは努力義務です。
※２　看護師、准看護師、介護福祉士、介護支援専門員、実務者研修修了者、介護職員初任者研修修了者、生活援助従事者研修修了者、介護職員基礎研修課程、訪問介護員養成研修一級課程・二級課程修了者、社会福祉士、医師、歯科医師、薬剤師、理学療法士、作業療法士、言語聴覚士、精神保健福祉士、管理栄養士、栄養士、あん摩マッサージ師、はり師、きゅう師等
※３　認知症介護基礎研修のことを指します。
※４　採用後１年間は、猶予期間です。
</t>
    <rPh sb="7" eb="9">
      <t>カキ</t>
    </rPh>
    <rPh sb="274" eb="275">
      <t>サ</t>
    </rPh>
    <phoneticPr fontId="50"/>
  </si>
  <si>
    <t>福略</t>
    <rPh sb="1" eb="2">
      <t>リャク</t>
    </rPh>
    <phoneticPr fontId="50"/>
  </si>
  <si>
    <t xml:space="preserve">職場におけるセクシュアルハラスメントやパワーハラスメントを防止するための方針の明確化等の必要な措置（※）を講じていますか。
※　措置の具体的内容は国のセクシュアルハラスメント指針やパワーハラスメント指針に規定されているとおりですが、特に、(a)事業主の方針の明確化と周知・啓発、(b)苦情を含む相談に応じ適切に対応する体制の整備に留意してください。
※　措置を講ずることは、中小企業（医療・介護を含むサービス業を主たる事業とする事業主については資本金が 5000 万円以下又は常時使用する従業員の数が 100 人以下の企業）においては、令和４年３月３１日までは努力義務です。
</t>
    <rPh sb="64" eb="66">
      <t>ソチ</t>
    </rPh>
    <rPh sb="67" eb="70">
      <t>グタイテキ</t>
    </rPh>
    <rPh sb="70" eb="72">
      <t>ナイヨウ</t>
    </rPh>
    <rPh sb="73" eb="74">
      <t>クニ</t>
    </rPh>
    <rPh sb="87" eb="89">
      <t>シシン</t>
    </rPh>
    <rPh sb="99" eb="101">
      <t>シシン</t>
    </rPh>
    <rPh sb="122" eb="125">
      <t>ジギョウヌシ</t>
    </rPh>
    <rPh sb="126" eb="128">
      <t>ホウシン</t>
    </rPh>
    <rPh sb="129" eb="132">
      <t>メイカクカ</t>
    </rPh>
    <rPh sb="133" eb="135">
      <t>シュウチ</t>
    </rPh>
    <rPh sb="136" eb="138">
      <t>ケイハツ</t>
    </rPh>
    <phoneticPr fontId="50"/>
  </si>
  <si>
    <t>同条第4項後段
解釈通知第3-二の二3(6)③準用</t>
    <rPh sb="5" eb="7">
      <t>コウダン</t>
    </rPh>
    <phoneticPr fontId="50"/>
  </si>
  <si>
    <t>同条第6項
解釈通知第3-一4(22)⑥準用</t>
    <rPh sb="22" eb="24">
      <t>ジュンヨウ</t>
    </rPh>
    <phoneticPr fontId="50"/>
  </si>
  <si>
    <t>Ⅲ-28．業務継続計画の策定等
※　令和６年３月３１日までは努力義務です。</t>
    <phoneticPr fontId="50"/>
  </si>
  <si>
    <t xml:space="preserve">感染症や非常災害の発生時に、(1)サービスの提供を継続的に実施するため、及び(2)非常時の体制で早期の業務再開を図るための計画（以下「業務継続計画」という。）を策定し、当該業務継続計画に従い必要な措置を講じていますか。
</t>
    <phoneticPr fontId="50"/>
  </si>
  <si>
    <t xml:space="preserve">第33条の2第1項準用
</t>
    <rPh sb="9" eb="11">
      <t>ジュンヨウ</t>
    </rPh>
    <phoneticPr fontId="50"/>
  </si>
  <si>
    <t xml:space="preserve">従業者に対し、業務継続計画を周知するとともに、必要な研修及び訓練を定期的に（年２回以上）実施していますか。
</t>
    <rPh sb="0" eb="3">
      <t>ジュウギョウシャ</t>
    </rPh>
    <rPh sb="26" eb="28">
      <t>ケンシュウ</t>
    </rPh>
    <phoneticPr fontId="50"/>
  </si>
  <si>
    <t>同条第2項準用
解釈通知第3-五4(12)③、④準用</t>
    <rPh sb="5" eb="7">
      <t>ジュンヨウ</t>
    </rPh>
    <rPh sb="15" eb="16">
      <t>ゴ</t>
    </rPh>
    <rPh sb="24" eb="26">
      <t>ジュンヨウ</t>
    </rPh>
    <phoneticPr fontId="50"/>
  </si>
  <si>
    <t xml:space="preserve">定期的に業務継続計画を見直し、必要に応じて変更していますか。
</t>
    <phoneticPr fontId="50"/>
  </si>
  <si>
    <t xml:space="preserve">同条第3項準用
</t>
    <rPh sb="5" eb="7">
      <t>ジュンヨウ</t>
    </rPh>
    <phoneticPr fontId="50"/>
  </si>
  <si>
    <t>Ⅲ-40．虐待の防止</t>
    <phoneticPr fontId="50"/>
  </si>
  <si>
    <t xml:space="preserve">(2) 虐待の防止のための指針を整備すること。
</t>
    <phoneticPr fontId="18"/>
  </si>
  <si>
    <t xml:space="preserve">(4) 上記に掲げる措置を適切に実施するための担当者を置くこと。
</t>
    <rPh sb="4" eb="6">
      <t>ジョウキ</t>
    </rPh>
    <phoneticPr fontId="50"/>
  </si>
  <si>
    <t xml:space="preserve">同条第3項
</t>
    <phoneticPr fontId="18"/>
  </si>
  <si>
    <t xml:space="preserve">法第118条の2第1項に規定する介護保険等関連情報その他必要な情報を活用し、適切かつ有効にサービス提供を行うよう努めていますか。
</t>
    <phoneticPr fontId="50"/>
  </si>
  <si>
    <t xml:space="preserve">同条第4項
</t>
    <phoneticPr fontId="50"/>
  </si>
  <si>
    <t xml:space="preserve">解釈通知第3-七2(2)②
特別養護老人ホームの設備及び運営に関する基準(平11.3.31厚令46)第5条第2項
</t>
    <rPh sb="51" eb="52">
      <t>ダイ</t>
    </rPh>
    <rPh sb="54" eb="55">
      <t>ダイ</t>
    </rPh>
    <phoneticPr fontId="18"/>
  </si>
  <si>
    <t xml:space="preserve">令和3年4月1日以降に入居定員が10を超えるユニットを整備する場合においては、夜勤時間帯（※）を含めた介護職員及び看護職員の配置の実態を勘案し、次のとおり職員を配置するよう努めていますか。
※　午後10時から翌日の午前5時までを含めた連続する16時間をいい、原則として事業所又は施設ごとに設定するものです。
①　日勤時間帯の介護職員及び看護職員の配置
　ユニットごとに常時1人の配置に加えて、当該ユニットにおいて日勤時間帯（※）に勤務する別の従業者の1日の勤務時間数の合計を8で除して得た数が、入居者の数が10を超えて1を増すごとに0.1以上となるように介護職員又は看護職員を配置するよう努めること。
※　夜勤時間帯に含まれない連続する8時間をいい、原則として事業所又は施設ごとに設定するものです。
</t>
    <phoneticPr fontId="18"/>
  </si>
  <si>
    <t xml:space="preserve">②　夜勤時間帯の介護職員及び看護職員の配置2ユニットごとに1人の配置に加えて、当該2ユニットにおいて夜勤時間帯に勤務する別の従業者の1日の勤務時間数の合計を16で除して得た数が、入居者の合計数が20を超えて2又はその端数を増すごとに0.1以上となるように介護職員又は看護職員を配置するよう努めること。
</t>
    <phoneticPr fontId="18"/>
  </si>
  <si>
    <t xml:space="preserve">③　①及び②の介護職員又は看護職員を配置することを努める時間については、日勤時間帯又は夜勤時間帯に属していればいずれの時間でも構わず、連続する時間である必要はありませんが、当該ユニットにおいて行われるケアの内容、入居者の状態等に応じて最も配置が必要である時間に充てるよう努めていますか。
</t>
    <phoneticPr fontId="18"/>
  </si>
  <si>
    <t xml:space="preserve">(2) 夜間及び深夜については、2ユニットごとに1人以上の介護職員又は看護職員の配置。
</t>
    <phoneticPr fontId="18"/>
  </si>
  <si>
    <t xml:space="preserve">同項第2号
</t>
    <phoneticPr fontId="18"/>
  </si>
  <si>
    <t xml:space="preserve">同条第2項第1号
</t>
    <phoneticPr fontId="18"/>
  </si>
  <si>
    <t xml:space="preserve">従業者の勤務の体制を定めるに当たっては、入居者が安心して日常生活を送ることができるよう、継続性を重視したサービスの提供に配慮する観点から、次の職員配置を行っていますか。
(1) 昼間については、ユニットごとに常時1人以上の介護職員又は看護職員の配置。
</t>
    <phoneticPr fontId="18"/>
  </si>
  <si>
    <t>同項第4号準用</t>
    <rPh sb="5" eb="7">
      <t>ジュンヨウ</t>
    </rPh>
    <phoneticPr fontId="18"/>
  </si>
  <si>
    <t xml:space="preserve">(4) (1)～(3)の措置を適切に実施するための担当者を置くこと。
※　令和３年９月３０日までは努力義務です。
</t>
    <phoneticPr fontId="18"/>
  </si>
  <si>
    <t>同条第4項準用
解釈通知同項⑤</t>
    <rPh sb="0" eb="2">
      <t>ドウジョウ</t>
    </rPh>
    <rPh sb="2" eb="3">
      <t>ダイ</t>
    </rPh>
    <rPh sb="4" eb="5">
      <t>コウ</t>
    </rPh>
    <rPh sb="5" eb="7">
      <t>ジュンヨウ</t>
    </rPh>
    <rPh sb="9" eb="11">
      <t>カイシャク</t>
    </rPh>
    <rPh sb="11" eb="13">
      <t>ツウチ</t>
    </rPh>
    <rPh sb="13" eb="15">
      <t>ドウコウ</t>
    </rPh>
    <phoneticPr fontId="18"/>
  </si>
  <si>
    <t>第165条の2</t>
    <phoneticPr fontId="18"/>
  </si>
  <si>
    <t>第165条の3</t>
    <phoneticPr fontId="18"/>
  </si>
  <si>
    <t>Ⅲ-19．健康管理</t>
    <phoneticPr fontId="18"/>
  </si>
  <si>
    <t>Ⅲ-22．緊急時等の対応</t>
    <phoneticPr fontId="18"/>
  </si>
  <si>
    <t>Ⅲ-23．管理者による管理</t>
    <phoneticPr fontId="18"/>
  </si>
  <si>
    <t>Ⅲ-24．管理者の責務</t>
    <phoneticPr fontId="18"/>
  </si>
  <si>
    <t>Ⅲ-20．入居者の入院期間中の取扱い</t>
    <rPh sb="6" eb="7">
      <t>キョ</t>
    </rPh>
    <phoneticPr fontId="18"/>
  </si>
  <si>
    <t>Ⅲ-21．入居者に関する市町村への通知</t>
    <rPh sb="6" eb="7">
      <t>キョ</t>
    </rPh>
    <phoneticPr fontId="18"/>
  </si>
  <si>
    <t xml:space="preserve">入居者の栄養状態の維持及び改善を図り、自立した日常生活を営むことができるよう、各入居者の状態に応じた栄養管理を計画的に行っていますか。
</t>
    <rPh sb="1" eb="2">
      <t>キョ</t>
    </rPh>
    <rPh sb="41" eb="42">
      <t>キョ</t>
    </rPh>
    <phoneticPr fontId="18"/>
  </si>
  <si>
    <t xml:space="preserve">入居者の口腔の健康の保持を図り、自立した日常生活を営むことができるよう、口腔衛生の管理体制を整備し、各入居者の状態に応じた口腔衛生の管理を計画的に行っていますか。
</t>
    <rPh sb="1" eb="2">
      <t>キョ</t>
    </rPh>
    <rPh sb="52" eb="53">
      <t>キョ</t>
    </rPh>
    <phoneticPr fontId="18"/>
  </si>
  <si>
    <t>Ⅲ-25．計画担当介護支援専門員の責務</t>
    <phoneticPr fontId="18"/>
  </si>
  <si>
    <t>Ⅲ-26．運営規程</t>
    <phoneticPr fontId="18"/>
  </si>
  <si>
    <t>Ⅲ-27．勤務体制の確保等</t>
    <phoneticPr fontId="18"/>
  </si>
  <si>
    <t>Ⅲ-29．定員の遵守</t>
    <phoneticPr fontId="18"/>
  </si>
  <si>
    <t>Ⅲ-30．非常災害対策</t>
    <phoneticPr fontId="18"/>
  </si>
  <si>
    <t xml:space="preserve">入居者の数は、前年度の平均値としていますか。
※　新規指定の場合は推定数です。
</t>
    <phoneticPr fontId="18"/>
  </si>
  <si>
    <t xml:space="preserve">機能訓練指導員を1以上配置していますか。
※　当該事業所の他の職務に従事することができます。
《サテライトの特例》本体施設が指定介護老人福祉施設、指定地域密着型介護老人福祉施設の場合はその機能訓練指導員により、また、介護老人保健施設の場合は理学療法士、作業療法士若しくは言語聴覚士により、当該サテライト施設の入居者の処遇が適切に行われると認められるときは、置かないことができます。
</t>
    <phoneticPr fontId="18"/>
  </si>
  <si>
    <t xml:space="preserve">機能訓練指導員は、日常生活を営むのに必要な機能の減退を防止するための訓練を行う能力を有している者（※）を配置していますか。
※　理学療法士、作業療法士、言語聴覚士、看護師、准看護師、柔道整復師、あん摩マッサージ指圧師
※　日常生活やレクリエーション、行事を通じて行う機能訓練は、生活相談員又は介護職員が行うことができますが、まず上記の有資格者を配置したうえで、さらに加えて、という趣旨です。
</t>
    <phoneticPr fontId="18"/>
  </si>
  <si>
    <t xml:space="preserve">1の居室の定員は、1人ですか。
※　サービスの提供上必要と認められる場合は、2人とすることができます。
</t>
    <phoneticPr fontId="18"/>
  </si>
  <si>
    <t xml:space="preserve">1.8メートル以上となっていますか。（内法測定。手すりを設ける場合は手すりから）
中廊下の幅は、2.7メートル以上となっていますか。（同上）
※　廊下の一部の幅を拡張することにより入居者、従業者等に円滑な往来に支障がない場合は、1.5メートル以上（中廊下は1.8メートル以上）とすることができます。
</t>
    <phoneticPr fontId="18"/>
  </si>
  <si>
    <t xml:space="preserve">上記の各整備は、専ら自施設の用に供するものとなっていますか。
※　入居者の処遇に支障がない場合は、この限りでありません。
</t>
    <phoneticPr fontId="18"/>
  </si>
  <si>
    <t xml:space="preserve">下記の費用の支払を受けるに当たっては、あらかじめ入居者又はその家族に対しサービスの内容及び費用を記した文書を交付して説明を行い、入居者の同意を得ていますか。
(1) 食事の提供に要する費用
(2) 居住に要する費用
(3) 入居者の選定による特別な居室の提供に要する費用
(4) 入居者の選定による特別な食事の提供に要する費用
(5) 理美容代
(6) その他、指定地域密着型介護老人福祉施設入所者生活介護の提供において提供される便宜のうち、日常生活においても通常必要となるものに係る費用であって、入居者負担とすることが適当な費用
※　(1)～(4)の費用については、文書での同意が必要です。
</t>
    <rPh sb="197" eb="198">
      <t>トコロ</t>
    </rPh>
    <phoneticPr fontId="18"/>
  </si>
  <si>
    <t xml:space="preserve">現にサービスを提供しているときに入居者の病状の急変が生じた場合その他必要な場合のため、あらかじめ、当該施設の配置医師（※）との連携方法その他の緊急時における対応方法を定めていますか。
※　人員基準上配置すべき医師（条例第153条第1項第1号）です。
</t>
    <phoneticPr fontId="18"/>
  </si>
  <si>
    <t xml:space="preserve">当該施設の従業者によってサービスを提供していますか。
※　調理、洗濯等の、入居者の処遇に直接影響を及ぼさない業務については、第三者への委託等ができます。
</t>
    <phoneticPr fontId="18"/>
  </si>
  <si>
    <t xml:space="preserve">ユニットごとの入居定員及び居室の定員を超えて入居させていませんか。
※　災害、虐待その他やむを得ない事情がある場合は、この限りではありません。
</t>
    <phoneticPr fontId="18"/>
  </si>
  <si>
    <t>Ⅲ-31．衛生管理等</t>
    <phoneticPr fontId="18"/>
  </si>
  <si>
    <t>Ⅲ-32．協力病院等</t>
    <phoneticPr fontId="18"/>
  </si>
  <si>
    <t>Ⅲ-33．掲示</t>
    <phoneticPr fontId="18"/>
  </si>
  <si>
    <t>Ⅲ-34．秘密保持等</t>
    <phoneticPr fontId="18"/>
  </si>
  <si>
    <t>Ⅲ-35．広告</t>
    <phoneticPr fontId="18"/>
  </si>
  <si>
    <t>Ⅲ-36．居宅介護支援事業者に対する利益供与等の禁止</t>
    <phoneticPr fontId="18"/>
  </si>
  <si>
    <t>Ⅲ-37．苦情処理</t>
    <phoneticPr fontId="18"/>
  </si>
  <si>
    <t>Ⅲ-38．地域等との連携</t>
    <rPh sb="7" eb="8">
      <t>トウ</t>
    </rPh>
    <phoneticPr fontId="18"/>
  </si>
  <si>
    <t>Ⅲ-39．事故発生の防止及び発生時の対応</t>
    <phoneticPr fontId="18"/>
  </si>
  <si>
    <t>Ⅲ-41．会計の区分</t>
    <phoneticPr fontId="18"/>
  </si>
  <si>
    <t>Ⅲ-42．記録の整備</t>
    <phoneticPr fontId="18"/>
  </si>
  <si>
    <t>Ⅲ-43．暴力団員の排除</t>
    <phoneticPr fontId="18"/>
  </si>
  <si>
    <t xml:space="preserve">(2) 入居者の人権の擁護及び入居者に対する虐待の防止に関する事項
</t>
  </si>
  <si>
    <t xml:space="preserve">入居者の意思及び人格を尊重して、常に入居者の立場に立ったサービスの提供に努めていますか。
</t>
  </si>
  <si>
    <t xml:space="preserve">計画の作成にあたっては、厚生労働省「人生の最終段階における医療・ケアの決定プロセスに関するガイドライン」等を参考にしつつ、本人の意思を尊重した医療・ケアが実施できるよう、多職種が連携し、本人及びその家族と必要な情報の共有等に努めていますか。
</t>
    <phoneticPr fontId="18"/>
  </si>
  <si>
    <t xml:space="preserve">解釈通知第3-七4(5)⑤
</t>
    <phoneticPr fontId="18"/>
  </si>
  <si>
    <t xml:space="preserve">感染症又は食中毒の発生を防止するための措置等について、必要に応じて保健所の助言・指導を求めるとともに、密接な連携を保っていますか。
</t>
    <phoneticPr fontId="18"/>
  </si>
  <si>
    <t xml:space="preserve">特にインフルエンザ、腸管出血性大腸菌、レジオネラ症等の発生及びまん延を防止するための必要な措置を講じていますか。
</t>
    <phoneticPr fontId="18"/>
  </si>
  <si>
    <t xml:space="preserve">空調設備等により、施設内の適温の確保に努めていますか。
</t>
    <phoneticPr fontId="18"/>
  </si>
  <si>
    <t>解釈通知第3-七3(21)①ロ準用</t>
    <rPh sb="7" eb="8">
      <t>シチ</t>
    </rPh>
    <rPh sb="15" eb="17">
      <t>ジュンヨウ</t>
    </rPh>
    <phoneticPr fontId="18"/>
  </si>
  <si>
    <t>解釈通知同項①ハ準用</t>
    <phoneticPr fontId="18"/>
  </si>
  <si>
    <t>解釈通知同項①ニ準用</t>
    <phoneticPr fontId="18"/>
  </si>
  <si>
    <t xml:space="preserve">同条第3項
解釈通知第3-七4(17)②準用
</t>
    <phoneticPr fontId="18"/>
  </si>
  <si>
    <t xml:space="preserve">福祉施設条例令3改正附則第6条
解釈通知第3-七5(9)③a
</t>
    <phoneticPr fontId="18"/>
  </si>
  <si>
    <t xml:space="preserve">解釈通知同項b
</t>
    <rPh sb="0" eb="2">
      <t>カイシャク</t>
    </rPh>
    <rPh sb="2" eb="4">
      <t>ツウチ</t>
    </rPh>
    <rPh sb="4" eb="6">
      <t>ドウコウ</t>
    </rPh>
    <phoneticPr fontId="18"/>
  </si>
  <si>
    <t xml:space="preserve">解釈通知同項なお書き
</t>
    <rPh sb="0" eb="6">
      <t>カイシャクツウチドウコウ</t>
    </rPh>
    <rPh sb="8" eb="9">
      <t>ガ</t>
    </rPh>
    <phoneticPr fontId="18"/>
  </si>
  <si>
    <t>Ⅲ-17．栄養管理
※　令和６年３月３１日までは努力義務です。</t>
    <phoneticPr fontId="18"/>
  </si>
  <si>
    <t>Ⅲ-18．口腔(くう)衛生の管理
※　令和６年３月３１日までは努力義務です。</t>
    <phoneticPr fontId="18"/>
  </si>
  <si>
    <t>福</t>
    <phoneticPr fontId="18"/>
  </si>
  <si>
    <t>福略</t>
    <phoneticPr fontId="18"/>
  </si>
  <si>
    <t xml:space="preserve">提供したサービスに関する入居者からの苦情に関して、市町村等が派遣する者（介護サービス相談員）が相談及び援助を行う事業その他の市町村が実施する事業に協力するよう努めていますか。
</t>
    <phoneticPr fontId="18"/>
  </si>
  <si>
    <t xml:space="preserve">計画の変更に際しては、上記の手続き等を準用していますか。
</t>
    <rPh sb="0" eb="2">
      <t>ケイカク</t>
    </rPh>
    <phoneticPr fontId="18"/>
  </si>
  <si>
    <t>Ｉ列は、Ｇ列Ｈ列のデータにより、「指摘あり」または「ｺﾒﾝﾄあり」と表示するので、講評の際に分かりやすいと好評です。無論、Ｉ５セルにあるプルダウンボタンで、フィルタ（絞り込み）も出来ます。</t>
    <rPh sb="1" eb="2">
      <t>レツ</t>
    </rPh>
    <rPh sb="5" eb="6">
      <t>レツ</t>
    </rPh>
    <rPh sb="7" eb="8">
      <t>レツ</t>
    </rPh>
    <rPh sb="17" eb="19">
      <t>シテキ</t>
    </rPh>
    <rPh sb="34" eb="36">
      <t>ヒョウジ</t>
    </rPh>
    <rPh sb="41" eb="43">
      <t>コウヒョウ</t>
    </rPh>
    <rPh sb="44" eb="45">
      <t>サイ</t>
    </rPh>
    <rPh sb="46" eb="47">
      <t>ワ</t>
    </rPh>
    <rPh sb="53" eb="55">
      <t>コウヒョウ</t>
    </rPh>
    <rPh sb="58" eb="60">
      <t>ムロン</t>
    </rPh>
    <rPh sb="83" eb="84">
      <t>シボ</t>
    </rPh>
    <rPh sb="85" eb="86">
      <t>コ</t>
    </rPh>
    <rPh sb="89" eb="91">
      <t>デキ</t>
    </rPh>
    <phoneticPr fontId="50"/>
  </si>
  <si>
    <t>なお、Ｉ３セル（スイッチ）で、介なら介護保険課担当部分、福なら福祉指導監査課担当部分、空白なら全部、となります。</t>
    <rPh sb="15" eb="16">
      <t>スケ</t>
    </rPh>
    <rPh sb="18" eb="20">
      <t>カイゴ</t>
    </rPh>
    <rPh sb="20" eb="22">
      <t>ホケン</t>
    </rPh>
    <rPh sb="22" eb="23">
      <t>カ</t>
    </rPh>
    <rPh sb="23" eb="25">
      <t>タントウ</t>
    </rPh>
    <rPh sb="25" eb="27">
      <t>ブブン</t>
    </rPh>
    <rPh sb="28" eb="29">
      <t>フク</t>
    </rPh>
    <rPh sb="31" eb="33">
      <t>フクシ</t>
    </rPh>
    <rPh sb="33" eb="35">
      <t>シドウ</t>
    </rPh>
    <rPh sb="35" eb="37">
      <t>カンサ</t>
    </rPh>
    <rPh sb="37" eb="38">
      <t>カ</t>
    </rPh>
    <rPh sb="38" eb="40">
      <t>タントウ</t>
    </rPh>
    <rPh sb="40" eb="42">
      <t>ブブン</t>
    </rPh>
    <rPh sb="43" eb="45">
      <t>クウハク</t>
    </rPh>
    <rPh sb="47" eb="49">
      <t>ゼンブ</t>
    </rPh>
    <phoneticPr fontId="50"/>
  </si>
  <si>
    <t>↓スイッチ：介か福か空白</t>
    <rPh sb="6" eb="7">
      <t>スケ</t>
    </rPh>
    <rPh sb="8" eb="9">
      <t>フク</t>
    </rPh>
    <rPh sb="10" eb="12">
      <t>クウハク</t>
    </rPh>
    <phoneticPr fontId="50"/>
  </si>
  <si>
    <t>この枠内は、触ってはいけません。</t>
    <rPh sb="2" eb="4">
      <t>ワクナイ</t>
    </rPh>
    <rPh sb="6" eb="7">
      <t>サワ</t>
    </rPh>
    <phoneticPr fontId="50"/>
  </si>
  <si>
    <r>
      <rPr>
        <u val="double"/>
        <sz val="9"/>
        <color rgb="FFFF0000"/>
        <rFont val="ＭＳ Ｐゴシック"/>
        <family val="3"/>
        <charset val="128"/>
        <scheme val="minor"/>
      </rPr>
      <t>「介」or「福」：評価未済</t>
    </r>
    <r>
      <rPr>
        <sz val="9"/>
        <color rgb="FFFF0000"/>
        <rFont val="ＭＳ Ｐゴシック"/>
        <family val="2"/>
        <charset val="128"/>
        <scheme val="minor"/>
      </rPr>
      <t xml:space="preserve">
「指摘あり」：評価が2一部不適or3不適
「ｺﾒﾝﾄあり」：評価がそれ以外だがｺﾒﾝﾄあり
空白：評価問題なく特にコメントもなし</t>
    </r>
    <rPh sb="1" eb="2">
      <t>スケ</t>
    </rPh>
    <rPh sb="6" eb="7">
      <t>フク</t>
    </rPh>
    <rPh sb="9" eb="11">
      <t>ヒョウカ</t>
    </rPh>
    <rPh sb="11" eb="13">
      <t>ミサイ</t>
    </rPh>
    <rPh sb="15" eb="17">
      <t>シテキ</t>
    </rPh>
    <rPh sb="21" eb="23">
      <t>ヒョウカ</t>
    </rPh>
    <rPh sb="25" eb="27">
      <t>イチブ</t>
    </rPh>
    <rPh sb="27" eb="29">
      <t>フテキ</t>
    </rPh>
    <rPh sb="32" eb="34">
      <t>フテキ</t>
    </rPh>
    <rPh sb="49" eb="51">
      <t>イガイ</t>
    </rPh>
    <rPh sb="60" eb="62">
      <t>クウハク</t>
    </rPh>
    <rPh sb="63" eb="65">
      <t>ヒョウカ</t>
    </rPh>
    <rPh sb="65" eb="67">
      <t>モンダイ</t>
    </rPh>
    <rPh sb="69" eb="70">
      <t>トク</t>
    </rPh>
    <phoneticPr fontId="50"/>
  </si>
  <si>
    <t>2:一部不適</t>
    <phoneticPr fontId="50"/>
  </si>
  <si>
    <t>3:不適</t>
    <phoneticPr fontId="50"/>
  </si>
  <si>
    <t>一部不適</t>
    <phoneticPr fontId="50"/>
  </si>
  <si>
    <t>不適</t>
    <phoneticPr fontId="50"/>
  </si>
  <si>
    <t xml:space="preserve">《本体施設の場合》生活相談員は、常勤の者を、1人以上配置していますか。
※　ただし、1人を超えて配置されている者は、時間帯を明確にしたうえで当該施設を運営する法人内の他の職務に従事する場合は、常勤でないことができます。
※　常勤とは、自事業所の常勤従業者の勤務時間に達している者（ただし週３２時間以上の勤務の者）です。なお、男女雇用機会均等法による母性健康管理措置、または育児・介護休業法による時短措置を講じられている者は、週３０時間以上の勤務で常勤とされます。（以下、常勤の定義につき同様です。）
</t>
    <phoneticPr fontId="18"/>
  </si>
  <si>
    <t>同条第1項第2号、第5項
解釈通知第3-七2(2)①
解釈通知第2-二(3)</t>
    <phoneticPr fontId="18"/>
  </si>
  <si>
    <t xml:space="preserve">《サテライトの場合》生活相談員を、常勤換算方法で1以上配置していますか。
※　本体施設が介護老人福祉施設（地域密着型を含む）である場合には生活相談員により、又は介護老人保健施設である場合はその支援相談員により、当該サテライト型の居住施設の入居者の処遇が適切に行われると認められるときは、置かないことができます。
※　常勤換算にあたり、男女雇用機会均等法による母性健康管理措置、または育児・介護休業法による時短措置を講じられている者は、週３０時間以上の勤務で常勤として「１」とすることが可能です。
</t>
    <rPh sb="53" eb="55">
      <t>チイキ</t>
    </rPh>
    <rPh sb="55" eb="58">
      <t>ミッチャクガタ</t>
    </rPh>
    <rPh sb="59" eb="60">
      <t>フク</t>
    </rPh>
    <rPh sb="65" eb="67">
      <t>バアイ</t>
    </rPh>
    <rPh sb="78" eb="79">
      <t>マタ</t>
    </rPh>
    <rPh sb="120" eb="121">
      <t>キョ</t>
    </rPh>
    <phoneticPr fontId="18"/>
  </si>
  <si>
    <t>同条第5、8項
解釈通知第2-二(1)</t>
    <phoneticPr fontId="18"/>
  </si>
  <si>
    <t xml:space="preserve">介護職員又は看護職員(看護師若しくは准看護師)の総数は、常勤換算方法で、入居者の数(※)が3又はその端数を増すごとに1人以上配置していますか。
※　時短措置等の適用者の常勤換算にご注意ください。(Ⅰ-②参照)
</t>
    <rPh sb="37" eb="38">
      <t>キョ</t>
    </rPh>
    <rPh sb="81" eb="84">
      <t>テキヨウシャ</t>
    </rPh>
    <rPh sb="91" eb="93">
      <t>チュウイ</t>
    </rPh>
    <phoneticPr fontId="18"/>
  </si>
  <si>
    <t>同条第1項第3号ア
解釈通知第2-二(1)</t>
    <phoneticPr fontId="18"/>
  </si>
  <si>
    <t xml:space="preserve">介護職員のうち1人以上は、常勤の者を配置していますか。
※　常勤の定義に注意してください。(Ⅰ-②参照)
</t>
    <phoneticPr fontId="18"/>
  </si>
  <si>
    <t>同条第6項
解釈通知第2-二(3)</t>
    <phoneticPr fontId="18"/>
  </si>
  <si>
    <t xml:space="preserve">《同上》そのうち1人以上は、常勤の者を配置していますか。
※　常勤の定義に注意してください。(Ⅰ-②参照)
</t>
    <phoneticPr fontId="18"/>
  </si>
  <si>
    <t>同条第7項
解釈通知第2-二(3)</t>
    <phoneticPr fontId="18"/>
  </si>
  <si>
    <t>【④栄養士又は管理栄養士】</t>
    <phoneticPr fontId="18"/>
  </si>
  <si>
    <t xml:space="preserve">栄養士又は管理栄養士を、1人以上配置していますか。
※　他の社会福祉施設等の栄養士又は管理栄養士との連携を図ることにより当該指定地域密着型介護老人福祉施設の効果的な運営を期待することができる場合であって、入居者の処遇に支障がないときは、置かないことができます。
《サテライトの特例》本体施設が指定介護老人福祉施設、指定地域密着型介護老人福祉施設、介護老人保健施設、病床数100以上の病院、介護医療院の場合は、その栄養士により当該サテライト施設の入居者の処遇が適切に行われると認められるときは、置かないことができます。
</t>
    <rPh sb="103" eb="104">
      <t>キョ</t>
    </rPh>
    <rPh sb="223" eb="224">
      <t>キョ</t>
    </rPh>
    <phoneticPr fontId="18"/>
  </si>
  <si>
    <t xml:space="preserve">介護支援専門員は、専ら従事する常勤の者を、1人以上配置していますか。
※　常勤の定義に注意してください。(Ⅰ-②参照)
※　入居者の処遇に支障がない場合には、当該施設の他の職務に従事することができます。
※　指定小規模多機能型居宅介護事業所又は指定看護小規模多機能型居宅介護事業所が併設される場合は、その介護支援専門員により当該指定地域密着介護老人福祉施設の入居者の処遇が適切に行われる場合は、介護支援専門員を置かないことができます。
《サテライトの特例》本体施設が指定介護老人福祉施設、指定地域密着型介護老人福祉施設、介護老人保健施設、指定介護療養型医療施設、介護医療院の場合は、その介護支援専門員により当該サテライト型の居住施設の入居者の処遇が適切に行われると認められるときは、置かないことができます。
</t>
    <rPh sb="63" eb="64">
      <t>キョ</t>
    </rPh>
    <rPh sb="180" eb="181">
      <t>キョ</t>
    </rPh>
    <rPh sb="318" eb="319">
      <t>キョ</t>
    </rPh>
    <phoneticPr fontId="18"/>
  </si>
  <si>
    <t xml:space="preserve">また、1ユニットの利用定員は原則としておおむね10人以下とし、15人を超えないものとなっていますか。
</t>
    <phoneticPr fontId="18"/>
  </si>
  <si>
    <t xml:space="preserve">あらかじめ、利用申込者又はその家族に対し、サービスの選択に資すると認められる重要事項(※１)を記した文書を交付して説明を行い、サービス提供の開始について申込者の同意(※２)を得ていますか。
※１　運営規程の概要、勤務体制、事故発生時の対応、苦情処理の体制、第三者評価の実施状況等
※２　同意は、入居者、事業者の双方を保護するため、書面によって確認することが望ましいです。
</t>
    <rPh sb="148" eb="149">
      <t>キョ</t>
    </rPh>
    <phoneticPr fontId="18"/>
  </si>
  <si>
    <t xml:space="preserve">第10条第1項準用
解釈通知第3-一4(2)①準用
</t>
    <phoneticPr fontId="18"/>
  </si>
  <si>
    <t xml:space="preserve">第11条準用
解釈通知第3-一4(3)準用
</t>
    <phoneticPr fontId="18"/>
  </si>
  <si>
    <t xml:space="preserve">計画担当介護支援専門員は、サービス担当者会議（テレビ電話可。ただし利用者や家族が参加する場合は、当該者の同意が必要）の開催、担当者に対する照会等により、当該計画の原案の内容について、担当者から、専門的な見地からの意見を求めていますか。
</t>
    <phoneticPr fontId="18"/>
  </si>
  <si>
    <t xml:space="preserve">管理者は、専ら当該施設の職務に従事する常勤の者ですか。
※　当該施設の管理上支障がない場合は、同一敷地内にある他の事業所、施設等又は本体施設の職務（本体施設が病院又は診療所の場合は、管理者としての職務は除く）に従事することができます。
※　常勤の定義に注意してください。(Ⅰ-②参照)
</t>
    <phoneticPr fontId="18"/>
  </si>
  <si>
    <t>第168条準用
解釈通知第2-二(3)</t>
    <rPh sb="5" eb="7">
      <t>ジュンヨウ</t>
    </rPh>
    <phoneticPr fontId="18"/>
  </si>
  <si>
    <t xml:space="preserve">避難訓練、救出訓練その他必要な訓練を行っていますか。
※　災害の業務継続計画に係る訓練と一体的に実施することも可能です。
</t>
    <rPh sb="29" eb="31">
      <t>サイガイ</t>
    </rPh>
    <phoneticPr fontId="18"/>
  </si>
  <si>
    <t>同上
解釈通知第3-五4(12)④準用</t>
    <rPh sb="1" eb="2">
      <t>ウエ</t>
    </rPh>
    <rPh sb="10" eb="11">
      <t>ゴ</t>
    </rPh>
    <rPh sb="17" eb="19">
      <t>ジュンヨウ</t>
    </rPh>
    <phoneticPr fontId="1"/>
  </si>
  <si>
    <t xml:space="preserve">施設の見やすい場所に、運営規程の概要、勤務体制、協力病院、利用料その他のサービスの選択に資すると認められる重要事項を掲示していますか。
※　これらの事項を記載した書面を当該事業所に備え付け、いつでも自由に閲覧できるようにしておくことで、掲示に代えることができます。
</t>
    <phoneticPr fontId="18"/>
  </si>
  <si>
    <t xml:space="preserve">第35条第1項準用
同条第2項準用
</t>
    <rPh sb="0" eb="1">
      <t>ダイ</t>
    </rPh>
    <rPh sb="3" eb="4">
      <t>ジョウ</t>
    </rPh>
    <rPh sb="4" eb="5">
      <t>ダイ</t>
    </rPh>
    <rPh sb="6" eb="7">
      <t>コウ</t>
    </rPh>
    <rPh sb="7" eb="9">
      <t>ジュンヨウ</t>
    </rPh>
    <rPh sb="11" eb="13">
      <t>ドウジョウ</t>
    </rPh>
    <rPh sb="13" eb="14">
      <t>ダイ</t>
    </rPh>
    <rPh sb="15" eb="16">
      <t>コウ</t>
    </rPh>
    <rPh sb="16" eb="18">
      <t>ジュンヨウ</t>
    </rPh>
    <phoneticPr fontId="18"/>
  </si>
  <si>
    <t xml:space="preserve">第39条第1項準用
解釈通知第3-一4(28)①準用
</t>
    <rPh sb="7" eb="9">
      <t>ジュンヨウ</t>
    </rPh>
    <phoneticPr fontId="18"/>
  </si>
  <si>
    <t xml:space="preserve">利用者、利用者の家族、地域住民の代表者、本市職員又は事業所が所在する区域を管轄する地域包括支援センターの職員、地域密着型介護老人福祉施設入所者生活介護について知見を有する者等により構成される運営推進会議（※）を設置していますか。
※　テレビ電話の使用も可能ですが、利用者や家族が参加する場合は、当該者の同意が必要です。
</t>
    <rPh sb="0" eb="2">
      <t>リヨウ</t>
    </rPh>
    <rPh sb="4" eb="6">
      <t>リヨウ</t>
    </rPh>
    <phoneticPr fontId="18"/>
  </si>
  <si>
    <t>同条第2項準用
解釈通知第3-二の二3(13)準用</t>
    <rPh sb="5" eb="7">
      <t>ジュンヨウ</t>
    </rPh>
    <phoneticPr fontId="18"/>
  </si>
  <si>
    <t>Ⅲ-44．一般原則</t>
    <phoneticPr fontId="18"/>
  </si>
  <si>
    <t xml:space="preserve">利用者の人権の擁護、虐待の防止等のため、責任者を設置する等必要な体制の整備を行うとともに、その従業者に対し、研修を実施する等の措置を講じていますか。
※　令和６年３月３１日までは努力義務です。
</t>
    <phoneticPr fontId="50"/>
  </si>
  <si>
    <t>施行規則第131条の8第1項第8号、第131条の13第1項第8号</t>
    <rPh sb="0" eb="2">
      <t>シコウ</t>
    </rPh>
    <rPh sb="2" eb="4">
      <t>キソク</t>
    </rPh>
    <phoneticPr fontId="50"/>
  </si>
  <si>
    <t>Ⅱ-2．設備の専用等</t>
    <rPh sb="9" eb="10">
      <t>トウ</t>
    </rPh>
    <phoneticPr fontId="18"/>
  </si>
  <si>
    <t xml:space="preserve">最新の指定、指定更新又は変更届出の際の平面図と合致していますか。
</t>
    <rPh sb="0" eb="2">
      <t>サイシン</t>
    </rPh>
    <rPh sb="3" eb="5">
      <t>シテイ</t>
    </rPh>
    <rPh sb="6" eb="8">
      <t>シテイ</t>
    </rPh>
    <rPh sb="8" eb="10">
      <t>コウシン</t>
    </rPh>
    <rPh sb="10" eb="11">
      <t>マタ</t>
    </rPh>
    <rPh sb="12" eb="14">
      <t>ヘンコウ</t>
    </rPh>
    <rPh sb="14" eb="15">
      <t>トドケ</t>
    </rPh>
    <rPh sb="15" eb="16">
      <t>デ</t>
    </rPh>
    <rPh sb="17" eb="18">
      <t>サイ</t>
    </rPh>
    <rPh sb="19" eb="22">
      <t>ヘイメンズ</t>
    </rPh>
    <rPh sb="23" eb="25">
      <t>ガッチ</t>
    </rPh>
    <phoneticPr fontId="50"/>
  </si>
  <si>
    <t>福</t>
    <phoneticPr fontId="50"/>
  </si>
  <si>
    <t xml:space="preserve">防火管理に関する責任者（消防法上の防火管理者等）を定めていますか。
</t>
    <rPh sb="0" eb="2">
      <t>ボウカ</t>
    </rPh>
    <rPh sb="2" eb="4">
      <t>カンリ</t>
    </rPh>
    <rPh sb="5" eb="6">
      <t>カン</t>
    </rPh>
    <rPh sb="8" eb="11">
      <t>セキニンシャ</t>
    </rPh>
    <rPh sb="12" eb="15">
      <t>ショウボウホウ</t>
    </rPh>
    <rPh sb="15" eb="16">
      <t>ウエ</t>
    </rPh>
    <rPh sb="17" eb="19">
      <t>ボウカ</t>
    </rPh>
    <rPh sb="19" eb="22">
      <t>カンリシャ</t>
    </rPh>
    <rPh sb="22" eb="23">
      <t>トウ</t>
    </rPh>
    <rPh sb="25" eb="26">
      <t>サダ</t>
    </rPh>
    <phoneticPr fontId="50"/>
  </si>
  <si>
    <t>解釈通知第3-二の二3(8)①準用</t>
    <phoneticPr fontId="50"/>
  </si>
  <si>
    <t>第１９１条において準用する</t>
    <phoneticPr fontId="18"/>
  </si>
  <si>
    <t>○</t>
  </si>
  <si>
    <t>○</t>
    <phoneticPr fontId="18"/>
  </si>
  <si>
    <t xml:space="preserve">管理者は、従業者に運営に関する基準を遵守させるため必要な指揮命令を行っていますか。
</t>
  </si>
  <si>
    <t xml:space="preserve">(4) そのほか、別に厚生労働大臣が定める感染症及び食中毒の発生が疑われる際の対処等に関する手順に沿った対応を行うこと。
</t>
  </si>
  <si>
    <t>同項第4号準用</t>
  </si>
  <si>
    <t xml:space="preserve">日々、職員の感染症罹患状況と健康状態を確認していますか。
</t>
    <rPh sb="3" eb="5">
      <t>ショクイン</t>
    </rPh>
    <rPh sb="6" eb="9">
      <t>カンセンショウ</t>
    </rPh>
    <rPh sb="9" eb="11">
      <t>リカン</t>
    </rPh>
    <rPh sb="11" eb="13">
      <t>ジョウキョウ</t>
    </rPh>
    <rPh sb="14" eb="16">
      <t>ケンコウ</t>
    </rPh>
    <rPh sb="16" eb="18">
      <t>ジョウタイ</t>
    </rPh>
    <rPh sb="19" eb="21">
      <t>カクニン</t>
    </rPh>
    <phoneticPr fontId="18"/>
  </si>
  <si>
    <t>監査通知「衛生管理等」</t>
    <rPh sb="0" eb="2">
      <t>カンサ</t>
    </rPh>
    <rPh sb="2" eb="4">
      <t>ツウチ</t>
    </rPh>
    <rPh sb="5" eb="7">
      <t>エイセイ</t>
    </rPh>
    <rPh sb="7" eb="10">
      <t>カンリナド</t>
    </rPh>
    <phoneticPr fontId="18"/>
  </si>
  <si>
    <t>【三要件の検討の不備】
【本人または家族への説明・確認の不備】</t>
    <rPh sb="13" eb="15">
      <t>ホンニン</t>
    </rPh>
    <rPh sb="18" eb="20">
      <t>カゾク</t>
    </rPh>
    <rPh sb="22" eb="24">
      <t>セツメイ</t>
    </rPh>
    <rPh sb="25" eb="27">
      <t>カクニン</t>
    </rPh>
    <rPh sb="28" eb="30">
      <t>フビ</t>
    </rPh>
    <phoneticPr fontId="18"/>
  </si>
  <si>
    <t>【前年度～今年度の実施者】　　　人
【委員会等の所定の手続違反】
【経過観察の記録不備】
【解除へ向けた検討の不備(解除予定が設定されていない等)】</t>
    <rPh sb="1" eb="4">
      <t>ゼンネンド</t>
    </rPh>
    <rPh sb="5" eb="8">
      <t>コンネンド</t>
    </rPh>
    <rPh sb="9" eb="12">
      <t>ジッシシャ</t>
    </rPh>
    <rPh sb="16" eb="17">
      <t>ニン</t>
    </rPh>
    <rPh sb="19" eb="22">
      <t>イインカイ</t>
    </rPh>
    <rPh sb="22" eb="23">
      <t>トウ</t>
    </rPh>
    <rPh sb="24" eb="26">
      <t>ショテイ</t>
    </rPh>
    <rPh sb="27" eb="29">
      <t>テツヅキ</t>
    </rPh>
    <rPh sb="29" eb="31">
      <t>イハン</t>
    </rPh>
    <rPh sb="34" eb="36">
      <t>ケイカ</t>
    </rPh>
    <rPh sb="36" eb="38">
      <t>カンサツ</t>
    </rPh>
    <rPh sb="39" eb="41">
      <t>キロク</t>
    </rPh>
    <rPh sb="41" eb="43">
      <t>フビ</t>
    </rPh>
    <rPh sb="46" eb="48">
      <t>カイジョ</t>
    </rPh>
    <rPh sb="49" eb="50">
      <t>ム</t>
    </rPh>
    <rPh sb="52" eb="54">
      <t>ケントウ</t>
    </rPh>
    <rPh sb="55" eb="57">
      <t>フビ</t>
    </rPh>
    <rPh sb="58" eb="60">
      <t>カイジョ</t>
    </rPh>
    <rPh sb="60" eb="62">
      <t>ヨテイ</t>
    </rPh>
    <rPh sb="63" eb="65">
      <t>セッテイ</t>
    </rPh>
    <rPh sb="71" eb="72">
      <t>トウ</t>
    </rPh>
    <phoneticPr fontId="18"/>
  </si>
  <si>
    <t xml:space="preserve">入居者が相互に社会的関係を築くことができるよう、その意思を尊重しつつ、入居者が共同生活室で食事を摂ることを支援していますか。
※　強制することがないよう十分留意する必要があります。
</t>
  </si>
  <si>
    <t xml:space="preserve">同条第4項
解釈通知第3-七5(6)③
</t>
  </si>
  <si>
    <t>介</t>
    <rPh sb="0" eb="1">
      <t>スケ</t>
    </rPh>
    <phoneticPr fontId="18"/>
  </si>
  <si>
    <t>・必要な場合の具体的な隔離方法の記載　：</t>
    <rPh sb="1" eb="3">
      <t>ヒツヨウ</t>
    </rPh>
    <rPh sb="4" eb="6">
      <t>バアイ</t>
    </rPh>
    <rPh sb="7" eb="10">
      <t>グタイテキ</t>
    </rPh>
    <rPh sb="11" eb="13">
      <t>カクリ</t>
    </rPh>
    <rPh sb="13" eb="15">
      <t>ホウホウ</t>
    </rPh>
    <rPh sb="16" eb="18">
      <t>キサイ</t>
    </rPh>
    <phoneticPr fontId="29"/>
  </si>
  <si>
    <t>・集団感染が発生しやすい感染症（インフルエンザ、ノロ、新型コロナ等）の個別の対応策の記載　：</t>
    <rPh sb="1" eb="3">
      <t>シュウダン</t>
    </rPh>
    <rPh sb="3" eb="5">
      <t>カンセン</t>
    </rPh>
    <rPh sb="6" eb="8">
      <t>ハッセイ</t>
    </rPh>
    <rPh sb="12" eb="15">
      <t>カンセンショウ</t>
    </rPh>
    <rPh sb="27" eb="29">
      <t>シンガタ</t>
    </rPh>
    <rPh sb="32" eb="33">
      <t>トウ</t>
    </rPh>
    <rPh sb="35" eb="37">
      <t>コベツ</t>
    </rPh>
    <rPh sb="38" eb="41">
      <t>タイオウサク</t>
    </rPh>
    <rPh sb="42" eb="44">
      <t>キサイ</t>
    </rPh>
    <phoneticPr fontId="29"/>
  </si>
  <si>
    <t>・指針、マニュアルの名称　：</t>
    <rPh sb="1" eb="3">
      <t>シシン</t>
    </rPh>
    <rPh sb="10" eb="12">
      <t>メイショウ</t>
    </rPh>
    <phoneticPr fontId="29"/>
  </si>
  <si>
    <t>【施設職員に該当ページを示させる】</t>
    <phoneticPr fontId="18"/>
  </si>
  <si>
    <t>（　　　　　、　　　　　、　　　　　、　　　　　）</t>
    <phoneticPr fontId="29"/>
  </si>
  <si>
    <t>(2) 感染症及び食中毒の予防及びまん延の防止のための指針を整備すること。</t>
    <rPh sb="13" eb="15">
      <t>ヨボウ</t>
    </rPh>
    <phoneticPr fontId="18"/>
  </si>
  <si>
    <t>感染症又は食中毒が発生し、又はまん延しないように、次の処置を講じていますか。
(1) 感染症及び食中毒の予防及びまん延の防止のための対策を検討する委員会（テレビ電話可）をおおむね3月に1回以上開催するとともに、その結果について、介護職員その他の従業者に周知徹底を図ること。</t>
    <rPh sb="80" eb="82">
      <t>デンワ</t>
    </rPh>
    <rPh sb="82" eb="83">
      <t>カ</t>
    </rPh>
    <phoneticPr fontId="18"/>
  </si>
  <si>
    <t>（　　　　　　　　　　　　　　　　　　　　　　　）</t>
    <phoneticPr fontId="29"/>
  </si>
  <si>
    <t>・結果の周知方法　：</t>
    <rPh sb="1" eb="3">
      <t>ケッカ</t>
    </rPh>
    <rPh sb="4" eb="6">
      <t>シュウチ</t>
    </rPh>
    <rPh sb="6" eb="8">
      <t>ホウホウ</t>
    </rPh>
    <phoneticPr fontId="29"/>
  </si>
  <si>
    <t>（新採：　　　　　、その他定期　　　　　、　　　　　）</t>
    <rPh sb="1" eb="3">
      <t>シンサイ</t>
    </rPh>
    <rPh sb="12" eb="13">
      <t>タ</t>
    </rPh>
    <rPh sb="13" eb="15">
      <t>テイキ</t>
    </rPh>
    <phoneticPr fontId="29"/>
  </si>
  <si>
    <t>（　　　　　　、　　　　　　）</t>
    <phoneticPr fontId="29"/>
  </si>
  <si>
    <t>（　　　　　　　　　）</t>
    <phoneticPr fontId="29"/>
  </si>
  <si>
    <t>【担当者職氏名】</t>
    <rPh sb="1" eb="4">
      <t>タントウシャ</t>
    </rPh>
    <rPh sb="4" eb="5">
      <t>ショク</t>
    </rPh>
    <rPh sb="5" eb="7">
      <t>シメイ</t>
    </rPh>
    <phoneticPr fontId="18"/>
  </si>
  <si>
    <t>虐待の発生又はその再発を防止（虐待等の早期発見、迅速かつ適切な対応を含む）するため、次に掲げる措置を講じていますか。
※　以下(1)～(4)は、令和６年３月３１日までは努力義務です。
(1) 事業所における虐待の防止のための対策を検討する委員会（テレビ電話可）を定期的に開催するとともに、その結果について、従業者に周知徹底を図ること。
※　他の会議体との一体的な設置・運営や、他のサービス事業者との連携等による設置・運営も可能です。</t>
    <rPh sb="34" eb="35">
      <t>フク</t>
    </rPh>
    <rPh sb="211" eb="213">
      <t>カノウ</t>
    </rPh>
    <phoneticPr fontId="50"/>
  </si>
  <si>
    <t xml:space="preserve">以下の事項を運営規程に定めていますか。
(1) 施設の目的及び運営の方針
(2) 従業者の職種、員数及び職務内容
(3) 入居定員
(4) ユニットの数及びユニットごとの入居定員
(5) 入居者に対する指定地域密着型介護老人福祉施設入所者生活介護の内容及び利用料その他の費用の額
(6) 施設の利用に当たっての留意事項
(7) 緊急時等における対応方法
(8) 非常災害対策
(9) 虐待の防止のための措置に関する事項　※
(10) その他施設運営に関する重要事項
※　(9)は、令和６年３月３１日までは努力義務です。
</t>
    <phoneticPr fontId="18"/>
  </si>
  <si>
    <t>死亡者名</t>
    <rPh sb="0" eb="4">
      <t>シボウシャメイ</t>
    </rPh>
    <phoneticPr fontId="18"/>
  </si>
  <si>
    <t>死亡日</t>
    <rPh sb="0" eb="1">
      <t>シ</t>
    </rPh>
    <rPh sb="1" eb="2">
      <t>ボウ</t>
    </rPh>
    <rPh sb="2" eb="3">
      <t>ヒ</t>
    </rPh>
    <phoneticPr fontId="18"/>
  </si>
  <si>
    <t>引渡額の算定</t>
    <rPh sb="0" eb="2">
      <t>ヒキワタシ</t>
    </rPh>
    <rPh sb="2" eb="3">
      <t>ガク</t>
    </rPh>
    <rPh sb="4" eb="6">
      <t>サンテイ</t>
    </rPh>
    <phoneticPr fontId="18"/>
  </si>
  <si>
    <t>引渡の状況</t>
    <rPh sb="0" eb="2">
      <t>ヒキワタシ</t>
    </rPh>
    <rPh sb="3" eb="5">
      <t>ジョウキョウ</t>
    </rPh>
    <phoneticPr fontId="18"/>
  </si>
  <si>
    <t>遺留金銭
の総額</t>
    <rPh sb="0" eb="2">
      <t>イリュウ</t>
    </rPh>
    <rPh sb="2" eb="4">
      <t>キンセン</t>
    </rPh>
    <rPh sb="6" eb="8">
      <t>ソウガク</t>
    </rPh>
    <phoneticPr fontId="18"/>
  </si>
  <si>
    <t>葬祭費
充当額</t>
    <rPh sb="0" eb="2">
      <t>ソウサイ</t>
    </rPh>
    <rPh sb="2" eb="3">
      <t>ヒ</t>
    </rPh>
    <rPh sb="4" eb="6">
      <t>ジュウトウ</t>
    </rPh>
    <rPh sb="6" eb="7">
      <t>ガク</t>
    </rPh>
    <phoneticPr fontId="18"/>
  </si>
  <si>
    <t>残額</t>
    <rPh sb="0" eb="1">
      <t>ノコ</t>
    </rPh>
    <rPh sb="1" eb="2">
      <t>ガク</t>
    </rPh>
    <phoneticPr fontId="18"/>
  </si>
  <si>
    <t>引渡指示書の受理日(※)</t>
    <rPh sb="0" eb="2">
      <t>ヒキワタシ</t>
    </rPh>
    <rPh sb="2" eb="5">
      <t>シジショ</t>
    </rPh>
    <rPh sb="6" eb="8">
      <t>ジュリ</t>
    </rPh>
    <rPh sb="8" eb="9">
      <t>ビ</t>
    </rPh>
    <phoneticPr fontId="18"/>
  </si>
  <si>
    <t>引渡日</t>
    <rPh sb="0" eb="1">
      <t>イン</t>
    </rPh>
    <rPh sb="1" eb="2">
      <t>ワタリ</t>
    </rPh>
    <rPh sb="2" eb="3">
      <t>ヒ</t>
    </rPh>
    <phoneticPr fontId="18"/>
  </si>
  <si>
    <t>受領者の続柄</t>
    <rPh sb="0" eb="3">
      <t>ジュリョウシャ</t>
    </rPh>
    <rPh sb="4" eb="6">
      <t>ゾクガラ</t>
    </rPh>
    <phoneticPr fontId="18"/>
  </si>
  <si>
    <t>立会者</t>
    <rPh sb="0" eb="2">
      <t>タチア</t>
    </rPh>
    <rPh sb="2" eb="3">
      <t>シャ</t>
    </rPh>
    <phoneticPr fontId="18"/>
  </si>
  <si>
    <t>&lt;記載例&gt;</t>
    <rPh sb="1" eb="3">
      <t>キサイ</t>
    </rPh>
    <rPh sb="3" eb="4">
      <t>レイ</t>
    </rPh>
    <phoneticPr fontId="18"/>
  </si>
  <si>
    <t>年.月.日</t>
    <phoneticPr fontId="18"/>
  </si>
  <si>
    <t>円</t>
    <rPh sb="0" eb="1">
      <t>エン</t>
    </rPh>
    <phoneticPr fontId="18"/>
  </si>
  <si>
    <t>長男</t>
    <rPh sb="0" eb="2">
      <t>チョウナン</t>
    </rPh>
    <phoneticPr fontId="18"/>
  </si>
  <si>
    <t>生活相談員</t>
    <rPh sb="0" eb="2">
      <t>セイカツ</t>
    </rPh>
    <rPh sb="2" eb="5">
      <t>ソウダンイン</t>
    </rPh>
    <phoneticPr fontId="18"/>
  </si>
  <si>
    <t>○○○○</t>
    <phoneticPr fontId="18"/>
  </si>
  <si>
    <t>施設長</t>
    <rPh sb="0" eb="3">
      <t>シセツチョウ</t>
    </rPh>
    <phoneticPr fontId="18"/>
  </si>
  <si>
    <t>生活相談員</t>
    <rPh sb="0" eb="5">
      <t>セイカツソウダンイン</t>
    </rPh>
    <phoneticPr fontId="18"/>
  </si>
  <si>
    <t>介護部門長</t>
    <rPh sb="0" eb="2">
      <t>カイゴ</t>
    </rPh>
    <rPh sb="2" eb="4">
      <t>ブモン</t>
    </rPh>
    <rPh sb="4" eb="5">
      <t>チョウ</t>
    </rPh>
    <phoneticPr fontId="18"/>
  </si>
  <si>
    <t>その他施設職員</t>
    <rPh sb="2" eb="3">
      <t>タ</t>
    </rPh>
    <rPh sb="3" eb="5">
      <t>シセツ</t>
    </rPh>
    <rPh sb="5" eb="7">
      <t>ショクイン</t>
    </rPh>
    <phoneticPr fontId="18"/>
  </si>
  <si>
    <t>行政機関職員</t>
    <rPh sb="0" eb="2">
      <t>ギョウセイ</t>
    </rPh>
    <rPh sb="2" eb="4">
      <t>キカン</t>
    </rPh>
    <rPh sb="4" eb="6">
      <t>ショクイン</t>
    </rPh>
    <phoneticPr fontId="18"/>
  </si>
  <si>
    <t>その他(　　)</t>
    <rPh sb="2" eb="3">
      <t>タ</t>
    </rPh>
    <phoneticPr fontId="18"/>
  </si>
  <si>
    <t>非措置</t>
    <rPh sb="0" eb="3">
      <t>ヒソチ</t>
    </rPh>
    <phoneticPr fontId="18"/>
  </si>
  <si>
    <t>計</t>
    <rPh sb="0" eb="1">
      <t>ケイ</t>
    </rPh>
    <phoneticPr fontId="18"/>
  </si>
  <si>
    <t>－</t>
    <phoneticPr fontId="18"/>
  </si>
  <si>
    <t>【⑥介護支援専門員】</t>
  </si>
  <si>
    <t xml:space="preserve">同条第1項第6号、第11項
解釈通知第2-二(3)
同条第15項
同条第8項
</t>
  </si>
  <si>
    <t>【⑦防火管理宿直】</t>
    <rPh sb="2" eb="4">
      <t>ボウカ</t>
    </rPh>
    <rPh sb="4" eb="6">
      <t>カンリ</t>
    </rPh>
    <rPh sb="6" eb="8">
      <t>シュクチョク</t>
    </rPh>
    <phoneticPr fontId="18"/>
  </si>
  <si>
    <t>防火安全通知５(1)イ
特養通知第4-12(2)</t>
    <rPh sb="0" eb="4">
      <t>ボウカアンゼン</t>
    </rPh>
    <rPh sb="4" eb="6">
      <t>ツウチ</t>
    </rPh>
    <rPh sb="12" eb="16">
      <t>トクヨウツウチ</t>
    </rPh>
    <rPh sb="16" eb="17">
      <t>ダイ</t>
    </rPh>
    <phoneticPr fontId="18"/>
  </si>
  <si>
    <t>夜勤者（直接処遇職員）とは別に、防火管理のために宿直者を1人以上配置していますか。
※　「厚生労働大臣が定める夜勤を行う職員の勤務条件に関する基準」(平12年厚告29)第四号ハ又は第五号ロを満たす夜勤職員を配置し、かつ当該夜勤職員のうち1以上の者を夜間における防火管理の担当者として指名している時間帯を除きます。</t>
    <rPh sb="0" eb="2">
      <t>ヤキン</t>
    </rPh>
    <rPh sb="2" eb="3">
      <t>シャ</t>
    </rPh>
    <rPh sb="4" eb="6">
      <t>チョクセツ</t>
    </rPh>
    <rPh sb="6" eb="8">
      <t>ショグウ</t>
    </rPh>
    <rPh sb="8" eb="10">
      <t>ショクイン</t>
    </rPh>
    <rPh sb="13" eb="14">
      <t>ベツ</t>
    </rPh>
    <rPh sb="16" eb="18">
      <t>ボウカ</t>
    </rPh>
    <rPh sb="18" eb="20">
      <t>カンリ</t>
    </rPh>
    <rPh sb="24" eb="26">
      <t>シュクチョク</t>
    </rPh>
    <phoneticPr fontId="18"/>
  </si>
  <si>
    <t>　　　　　等を定める条例（平24条例48）</t>
    <phoneticPr fontId="18"/>
  </si>
  <si>
    <t>条　　例：金沢市介護保険法に基づく指定地域密着型サービスの事業の人員、設備及び運営に関する基準</t>
    <phoneticPr fontId="18"/>
  </si>
  <si>
    <t>　　　　　る基準を定める条例（平24条例50）</t>
    <phoneticPr fontId="18"/>
  </si>
  <si>
    <t>福祉施設条例：金沢市介護保険法に基づく指定介護老人福祉施設の入所定員、人員、設備及び運営に関す</t>
    <rPh sb="0" eb="2">
      <t>フクシ</t>
    </rPh>
    <rPh sb="2" eb="4">
      <t>シセツ</t>
    </rPh>
    <phoneticPr fontId="18"/>
  </si>
  <si>
    <t>　　　　　成18年3月31日付け老計発0331004号等厚生省老健局計画課長等連名通知)</t>
    <phoneticPr fontId="18"/>
  </si>
  <si>
    <t>解釈通知：「指定地域密着型サービス及び指定地域密着型介護予防サービスに関する基準について」(平</t>
    <phoneticPr fontId="18"/>
  </si>
  <si>
    <t>特養通知：「特別養護老人ホームの設備及び運営に関する基準について」(平成12年3月17日付け老発214</t>
    <rPh sb="0" eb="2">
      <t>トクヨウ</t>
    </rPh>
    <phoneticPr fontId="18"/>
  </si>
  <si>
    <t>　　　　　号厚生省老人保健福祉局長通知)</t>
    <rPh sb="17" eb="19">
      <t>ツウチ</t>
    </rPh>
    <phoneticPr fontId="18"/>
  </si>
  <si>
    <t>監査通知：「老人福祉施設に係る指導監査について」(令和3年11月15日付けけ老発1115第4号厚生労働省</t>
    <rPh sb="0" eb="2">
      <t>カンサ</t>
    </rPh>
    <rPh sb="2" eb="4">
      <t>ツウチ</t>
    </rPh>
    <rPh sb="8" eb="10">
      <t>フクシ</t>
    </rPh>
    <rPh sb="10" eb="12">
      <t>シセツ</t>
    </rPh>
    <rPh sb="13" eb="14">
      <t>カカ</t>
    </rPh>
    <rPh sb="15" eb="17">
      <t>シドウ</t>
    </rPh>
    <rPh sb="17" eb="19">
      <t>カンサ</t>
    </rPh>
    <rPh sb="25" eb="27">
      <t>レイワ</t>
    </rPh>
    <phoneticPr fontId="18"/>
  </si>
  <si>
    <t>　　　　　老健局長通知)別添「老人福祉施設指導監査指針」別紙「確認項目及び確認文書」</t>
    <rPh sb="9" eb="11">
      <t>ツウチ</t>
    </rPh>
    <rPh sb="12" eb="14">
      <t>ベッテン</t>
    </rPh>
    <rPh sb="25" eb="27">
      <t>シシン</t>
    </rPh>
    <rPh sb="28" eb="30">
      <t>ベッシ</t>
    </rPh>
    <rPh sb="31" eb="33">
      <t>カクニン</t>
    </rPh>
    <rPh sb="33" eb="35">
      <t>コウモク</t>
    </rPh>
    <rPh sb="35" eb="36">
      <t>オヨ</t>
    </rPh>
    <phoneticPr fontId="18"/>
  </si>
  <si>
    <t>　　　　　厚生省社会局長等連名通知)</t>
    <rPh sb="7" eb="8">
      <t>ショウ</t>
    </rPh>
    <rPh sb="8" eb="10">
      <t>シャカイ</t>
    </rPh>
    <rPh sb="12" eb="13">
      <t>トウ</t>
    </rPh>
    <rPh sb="13" eb="15">
      <t>レンメイ</t>
    </rPh>
    <rPh sb="15" eb="17">
      <t>ツウチ</t>
    </rPh>
    <phoneticPr fontId="18"/>
  </si>
  <si>
    <t>防火安全通知：「社会福祉施設における防火安全対策の強化について」(昭和62年9月18日付け社施107号</t>
    <rPh sb="0" eb="2">
      <t>ボウカ</t>
    </rPh>
    <rPh sb="2" eb="4">
      <t>アンゼン</t>
    </rPh>
    <rPh sb="4" eb="6">
      <t>ツウチ</t>
    </rPh>
    <rPh sb="34" eb="35">
      <t>ワ</t>
    </rPh>
    <rPh sb="37" eb="38">
      <t>ネン</t>
    </rPh>
    <rPh sb="39" eb="40">
      <t>ツキ</t>
    </rPh>
    <rPh sb="42" eb="44">
      <t>ヒヅケ</t>
    </rPh>
    <phoneticPr fontId="18"/>
  </si>
  <si>
    <t>　　　　　平成28年3月31日付け社援基発0331第2号等厚生労働省社会・援護局福祉基盤課長等連名通知)</t>
    <rPh sb="6" eb="7">
      <t>ナ</t>
    </rPh>
    <rPh sb="9" eb="10">
      <t>ネン</t>
    </rPh>
    <rPh sb="11" eb="12">
      <t>ガツ</t>
    </rPh>
    <rPh sb="14" eb="16">
      <t>ヒヅケ</t>
    </rPh>
    <rPh sb="34" eb="36">
      <t>シャカイ</t>
    </rPh>
    <rPh sb="37" eb="39">
      <t>エンゴ</t>
    </rPh>
    <rPh sb="39" eb="40">
      <t>キョク</t>
    </rPh>
    <rPh sb="40" eb="42">
      <t>フクシ</t>
    </rPh>
    <phoneticPr fontId="18"/>
  </si>
  <si>
    <t>　　　　　いて」（平成12年6月8日付け課所4－9国税庁長官法令解釈通達）</t>
    <phoneticPr fontId="18"/>
  </si>
  <si>
    <t>施設国税通達：「介護保険制度下での指定介護老人福祉施設の施設サービスの対価に係る医療費控除につ</t>
    <phoneticPr fontId="18"/>
  </si>
  <si>
    <t>衛生管理マニュアル：「社会福祉施設における衛生管理について」(平成9年3月31日付け社援施65号厚生</t>
    <rPh sb="32" eb="33">
      <t>ナ</t>
    </rPh>
    <rPh sb="34" eb="35">
      <t>ネン</t>
    </rPh>
    <rPh sb="36" eb="37">
      <t>ガツ</t>
    </rPh>
    <rPh sb="39" eb="41">
      <t>ヒヅケ</t>
    </rPh>
    <rPh sb="47" eb="48">
      <t>ゴウ</t>
    </rPh>
    <phoneticPr fontId="18"/>
  </si>
  <si>
    <t>　　　　　労働省社会・援護局施設人材課長等連名通知) 別紙「大規模食中毒対策等について」 別添「</t>
    <rPh sb="14" eb="16">
      <t>シセツ</t>
    </rPh>
    <rPh sb="16" eb="18">
      <t>ジンザイ</t>
    </rPh>
    <rPh sb="20" eb="21">
      <t>トウ</t>
    </rPh>
    <phoneticPr fontId="18"/>
  </si>
  <si>
    <t>　　　　　大量調理施設衛生管理マニュアル」</t>
    <phoneticPr fontId="18"/>
  </si>
  <si>
    <t>食品安全通知：「社会福祉施設等における食品の安全確保等について」(平成20年3月7日付け社援基発03</t>
    <rPh sb="42" eb="43">
      <t>ヅ</t>
    </rPh>
    <phoneticPr fontId="18"/>
  </si>
  <si>
    <t>　　　　　07001等厚生労働省社会・援護局福祉基盤課長等連名通知)</t>
    <rPh sb="28" eb="29">
      <t>トウ</t>
    </rPh>
    <phoneticPr fontId="18"/>
  </si>
  <si>
    <t>食品安全通知②</t>
    <phoneticPr fontId="18"/>
  </si>
  <si>
    <t>衛生管理マニュアルⅡ-5(3)</t>
    <phoneticPr fontId="18"/>
  </si>
  <si>
    <t>衛生管理マニュアルⅡ-5(4)①</t>
    <phoneticPr fontId="18"/>
  </si>
  <si>
    <t xml:space="preserve">入居者の心身の状況に応じ、適切な方法により、排せつの自立について必要な支援(※)を行っていますか。
※　トイレ誘導や排せつ介助等
</t>
    <phoneticPr fontId="18"/>
  </si>
  <si>
    <t>身体的拘束等の適正化を図るために、次に掲げる措置を講じていますか。
(1) 身体的拘束等の適正化のための対策を検討する委員会（テレビ電話可）を３月に１回以上開催するとともに、その結果について、介護職員その他の従業者に周知徹底を図っていますか。</t>
    <phoneticPr fontId="18"/>
  </si>
  <si>
    <t>同項第3号
解釈通知同項②ハ､ニ準用
解釈通知第3-五4(12)③､④準用</t>
    <rPh sb="12" eb="14">
      <t>ドウコウ</t>
    </rPh>
    <rPh sb="21" eb="25">
      <t>カイシャクツウチ</t>
    </rPh>
    <rPh sb="37" eb="39">
      <t>ジュンヨウ</t>
    </rPh>
    <phoneticPr fontId="18"/>
  </si>
  <si>
    <r>
      <t xml:space="preserve">サービスの提供に関する記録(※1)を整備し、その完結の日(※2)から５年間保存していますか。
※1
　(1) 地域密着型施設サービス計画
　(2) 提供した具体的なサービスの内容等の記録
　(3) 身体的拘束等の記録
　(4) 市町村への通知に係る記録
　(5) 苦情の内容等の記録
　(6) 事故の状況及び処置の記録
　(7) </t>
    </r>
    <r>
      <rPr>
        <sz val="8"/>
        <rFont val="ＭＳ Ｐゴシック"/>
        <family val="3"/>
        <charset val="128"/>
      </rPr>
      <t>運営推進会議における報告・評価・要望・助言等の記録</t>
    </r>
    <r>
      <rPr>
        <sz val="8"/>
        <rFont val="ＭＳ ゴシック"/>
        <family val="3"/>
        <charset val="128"/>
      </rPr>
      <t xml:space="preserve">
※2　なお、「その完結の日」とは、(7)以外については個々の利用者につき、契約終了（契約の解約・解除、他の施設への入所、利用者の死亡、利用者の自立等）により一連のサービス提供が終了した日を指します。(7)については、記録を公表した日を指します。
</t>
    </r>
    <phoneticPr fontId="18"/>
  </si>
  <si>
    <t>・入浴日に入浴できない人への対応</t>
    <phoneticPr fontId="79"/>
  </si>
  <si>
    <t>方　　　　法</t>
    <rPh sb="0" eb="1">
      <t>ホウ</t>
    </rPh>
    <rPh sb="5" eb="6">
      <t>ホウ</t>
    </rPh>
    <phoneticPr fontId="79"/>
  </si>
  <si>
    <t>実施状況</t>
    <phoneticPr fontId="18"/>
  </si>
  <si>
    <t>全身清拭</t>
    <phoneticPr fontId="79"/>
  </si>
  <si>
    <t>実施       ・       未実施</t>
  </si>
  <si>
    <t>入浴可能となった場合、次回入浴日前に入浴させる</t>
    <phoneticPr fontId="79"/>
  </si>
  <si>
    <t>・正月、ゴールデンウィーク時等の場合の対応状況</t>
    <phoneticPr fontId="79"/>
  </si>
  <si>
    <t>検食時刻</t>
    <rPh sb="0" eb="2">
      <t>ケンショク</t>
    </rPh>
    <rPh sb="2" eb="4">
      <t>ジコク</t>
    </rPh>
    <phoneticPr fontId="18"/>
  </si>
  <si>
    <t>喫食時刻</t>
    <rPh sb="0" eb="2">
      <t>キッショク</t>
    </rPh>
    <rPh sb="2" eb="4">
      <t>ジコク</t>
    </rPh>
    <phoneticPr fontId="18"/>
  </si>
  <si>
    <t>検食者</t>
    <rPh sb="0" eb="2">
      <t>ケンショク</t>
    </rPh>
    <rPh sb="2" eb="3">
      <t>シャ</t>
    </rPh>
    <phoneticPr fontId="18"/>
  </si>
  <si>
    <t>※検食者は、主な人を記載してください。</t>
    <rPh sb="1" eb="3">
      <t>ケンショク</t>
    </rPh>
    <rPh sb="3" eb="4">
      <t>シャ</t>
    </rPh>
    <rPh sb="6" eb="7">
      <t>オモ</t>
    </rPh>
    <rPh sb="8" eb="9">
      <t>ヒト</t>
    </rPh>
    <rPh sb="10" eb="12">
      <t>キサイ</t>
    </rPh>
    <phoneticPr fontId="18"/>
  </si>
  <si>
    <t>朝食</t>
    <rPh sb="0" eb="2">
      <t>チョウショク</t>
    </rPh>
    <phoneticPr fontId="18"/>
  </si>
  <si>
    <t>：</t>
  </si>
  <si>
    <t>昼食</t>
    <rPh sb="0" eb="2">
      <t>チュウショク</t>
    </rPh>
    <phoneticPr fontId="18"/>
  </si>
  <si>
    <t>夕食</t>
    <rPh sb="0" eb="2">
      <t>ユウショク</t>
    </rPh>
    <phoneticPr fontId="18"/>
  </si>
  <si>
    <t>調理済食品</t>
    <phoneticPr fontId="18"/>
  </si>
  <si>
    <t>有・無</t>
  </si>
  <si>
    <t>保存期間</t>
    <phoneticPr fontId="18"/>
  </si>
  <si>
    <t>日間</t>
  </si>
  <si>
    <t>原材料</t>
    <phoneticPr fontId="18"/>
  </si>
  <si>
    <t>保存温度</t>
    <phoneticPr fontId="18"/>
  </si>
  <si>
    <t>℃</t>
  </si>
  <si>
    <t>実施年月</t>
    <phoneticPr fontId="18"/>
  </si>
  <si>
    <t>実施人員 ／ 対象人員（人）</t>
    <phoneticPr fontId="18"/>
  </si>
  <si>
    <t>（</t>
    <phoneticPr fontId="18"/>
  </si>
  <si>
    <t>現在）</t>
    <phoneticPr fontId="18"/>
  </si>
  <si>
    <t>人</t>
    <phoneticPr fontId="18"/>
  </si>
  <si>
    <t>（注）入所者が預り金から小遣い程度の引き渡しを受け、自己管理している場合は「入所者自身の自己管理」</t>
    <rPh sb="1" eb="2">
      <t>チュウ</t>
    </rPh>
    <rPh sb="3" eb="6">
      <t>ニュウショシャ</t>
    </rPh>
    <rPh sb="7" eb="8">
      <t>アズカ</t>
    </rPh>
    <rPh sb="9" eb="10">
      <t>キン</t>
    </rPh>
    <rPh sb="12" eb="14">
      <t>コヅカ</t>
    </rPh>
    <rPh sb="15" eb="17">
      <t>テイド</t>
    </rPh>
    <rPh sb="18" eb="19">
      <t>ヒ</t>
    </rPh>
    <rPh sb="20" eb="21">
      <t>ワタ</t>
    </rPh>
    <rPh sb="23" eb="24">
      <t>ウ</t>
    </rPh>
    <rPh sb="26" eb="28">
      <t>ジコ</t>
    </rPh>
    <rPh sb="28" eb="30">
      <t>カンリ</t>
    </rPh>
    <rPh sb="34" eb="36">
      <t>バアイ</t>
    </rPh>
    <rPh sb="38" eb="41">
      <t>ニュウショシャ</t>
    </rPh>
    <rPh sb="41" eb="43">
      <t>ジシン</t>
    </rPh>
    <rPh sb="44" eb="46">
      <t>ジコ</t>
    </rPh>
    <rPh sb="46" eb="48">
      <t>カンリ</t>
    </rPh>
    <phoneticPr fontId="18"/>
  </si>
  <si>
    <t>　　　には含みません。</t>
    <rPh sb="5" eb="6">
      <t>フク</t>
    </rPh>
    <phoneticPr fontId="18"/>
  </si>
  <si>
    <t>現金保管</t>
    <phoneticPr fontId="18"/>
  </si>
  <si>
    <t>通帳保管</t>
    <rPh sb="0" eb="2">
      <t>ツウチョウ</t>
    </rPh>
    <rPh sb="2" eb="4">
      <t>ホカン</t>
    </rPh>
    <phoneticPr fontId="18"/>
  </si>
  <si>
    <t>証書保管</t>
    <rPh sb="0" eb="2">
      <t>ショウショ</t>
    </rPh>
    <rPh sb="2" eb="4">
      <t>ホカン</t>
    </rPh>
    <phoneticPr fontId="18"/>
  </si>
  <si>
    <t>〇預り金管理体制</t>
    <rPh sb="1" eb="2">
      <t>アズカ</t>
    </rPh>
    <rPh sb="3" eb="4">
      <t>キン</t>
    </rPh>
    <rPh sb="4" eb="6">
      <t>カンリ</t>
    </rPh>
    <rPh sb="6" eb="8">
      <t>タイセイ</t>
    </rPh>
    <phoneticPr fontId="18"/>
  </si>
  <si>
    <t>保管責任者</t>
    <rPh sb="0" eb="2">
      <t>ホカン</t>
    </rPh>
    <rPh sb="2" eb="5">
      <t>セキニンシャ</t>
    </rPh>
    <phoneticPr fontId="18"/>
  </si>
  <si>
    <t>保管方法</t>
    <rPh sb="0" eb="2">
      <t>ホカン</t>
    </rPh>
    <rPh sb="2" eb="4">
      <t>ホウホウ</t>
    </rPh>
    <phoneticPr fontId="18"/>
  </si>
  <si>
    <t>職名</t>
    <rPh sb="0" eb="1">
      <t>ショク</t>
    </rPh>
    <rPh sb="1" eb="2">
      <t>メイ</t>
    </rPh>
    <phoneticPr fontId="18"/>
  </si>
  <si>
    <t>氏名</t>
    <rPh sb="0" eb="1">
      <t>シ</t>
    </rPh>
    <rPh sb="1" eb="2">
      <t>メイ</t>
    </rPh>
    <phoneticPr fontId="18"/>
  </si>
  <si>
    <t>保管場所</t>
    <rPh sb="0" eb="2">
      <t>ホカン</t>
    </rPh>
    <rPh sb="2" eb="4">
      <t>バショ</t>
    </rPh>
    <phoneticPr fontId="18"/>
  </si>
  <si>
    <t>鍵管理者</t>
    <phoneticPr fontId="18"/>
  </si>
  <si>
    <t>現金</t>
    <rPh sb="0" eb="2">
      <t>ゲンキン</t>
    </rPh>
    <phoneticPr fontId="18"/>
  </si>
  <si>
    <t>通帳・証書</t>
    <rPh sb="0" eb="2">
      <t>ツウチョウ</t>
    </rPh>
    <rPh sb="3" eb="5">
      <t>ショウショ</t>
    </rPh>
    <phoneticPr fontId="18"/>
  </si>
  <si>
    <t>印鑑・カード</t>
    <rPh sb="0" eb="2">
      <t>インカン</t>
    </rPh>
    <phoneticPr fontId="18"/>
  </si>
  <si>
    <t>○　預り金から小遣い程度を渡す場合における、当該小遣いの保管状況</t>
    <rPh sb="2" eb="3">
      <t>アズカ</t>
    </rPh>
    <rPh sb="4" eb="5">
      <t>キン</t>
    </rPh>
    <rPh sb="7" eb="9">
      <t>コヅカ</t>
    </rPh>
    <rPh sb="10" eb="12">
      <t>テイド</t>
    </rPh>
    <rPh sb="13" eb="14">
      <t>ワタ</t>
    </rPh>
    <rPh sb="15" eb="17">
      <t>バアイ</t>
    </rPh>
    <rPh sb="22" eb="24">
      <t>トウガイ</t>
    </rPh>
    <rPh sb="24" eb="26">
      <t>コヅカ</t>
    </rPh>
    <rPh sb="28" eb="30">
      <t>ホカン</t>
    </rPh>
    <rPh sb="30" eb="32">
      <t>ジョウキョウ</t>
    </rPh>
    <phoneticPr fontId="18"/>
  </si>
  <si>
    <t>　人数
　 （人）</t>
    <rPh sb="1" eb="2">
      <t>ヒト</t>
    </rPh>
    <rPh sb="2" eb="3">
      <t>カズ</t>
    </rPh>
    <rPh sb="7" eb="8">
      <t>ニン</t>
    </rPh>
    <phoneticPr fontId="18"/>
  </si>
  <si>
    <t xml:space="preserve"> １人当たりの
 小遣い限度額
　　　　（円）</t>
    <rPh sb="2" eb="3">
      <t>ニン</t>
    </rPh>
    <rPh sb="3" eb="4">
      <t>ア</t>
    </rPh>
    <rPh sb="9" eb="11">
      <t>コヅカ</t>
    </rPh>
    <rPh sb="12" eb="14">
      <t>ゲンド</t>
    </rPh>
    <rPh sb="14" eb="15">
      <t>ガク</t>
    </rPh>
    <rPh sb="21" eb="22">
      <t>エン</t>
    </rPh>
    <phoneticPr fontId="18"/>
  </si>
  <si>
    <t>職名</t>
    <rPh sb="0" eb="2">
      <t>ショクメイ</t>
    </rPh>
    <phoneticPr fontId="18"/>
  </si>
  <si>
    <t>氏名</t>
    <rPh sb="0" eb="2">
      <t>シメイ</t>
    </rPh>
    <phoneticPr fontId="18"/>
  </si>
  <si>
    <t>職員保管</t>
    <rPh sb="0" eb="2">
      <t>ショクイン</t>
    </rPh>
    <rPh sb="2" eb="4">
      <t>ホカン</t>
    </rPh>
    <phoneticPr fontId="18"/>
  </si>
  <si>
    <t>自己保管</t>
    <rPh sb="0" eb="2">
      <t>ジコ</t>
    </rPh>
    <rPh sb="2" eb="4">
      <t>ホカン</t>
    </rPh>
    <phoneticPr fontId="18"/>
  </si>
  <si>
    <t>※「有」の場合は、写しを添付してください。</t>
    <rPh sb="2" eb="3">
      <t>ア</t>
    </rPh>
    <rPh sb="5" eb="7">
      <t>バアイ</t>
    </rPh>
    <rPh sb="9" eb="10">
      <t>ウツ</t>
    </rPh>
    <rPh sb="12" eb="14">
      <t>テンプ</t>
    </rPh>
    <phoneticPr fontId="18"/>
  </si>
  <si>
    <t>前年度の点検回数</t>
    <rPh sb="0" eb="3">
      <t>ゼンネンド</t>
    </rPh>
    <rPh sb="4" eb="6">
      <t>テンケン</t>
    </rPh>
    <rPh sb="6" eb="8">
      <t>カイスウ</t>
    </rPh>
    <phoneticPr fontId="18"/>
  </si>
  <si>
    <t>回 /</t>
    <phoneticPr fontId="18"/>
  </si>
  <si>
    <t>点検者</t>
    <rPh sb="0" eb="2">
      <t>テンケン</t>
    </rPh>
    <rPh sb="2" eb="3">
      <t>シャ</t>
    </rPh>
    <phoneticPr fontId="18"/>
  </si>
  <si>
    <t>点検方法</t>
    <rPh sb="0" eb="2">
      <t>テンケン</t>
    </rPh>
    <rPh sb="2" eb="4">
      <t>ホウホウ</t>
    </rPh>
    <phoneticPr fontId="18"/>
  </si>
  <si>
    <t>前年度の連絡回数</t>
    <rPh sb="0" eb="1">
      <t>マエ</t>
    </rPh>
    <rPh sb="1" eb="3">
      <t>ネンド</t>
    </rPh>
    <rPh sb="4" eb="6">
      <t>レンラク</t>
    </rPh>
    <rPh sb="6" eb="8">
      <t>カイスウ</t>
    </rPh>
    <phoneticPr fontId="18"/>
  </si>
  <si>
    <t>本人</t>
    <rPh sb="0" eb="1">
      <t>ホン</t>
    </rPh>
    <rPh sb="1" eb="2">
      <t>ヒト</t>
    </rPh>
    <phoneticPr fontId="18"/>
  </si>
  <si>
    <t>回</t>
    <phoneticPr fontId="18"/>
  </si>
  <si>
    <t>家族等</t>
    <rPh sb="0" eb="1">
      <t>イエ</t>
    </rPh>
    <rPh sb="1" eb="2">
      <t>ヤカラ</t>
    </rPh>
    <rPh sb="2" eb="3">
      <t>トウ</t>
    </rPh>
    <phoneticPr fontId="18"/>
  </si>
  <si>
    <t>連絡の方法</t>
    <rPh sb="0" eb="2">
      <t>レンラク</t>
    </rPh>
    <rPh sb="3" eb="5">
      <t>ホウホウ</t>
    </rPh>
    <phoneticPr fontId="18"/>
  </si>
  <si>
    <t>※　「引渡指示書の受理日」欄は、措置入所ではない場合は「非措置」と記載してください。</t>
    <rPh sb="13" eb="14">
      <t>ラン</t>
    </rPh>
    <rPh sb="16" eb="18">
      <t>ソチ</t>
    </rPh>
    <rPh sb="18" eb="20">
      <t>ニュウショ</t>
    </rPh>
    <rPh sb="24" eb="26">
      <t>バアイ</t>
    </rPh>
    <rPh sb="28" eb="29">
      <t>ヒ</t>
    </rPh>
    <rPh sb="29" eb="31">
      <t>ソチ</t>
    </rPh>
    <rPh sb="33" eb="35">
      <t>キサイ</t>
    </rPh>
    <phoneticPr fontId="18"/>
  </si>
  <si>
    <t>（１）　入所者自身が自己管理している者</t>
    <rPh sb="4" eb="7">
      <t>ニュウショシャ</t>
    </rPh>
    <rPh sb="7" eb="9">
      <t>ジシン</t>
    </rPh>
    <rPh sb="10" eb="12">
      <t>ジコ</t>
    </rPh>
    <rPh sb="12" eb="14">
      <t>カンリ</t>
    </rPh>
    <rPh sb="18" eb="19">
      <t>モノ</t>
    </rPh>
    <phoneticPr fontId="18"/>
  </si>
  <si>
    <t>（２）　入所者預り金の状況</t>
    <rPh sb="4" eb="7">
      <t>ニュウショシャ</t>
    </rPh>
    <rPh sb="7" eb="8">
      <t>アズカ</t>
    </rPh>
    <rPh sb="9" eb="10">
      <t>キン</t>
    </rPh>
    <rPh sb="11" eb="13">
      <t>ジョウキョウ</t>
    </rPh>
    <phoneticPr fontId="18"/>
  </si>
  <si>
    <t>（１）　身体的拘束等の適正化</t>
    <rPh sb="4" eb="7">
      <t>シンタイテキ</t>
    </rPh>
    <rPh sb="7" eb="9">
      <t>コウソク</t>
    </rPh>
    <rPh sb="9" eb="10">
      <t>トウ</t>
    </rPh>
    <rPh sb="11" eb="14">
      <t>テキセイカ</t>
    </rPh>
    <phoneticPr fontId="18"/>
  </si>
  <si>
    <t>（２）　入浴の実施状況</t>
    <rPh sb="4" eb="6">
      <t>ニュウヨク</t>
    </rPh>
    <rPh sb="7" eb="9">
      <t>ジッシ</t>
    </rPh>
    <rPh sb="9" eb="11">
      <t>ジョウキョウ</t>
    </rPh>
    <phoneticPr fontId="18"/>
  </si>
  <si>
    <r>
      <t>（３）　給食の実施状況</t>
    </r>
    <r>
      <rPr>
        <sz val="9"/>
        <rFont val="ＭＳ ゴシック"/>
        <family val="3"/>
        <charset val="128"/>
      </rPr>
      <t/>
    </r>
    <rPh sb="4" eb="6">
      <t>キュウショク</t>
    </rPh>
    <rPh sb="7" eb="9">
      <t>ジッシ</t>
    </rPh>
    <rPh sb="9" eb="11">
      <t>ジョウキョウ</t>
    </rPh>
    <phoneticPr fontId="18"/>
  </si>
  <si>
    <t>（３）　預り金に関する規程の有無</t>
    <rPh sb="4" eb="5">
      <t>アズカ</t>
    </rPh>
    <rPh sb="6" eb="7">
      <t>キン</t>
    </rPh>
    <rPh sb="8" eb="9">
      <t>カン</t>
    </rPh>
    <rPh sb="11" eb="13">
      <t>キテイ</t>
    </rPh>
    <rPh sb="14" eb="16">
      <t>ウム</t>
    </rPh>
    <phoneticPr fontId="18"/>
  </si>
  <si>
    <t>（４）　残高等の確認方法</t>
    <rPh sb="4" eb="7">
      <t>ザンダカナド</t>
    </rPh>
    <rPh sb="8" eb="10">
      <t>カクニン</t>
    </rPh>
    <rPh sb="10" eb="12">
      <t>ホウホウ</t>
    </rPh>
    <phoneticPr fontId="18"/>
  </si>
  <si>
    <t>（５）　預り金現在額の連絡方法（本人、又は家族等に対して）</t>
    <rPh sb="4" eb="5">
      <t>アズカ</t>
    </rPh>
    <rPh sb="6" eb="7">
      <t>キン</t>
    </rPh>
    <rPh sb="7" eb="9">
      <t>ゲンザイ</t>
    </rPh>
    <rPh sb="9" eb="10">
      <t>ガク</t>
    </rPh>
    <rPh sb="11" eb="13">
      <t>レンラク</t>
    </rPh>
    <rPh sb="13" eb="15">
      <t>ホウホウ</t>
    </rPh>
    <rPh sb="16" eb="18">
      <t>ホンニン</t>
    </rPh>
    <rPh sb="19" eb="20">
      <t>マタ</t>
    </rPh>
    <rPh sb="21" eb="23">
      <t>カゾク</t>
    </rPh>
    <rPh sb="23" eb="24">
      <t>トウ</t>
    </rPh>
    <rPh sb="25" eb="26">
      <t>タイ</t>
    </rPh>
    <phoneticPr fontId="18"/>
  </si>
  <si>
    <r>
      <t>現在、身体的拘束等を実施している利用者の氏名と、拘束の開始日を記載してください。</t>
    </r>
    <r>
      <rPr>
        <sz val="9"/>
        <color rgb="FFFF0000"/>
        <rFont val="ＭＳ Ｐ明朝"/>
        <family val="1"/>
        <charset val="128"/>
      </rPr>
      <t>【該当ない場合「該当なし」と記載】</t>
    </r>
    <rPh sb="0" eb="2">
      <t>ゲンザイ</t>
    </rPh>
    <rPh sb="3" eb="8">
      <t>シンタイテキコウソク</t>
    </rPh>
    <rPh sb="8" eb="9">
      <t>トウ</t>
    </rPh>
    <rPh sb="10" eb="12">
      <t>ジッシ</t>
    </rPh>
    <rPh sb="16" eb="19">
      <t>リヨウシャ</t>
    </rPh>
    <rPh sb="20" eb="22">
      <t>シメイ</t>
    </rPh>
    <rPh sb="24" eb="26">
      <t>コウソク</t>
    </rPh>
    <rPh sb="27" eb="30">
      <t>カイシビ</t>
    </rPh>
    <rPh sb="31" eb="33">
      <t>キサイ</t>
    </rPh>
    <rPh sb="41" eb="43">
      <t>ガイトウ</t>
    </rPh>
    <rPh sb="45" eb="47">
      <t>バアイ</t>
    </rPh>
    <rPh sb="48" eb="50">
      <t>ガイトウ</t>
    </rPh>
    <rPh sb="54" eb="56">
      <t>キサイ</t>
    </rPh>
    <phoneticPr fontId="18"/>
  </si>
  <si>
    <t>※　直近４週間の入浴（清拭）記録を添付してください。【電子提出の場合、別ファイルとしてください】</t>
    <rPh sb="2" eb="3">
      <t>チョク</t>
    </rPh>
    <rPh sb="3" eb="4">
      <t>キン</t>
    </rPh>
    <rPh sb="5" eb="7">
      <t>シュウカン</t>
    </rPh>
    <rPh sb="8" eb="10">
      <t>ニュウヨク</t>
    </rPh>
    <rPh sb="11" eb="13">
      <t>セイショク</t>
    </rPh>
    <rPh sb="14" eb="16">
      <t>キロク</t>
    </rPh>
    <rPh sb="17" eb="19">
      <t>テンプ</t>
    </rPh>
    <rPh sb="27" eb="29">
      <t>デンシ</t>
    </rPh>
    <rPh sb="29" eb="31">
      <t>テイシュツ</t>
    </rPh>
    <rPh sb="32" eb="34">
      <t>バアイ</t>
    </rPh>
    <rPh sb="35" eb="36">
      <t>ベツ</t>
    </rPh>
    <phoneticPr fontId="18"/>
  </si>
  <si>
    <r>
      <t>（注）通常の場合と異なる体制で対応している場合についてのみ、具体的にその方法等を記載してください。
　　　</t>
    </r>
    <r>
      <rPr>
        <sz val="9"/>
        <color rgb="FFFF0000"/>
        <rFont val="ＭＳ 明朝"/>
        <family val="1"/>
        <charset val="128"/>
      </rPr>
      <t>【通常の場合と異なる体制ではない場合は「通常どおり」と記載】</t>
    </r>
    <rPh sb="69" eb="71">
      <t>バアイ</t>
    </rPh>
    <rPh sb="73" eb="75">
      <t>ツウジョウ</t>
    </rPh>
    <rPh sb="80" eb="82">
      <t>キサイ</t>
    </rPh>
    <phoneticPr fontId="79"/>
  </si>
  <si>
    <t>※調理日と廃棄日は含めないでください。</t>
    <rPh sb="1" eb="3">
      <t>チョウリ</t>
    </rPh>
    <rPh sb="3" eb="4">
      <t>ビ</t>
    </rPh>
    <rPh sb="5" eb="7">
      <t>ハイキ</t>
    </rPh>
    <rPh sb="7" eb="8">
      <t>ヒ</t>
    </rPh>
    <rPh sb="9" eb="10">
      <t>フク</t>
    </rPh>
    <phoneticPr fontId="18"/>
  </si>
  <si>
    <t xml:space="preserve">同上
</t>
    <rPh sb="0" eb="2">
      <t>ドウジョウ</t>
    </rPh>
    <phoneticPr fontId="18"/>
  </si>
  <si>
    <t xml:space="preserve">褥瘡（じょくそう）が発生しないよう適切な介護を行うとともに、その発生を予防するための体制を整備していますか。
</t>
    <phoneticPr fontId="18"/>
  </si>
  <si>
    <t>1:適</t>
  </si>
  <si>
    <t>2:不適</t>
  </si>
  <si>
    <t>3:該当なし</t>
  </si>
  <si>
    <t>実施       ・       未実施</t>
    <phoneticPr fontId="18"/>
  </si>
  <si>
    <t>実施</t>
    <phoneticPr fontId="18"/>
  </si>
  <si>
    <t>未実施</t>
    <phoneticPr fontId="18"/>
  </si>
  <si>
    <t>：</t>
    <phoneticPr fontId="18"/>
  </si>
  <si>
    <t>a 検食</t>
    <phoneticPr fontId="18"/>
  </si>
  <si>
    <t>b 保存食</t>
    <phoneticPr fontId="18"/>
  </si>
  <si>
    <t>c 給食関係職員の検便</t>
    <rPh sb="2" eb="4">
      <t>キュウショク</t>
    </rPh>
    <rPh sb="4" eb="6">
      <t>カンケイ</t>
    </rPh>
    <rPh sb="6" eb="8">
      <t>ショクイン</t>
    </rPh>
    <rPh sb="9" eb="11">
      <t>ケンベン</t>
    </rPh>
    <phoneticPr fontId="18"/>
  </si>
  <si>
    <t>有</t>
    <phoneticPr fontId="18"/>
  </si>
  <si>
    <t>無</t>
    <rPh sb="0" eb="1">
      <t>ム</t>
    </rPh>
    <phoneticPr fontId="18"/>
  </si>
  <si>
    <t>有・無</t>
    <phoneticPr fontId="18"/>
  </si>
  <si>
    <t>℃</t>
    <phoneticPr fontId="18"/>
  </si>
  <si>
    <t>【全部委託の場合も受託業者に確認して記載】</t>
    <rPh sb="1" eb="3">
      <t>ゼンブ</t>
    </rPh>
    <rPh sb="3" eb="5">
      <t>イタク</t>
    </rPh>
    <rPh sb="6" eb="8">
      <t>バアイ</t>
    </rPh>
    <rPh sb="9" eb="11">
      <t>ジュタク</t>
    </rPh>
    <rPh sb="11" eb="13">
      <t>ギョウシャ</t>
    </rPh>
    <rPh sb="14" eb="16">
      <t>カクニン</t>
    </rPh>
    <rPh sb="18" eb="20">
      <t>キサイ</t>
    </rPh>
    <phoneticPr fontId="18"/>
  </si>
  <si>
    <t>前年度の死亡者全員について、遺留金銭等を記載してください。ゼロ円の場合は0と記入してください。</t>
    <rPh sb="0" eb="3">
      <t>ゼンネンド</t>
    </rPh>
    <rPh sb="4" eb="7">
      <t>シボウシャ</t>
    </rPh>
    <rPh sb="7" eb="9">
      <t>ゼンイン</t>
    </rPh>
    <rPh sb="14" eb="16">
      <t>イリュウ</t>
    </rPh>
    <rPh sb="16" eb="18">
      <t>キンセン</t>
    </rPh>
    <rPh sb="18" eb="19">
      <t>トウ</t>
    </rPh>
    <rPh sb="20" eb="22">
      <t>キサイ</t>
    </rPh>
    <rPh sb="31" eb="32">
      <t>エン</t>
    </rPh>
    <rPh sb="33" eb="35">
      <t>バアイ</t>
    </rPh>
    <rPh sb="38" eb="40">
      <t>キニュウ</t>
    </rPh>
    <phoneticPr fontId="18"/>
  </si>
  <si>
    <t>死亡者がなかった場合は記載例の次の行に「死亡者なし」と記入してください。</t>
    <rPh sb="11" eb="14">
      <t>キサイレイ</t>
    </rPh>
    <rPh sb="15" eb="16">
      <t>ツギ</t>
    </rPh>
    <rPh sb="17" eb="18">
      <t>ギョウ</t>
    </rPh>
    <rPh sb="20" eb="23">
      <t>シボウシャ</t>
    </rPh>
    <rPh sb="27" eb="29">
      <t>キニュウ</t>
    </rPh>
    <phoneticPr fontId="18"/>
  </si>
  <si>
    <t>・前年度以降の開催日　：</t>
    <rPh sb="1" eb="4">
      <t>ゼンネンド</t>
    </rPh>
    <rPh sb="4" eb="6">
      <t>イコウ</t>
    </rPh>
    <rPh sb="7" eb="10">
      <t>カイサイビ</t>
    </rPh>
    <phoneticPr fontId="29"/>
  </si>
  <si>
    <t>・前年度以降の研修実施日　：</t>
    <rPh sb="1" eb="4">
      <t>ゼンネンド</t>
    </rPh>
    <rPh sb="4" eb="6">
      <t>イコウ</t>
    </rPh>
    <rPh sb="7" eb="9">
      <t>ケンシュウ</t>
    </rPh>
    <rPh sb="9" eb="12">
      <t>ジッシビ</t>
    </rPh>
    <phoneticPr fontId="29"/>
  </si>
  <si>
    <t>1人当たりの
平均額（円）</t>
    <rPh sb="1" eb="2">
      <t>ニン</t>
    </rPh>
    <rPh sb="2" eb="3">
      <t>ア</t>
    </rPh>
    <rPh sb="7" eb="9">
      <t>ヘイキン</t>
    </rPh>
    <rPh sb="9" eb="10">
      <t>ガク</t>
    </rPh>
    <phoneticPr fontId="18"/>
  </si>
  <si>
    <t xml:space="preserve"> 預り人員（人）</t>
    <rPh sb="1" eb="2">
      <t>アズカ</t>
    </rPh>
    <rPh sb="3" eb="5">
      <t>ジンイン</t>
    </rPh>
    <rPh sb="6" eb="7">
      <t>ニン</t>
    </rPh>
    <phoneticPr fontId="18"/>
  </si>
  <si>
    <t>　 預り金総額（円）</t>
    <rPh sb="2" eb="3">
      <t>アズカ</t>
    </rPh>
    <rPh sb="4" eb="5">
      <t>キン</t>
    </rPh>
    <rPh sb="5" eb="7">
      <t>ソウガク</t>
    </rPh>
    <rPh sb="8" eb="9">
      <t>エン</t>
    </rPh>
    <phoneticPr fontId="18"/>
  </si>
  <si>
    <t>・前年度以降の訓練実施日　：</t>
    <rPh sb="1" eb="4">
      <t>ゼンネンド</t>
    </rPh>
    <rPh sb="4" eb="6">
      <t>イコウ</t>
    </rPh>
    <rPh sb="7" eb="9">
      <t>クンレン</t>
    </rPh>
    <rPh sb="9" eb="12">
      <t>ジッシビ</t>
    </rPh>
    <phoneticPr fontId="29"/>
  </si>
  <si>
    <t>・前年度以降の委員会開催日　：</t>
    <rPh sb="1" eb="4">
      <t>ゼンネンド</t>
    </rPh>
    <rPh sb="4" eb="6">
      <t>イコウ</t>
    </rPh>
    <rPh sb="7" eb="10">
      <t>イインカイ</t>
    </rPh>
    <rPh sb="10" eb="12">
      <t>カイサイ</t>
    </rPh>
    <rPh sb="12" eb="13">
      <t>ヒ</t>
    </rPh>
    <phoneticPr fontId="29"/>
  </si>
  <si>
    <t>・前年度以降の開催日　：</t>
    <rPh sb="1" eb="4">
      <t>ゼンネンド</t>
    </rPh>
    <rPh sb="4" eb="6">
      <t>イコウ</t>
    </rPh>
    <rPh sb="7" eb="9">
      <t>カイサイ</t>
    </rPh>
    <rPh sb="9" eb="10">
      <t>ニチ</t>
    </rPh>
    <phoneticPr fontId="29"/>
  </si>
  <si>
    <t>【議事録の不備等】</t>
    <rPh sb="1" eb="4">
      <t>ギジロク</t>
    </rPh>
    <rPh sb="5" eb="7">
      <t>フビ</t>
    </rPh>
    <rPh sb="7" eb="8">
      <t>トウ</t>
    </rPh>
    <phoneticPr fontId="18"/>
  </si>
  <si>
    <t>（　有　・　無　）</t>
    <phoneticPr fontId="18"/>
  </si>
  <si>
    <t>(有)</t>
    <phoneticPr fontId="18"/>
  </si>
  <si>
    <t>(無)</t>
    <phoneticPr fontId="18"/>
  </si>
  <si>
    <t>年・月</t>
  </si>
  <si>
    <t>年・月</t>
    <phoneticPr fontId="18"/>
  </si>
  <si>
    <t>年</t>
    <phoneticPr fontId="18"/>
  </si>
  <si>
    <t>月</t>
    <phoneticPr fontId="18"/>
  </si>
  <si>
    <t>付表１　入所者の処遇状況　（前年度。但し今年度新規開設施設は今年度）</t>
    <rPh sb="0" eb="2">
      <t>フヒョウ</t>
    </rPh>
    <phoneticPr fontId="18"/>
  </si>
  <si>
    <t>付表２　入所者預り金等の状況</t>
    <rPh sb="0" eb="2">
      <t>フヒョウ</t>
    </rPh>
    <rPh sb="4" eb="7">
      <t>ニュウショシャ</t>
    </rPh>
    <rPh sb="7" eb="8">
      <t>アズカ</t>
    </rPh>
    <rPh sb="9" eb="10">
      <t>キン</t>
    </rPh>
    <rPh sb="10" eb="11">
      <t>トウ</t>
    </rPh>
    <rPh sb="12" eb="14">
      <t>ジョウキョウ</t>
    </rPh>
    <phoneticPr fontId="18"/>
  </si>
  <si>
    <t>付表３　遺留金品の処理状況　(前年度)</t>
    <rPh sb="0" eb="2">
      <t>フヒョウ</t>
    </rPh>
    <rPh sb="15" eb="16">
      <t>マエ</t>
    </rPh>
    <phoneticPr fontId="18"/>
  </si>
  <si>
    <r>
      <t>会計基準課長通知：「</t>
    </r>
    <r>
      <rPr>
        <sz val="10"/>
        <color rgb="FFFF0000"/>
        <rFont val="ＭＳ Ｐ明朝"/>
        <family val="1"/>
        <charset val="128"/>
      </rPr>
      <t>社会福祉法人会計基準の制定に伴う会計処理等に関する運用上の留意事項について」(</t>
    </r>
    <rPh sb="0" eb="2">
      <t>カイケイ</t>
    </rPh>
    <rPh sb="2" eb="4">
      <t>キジュン</t>
    </rPh>
    <rPh sb="4" eb="6">
      <t>カチョウ</t>
    </rPh>
    <rPh sb="6" eb="8">
      <t>ツウチ</t>
    </rPh>
    <rPh sb="10" eb="12">
      <t>シャカイ</t>
    </rPh>
    <rPh sb="12" eb="14">
      <t>フクシ</t>
    </rPh>
    <rPh sb="14" eb="16">
      <t>ホウジン</t>
    </rPh>
    <rPh sb="16" eb="18">
      <t>カイケイ</t>
    </rPh>
    <rPh sb="18" eb="20">
      <t>キジュン</t>
    </rPh>
    <rPh sb="21" eb="23">
      <t>セイテイ</t>
    </rPh>
    <rPh sb="24" eb="25">
      <t>トモナ</t>
    </rPh>
    <rPh sb="26" eb="28">
      <t>カイケイ</t>
    </rPh>
    <rPh sb="28" eb="30">
      <t>ショリ</t>
    </rPh>
    <rPh sb="30" eb="31">
      <t>トウ</t>
    </rPh>
    <rPh sb="32" eb="33">
      <t>カン</t>
    </rPh>
    <rPh sb="35" eb="37">
      <t>ウンヨウ</t>
    </rPh>
    <rPh sb="37" eb="38">
      <t>ジョウ</t>
    </rPh>
    <rPh sb="39" eb="41">
      <t>リュウイ</t>
    </rPh>
    <rPh sb="41" eb="43">
      <t>ジコウ</t>
    </rPh>
    <phoneticPr fontId="18"/>
  </si>
  <si>
    <t>解釈通知第3-七4(9)②準用
会計基準課長通知1(3)</t>
    <rPh sb="0" eb="2">
      <t>カイシャク</t>
    </rPh>
    <rPh sb="2" eb="4">
      <t>ツウチ</t>
    </rPh>
    <rPh sb="13" eb="15">
      <t>ジュンヨウ</t>
    </rPh>
    <rPh sb="16" eb="18">
      <t>カイケイ</t>
    </rPh>
    <rPh sb="18" eb="20">
      <t>キジュン</t>
    </rPh>
    <rPh sb="20" eb="22">
      <t>カチョウ</t>
    </rPh>
    <rPh sb="22" eb="24">
      <t>ツウチ</t>
    </rPh>
    <phoneticPr fontId="18"/>
  </si>
  <si>
    <t>所轄庁確認欄（指導員氏名：　　　　　　　　）</t>
    <rPh sb="0" eb="3">
      <t>ショカツチョウ</t>
    </rPh>
    <phoneticPr fontId="29"/>
  </si>
  <si>
    <t>介</t>
    <rPh sb="0" eb="1">
      <t>スケ</t>
    </rPh>
    <phoneticPr fontId="18"/>
  </si>
  <si>
    <t>○</t>
    <phoneticPr fontId="18"/>
  </si>
  <si>
    <t>○市独自</t>
    <rPh sb="1" eb="2">
      <t>シ</t>
    </rPh>
    <rPh sb="2" eb="4">
      <t>ドクジ</t>
    </rPh>
    <phoneticPr fontId="18"/>
  </si>
  <si>
    <t>J列:施設監査確認項目</t>
    <rPh sb="1" eb="2">
      <t>レツ</t>
    </rPh>
    <phoneticPr fontId="18"/>
  </si>
  <si>
    <r>
      <rPr>
        <sz val="8"/>
        <color indexed="8"/>
        <rFont val="ＭＳ Ｐゴシック"/>
        <family val="3"/>
        <charset val="128"/>
      </rPr>
      <t>評価等</t>
    </r>
    <r>
      <rPr>
        <sz val="7"/>
        <color indexed="8"/>
        <rFont val="ＭＳ Ｐゴシック"/>
        <family val="3"/>
        <charset val="128"/>
      </rPr>
      <t xml:space="preserve">
</t>
    </r>
    <r>
      <rPr>
        <sz val="6"/>
        <color indexed="40"/>
        <rFont val="ＭＳ Ｐゴシック"/>
        <family val="3"/>
        <charset val="128"/>
      </rPr>
      <t>1:適、</t>
    </r>
    <r>
      <rPr>
        <sz val="6"/>
        <color rgb="FFFFC000"/>
        <rFont val="ＭＳ Ｐゴシック"/>
        <family val="3"/>
        <charset val="128"/>
      </rPr>
      <t xml:space="preserve">2:一部不適
</t>
    </r>
    <r>
      <rPr>
        <sz val="6"/>
        <color indexed="10"/>
        <rFont val="ＭＳ Ｐゴシック"/>
        <family val="3"/>
        <charset val="128"/>
      </rPr>
      <t>3:不適、</t>
    </r>
    <r>
      <rPr>
        <sz val="6"/>
        <color indexed="50"/>
        <rFont val="ＭＳ Ｐゴシック"/>
        <family val="3"/>
        <charset val="128"/>
      </rPr>
      <t xml:space="preserve">4:非該当
</t>
    </r>
    <r>
      <rPr>
        <sz val="6"/>
        <rFont val="ＭＳ Ｐゴシック"/>
        <family val="3"/>
        <charset val="128"/>
      </rPr>
      <t>5:その他</t>
    </r>
    <rPh sb="0" eb="2">
      <t>ヒョウカ</t>
    </rPh>
    <rPh sb="2" eb="3">
      <t>トウ</t>
    </rPh>
    <rPh sb="6" eb="7">
      <t>テキ</t>
    </rPh>
    <rPh sb="10" eb="12">
      <t>イチブ</t>
    </rPh>
    <rPh sb="17" eb="19">
      <t>フテキ</t>
    </rPh>
    <rPh sb="22" eb="25">
      <t>ヒガイトウ</t>
    </rPh>
    <rPh sb="30" eb="31">
      <t>タ</t>
    </rPh>
    <phoneticPr fontId="18"/>
  </si>
  <si>
    <t>★循環式浴槽の保有　：プルダウンで選択してください。</t>
    <rPh sb="7" eb="9">
      <t>ホユウ</t>
    </rPh>
    <rPh sb="17" eb="19">
      <t>センタク</t>
    </rPh>
    <phoneticPr fontId="18"/>
  </si>
  <si>
    <t>（　有　・　無　）</t>
    <rPh sb="2" eb="3">
      <t>ユウ</t>
    </rPh>
    <rPh sb="6" eb="7">
      <t>ム</t>
    </rPh>
    <phoneticPr fontId="18"/>
  </si>
  <si>
    <t>（　有　）→下記を記入</t>
    <rPh sb="6" eb="8">
      <t>カキ</t>
    </rPh>
    <rPh sb="9" eb="11">
      <t>キニュウ</t>
    </rPh>
    <phoneticPr fontId="18"/>
  </si>
  <si>
    <t>（　無　）→下記は記入不要</t>
    <rPh sb="6" eb="8">
      <t>カキ</t>
    </rPh>
    <rPh sb="9" eb="11">
      <t>キニュウ</t>
    </rPh>
    <rPh sb="11" eb="13">
      <t>フヨウ</t>
    </rPh>
    <phoneticPr fontId="18"/>
  </si>
  <si>
    <t xml:space="preserve">・残留塩素濃度を測定し、0.4～1.0 mg/Lになるよう管理していますか。（開始後、中間時、終了前）
</t>
    <rPh sb="8" eb="10">
      <t>ソクテイ</t>
    </rPh>
    <phoneticPr fontId="18"/>
  </si>
  <si>
    <t>レジオネラ告示「第2」の三の5</t>
    <rPh sb="8" eb="9">
      <t>ダイ</t>
    </rPh>
    <rPh sb="12" eb="13">
      <t>サン</t>
    </rPh>
    <phoneticPr fontId="18"/>
  </si>
  <si>
    <t>【点検簿の有無】</t>
    <phoneticPr fontId="18"/>
  </si>
  <si>
    <t xml:space="preserve">・集毛器の清掃などを毎日行っていますか。
</t>
    <rPh sb="12" eb="13">
      <t>オコナ</t>
    </rPh>
    <phoneticPr fontId="18"/>
  </si>
  <si>
    <t>同項3</t>
    <rPh sb="0" eb="2">
      <t>ドウコウ</t>
    </rPh>
    <phoneticPr fontId="18"/>
  </si>
  <si>
    <t xml:space="preserve">・最低でも週１回以上、完全に換水し、その都度清掃していますか。
</t>
    <rPh sb="15" eb="16">
      <t>ミズ</t>
    </rPh>
    <phoneticPr fontId="18"/>
  </si>
  <si>
    <t>同項2</t>
    <rPh sb="0" eb="2">
      <t>ドウコウ</t>
    </rPh>
    <phoneticPr fontId="18"/>
  </si>
  <si>
    <t>（　　　　　　回／週・月・年　）</t>
  </si>
  <si>
    <t>（　　　　　　回／週・月・年　）</t>
    <phoneticPr fontId="18"/>
  </si>
  <si>
    <t>（　　　　　　回／週　）</t>
    <phoneticPr fontId="18"/>
  </si>
  <si>
    <t>（　　　　　　回／月　）</t>
    <phoneticPr fontId="18"/>
  </si>
  <si>
    <t>（　　　　　　回／年　）</t>
    <phoneticPr fontId="18"/>
  </si>
  <si>
    <t>・専門業者により年２回以上（毎日換水の場合は年１回以上）、水質検査を行っていますか。</t>
    <phoneticPr fontId="18"/>
  </si>
  <si>
    <t>（業者名：　　　　　　　　　　　　　　　　　　　）</t>
    <rPh sb="1" eb="3">
      <t>ギョウシャ</t>
    </rPh>
    <rPh sb="3" eb="4">
      <t>ナ</t>
    </rPh>
    <phoneticPr fontId="18"/>
  </si>
  <si>
    <t>（過去２回の実施日：　　　　　　、　　　　　　　）</t>
    <rPh sb="1" eb="3">
      <t>カコ</t>
    </rPh>
    <rPh sb="4" eb="5">
      <t>カイ</t>
    </rPh>
    <rPh sb="6" eb="9">
      <t>ジッシビ</t>
    </rPh>
    <phoneticPr fontId="18"/>
  </si>
  <si>
    <t>同項3</t>
    <phoneticPr fontId="18"/>
  </si>
  <si>
    <t>同項1</t>
    <phoneticPr fontId="18"/>
  </si>
  <si>
    <t xml:space="preserve"> </t>
    <phoneticPr fontId="18"/>
  </si>
  <si>
    <t>○</t>
    <phoneticPr fontId="18"/>
  </si>
  <si>
    <r>
      <t xml:space="preserve">入居者又は他の入居者等の生命又は身体を保護するため緊急やむを得ない場合を除き、身体的拘束その他、入居者の行動を制限する行為を行っていませんか。
＊入居者の身体的拘束等が認められるのは『切迫性』『非代替性』『一時性』の三つの要件を満たし、かつ、それらの要件の確認等の手続きが極めて慎重に実施されているケースに限られます。
</t>
    </r>
    <r>
      <rPr>
        <u/>
        <sz val="8"/>
        <rFont val="ＭＳ ゴシック"/>
        <family val="3"/>
        <charset val="128"/>
      </rPr>
      <t xml:space="preserve">※　「付表１」（１）に、身体的拘束等を実施している利用者の氏名と拘束等の開始日を記載してください。
</t>
    </r>
    <rPh sb="163" eb="165">
      <t>フヒョウ</t>
    </rPh>
    <rPh sb="179" eb="181">
      <t>ジッシ</t>
    </rPh>
    <rPh sb="185" eb="188">
      <t>リヨウシャ</t>
    </rPh>
    <rPh sb="189" eb="191">
      <t>シメイ</t>
    </rPh>
    <rPh sb="192" eb="194">
      <t>コウソク</t>
    </rPh>
    <rPh sb="194" eb="195">
      <t>トウ</t>
    </rPh>
    <rPh sb="196" eb="199">
      <t>カイシビ</t>
    </rPh>
    <rPh sb="200" eb="202">
      <t>キサイ</t>
    </rPh>
    <phoneticPr fontId="18"/>
  </si>
  <si>
    <t>同条第8項第1号
構成員、委員会の任務等につき、解釈通知第3-七4(4)③参考</t>
    <rPh sb="13" eb="16">
      <t>コウセイイン</t>
    </rPh>
    <rPh sb="17" eb="20">
      <t>イインカイ</t>
    </rPh>
    <rPh sb="21" eb="23">
      <t>ニンム</t>
    </rPh>
    <rPh sb="23" eb="24">
      <t>トウ</t>
    </rPh>
    <rPh sb="28" eb="30">
      <t>カイシャク</t>
    </rPh>
    <rPh sb="41" eb="43">
      <t>サンコウ</t>
    </rPh>
    <phoneticPr fontId="18"/>
  </si>
  <si>
    <t>同項第2号
解釈通知同項④参考</t>
    <rPh sb="10" eb="11">
      <t>ドウ</t>
    </rPh>
    <rPh sb="11" eb="12">
      <t>コウ</t>
    </rPh>
    <rPh sb="13" eb="15">
      <t>サンコウ</t>
    </rPh>
    <phoneticPr fontId="18"/>
  </si>
  <si>
    <t>(3) 介護職員その他の従業者に対し、身体的拘束等の適正化のための研修を定期的（年２回以上）及び新規採用時に実施していますか。</t>
    <rPh sb="40" eb="41">
      <t>ネン</t>
    </rPh>
    <rPh sb="42" eb="43">
      <t>カイ</t>
    </rPh>
    <rPh sb="43" eb="45">
      <t>イジョウ</t>
    </rPh>
    <rPh sb="46" eb="47">
      <t>オヨ</t>
    </rPh>
    <rPh sb="48" eb="50">
      <t>シンキ</t>
    </rPh>
    <rPh sb="50" eb="53">
      <t>サイヨウジ</t>
    </rPh>
    <phoneticPr fontId="18"/>
  </si>
  <si>
    <t>同項第3号
解釈通知同項⑤参考</t>
    <rPh sb="11" eb="12">
      <t>コウ</t>
    </rPh>
    <rPh sb="13" eb="15">
      <t>サンコウ</t>
    </rPh>
    <phoneticPr fontId="18"/>
  </si>
  <si>
    <r>
      <rPr>
        <sz val="8"/>
        <rFont val="ＭＳ ゴシック"/>
        <family val="3"/>
        <charset val="128"/>
      </rPr>
      <t xml:space="preserve">入居者が身体の清潔を維持し、精神的に快適な生活を営むことができるよう、適切な方法により入浴の機会（※１）を提供していますか。
※１　一律の入浴回数を設けるのではなく、個浴の実施など入居者の意向に応じることができるだけの入浴機会です。
※２　やむを得ない場合には、清しきをもって代えることができます。
</t>
    </r>
    <r>
      <rPr>
        <u/>
        <sz val="8"/>
        <rFont val="ＭＳ ゴシック"/>
        <family val="3"/>
        <charset val="128"/>
      </rPr>
      <t>※３　</t>
    </r>
    <r>
      <rPr>
        <u/>
        <sz val="8"/>
        <rFont val="ＭＳ Ｐゴシック"/>
        <family val="3"/>
        <charset val="128"/>
      </rPr>
      <t>「付表１」（２）に、入浴等の状況を記載してください。</t>
    </r>
    <r>
      <rPr>
        <u/>
        <sz val="8"/>
        <rFont val="ＭＳ ゴシック"/>
        <family val="3"/>
        <charset val="128"/>
      </rPr>
      <t xml:space="preserve">
</t>
    </r>
    <rPh sb="154" eb="156">
      <t>フヒョウ</t>
    </rPh>
    <rPh sb="163" eb="165">
      <t>ニュウヨク</t>
    </rPh>
    <rPh sb="165" eb="166">
      <t>トウ</t>
    </rPh>
    <rPh sb="167" eb="169">
      <t>ジョウキョウ</t>
    </rPh>
    <rPh sb="170" eb="172">
      <t>キサイ</t>
    </rPh>
    <phoneticPr fontId="18"/>
  </si>
  <si>
    <r>
      <rPr>
        <sz val="8"/>
        <rFont val="ＭＳ Ｐゴシック"/>
        <family val="3"/>
        <charset val="128"/>
      </rPr>
      <t xml:space="preserve">検食は、喫食に十分先立って実施していますか。
</t>
    </r>
    <r>
      <rPr>
        <u/>
        <sz val="8"/>
        <rFont val="ＭＳ Ｐゴシック"/>
        <family val="3"/>
        <charset val="128"/>
      </rPr>
      <t xml:space="preserve">※　「付表１」（３）aに、検食の状況を記載してください。
</t>
    </r>
    <rPh sb="0" eb="2">
      <t>ケンショク</t>
    </rPh>
    <rPh sb="4" eb="6">
      <t>キッショク</t>
    </rPh>
    <rPh sb="7" eb="9">
      <t>ジュウブン</t>
    </rPh>
    <rPh sb="9" eb="11">
      <t>サキダ</t>
    </rPh>
    <rPh sb="13" eb="15">
      <t>ジッシ</t>
    </rPh>
    <rPh sb="26" eb="28">
      <t>フヒョウ</t>
    </rPh>
    <rPh sb="36" eb="38">
      <t>ケンショク</t>
    </rPh>
    <phoneticPr fontId="18"/>
  </si>
  <si>
    <r>
      <rPr>
        <sz val="8"/>
        <rFont val="ＭＳ Ｐゴシック"/>
        <family val="3"/>
        <charset val="128"/>
      </rPr>
      <t xml:space="preserve">保存食の保存形態、温度、期間は適切ですか。
</t>
    </r>
    <r>
      <rPr>
        <u/>
        <sz val="8"/>
        <rFont val="ＭＳ Ｐゴシック"/>
        <family val="3"/>
        <charset val="128"/>
      </rPr>
      <t xml:space="preserve">※　「付表１」（３）bに、保存食の状況を記載してください。
</t>
    </r>
    <rPh sb="0" eb="3">
      <t>ホゾンショク</t>
    </rPh>
    <rPh sb="4" eb="6">
      <t>ホゾン</t>
    </rPh>
    <rPh sb="6" eb="8">
      <t>ケイタイ</t>
    </rPh>
    <rPh sb="9" eb="11">
      <t>オンド</t>
    </rPh>
    <rPh sb="10" eb="11">
      <t>ホオン</t>
    </rPh>
    <rPh sb="12" eb="14">
      <t>キカン</t>
    </rPh>
    <rPh sb="15" eb="17">
      <t>テキセツ</t>
    </rPh>
    <rPh sb="25" eb="27">
      <t>フヒョウ</t>
    </rPh>
    <rPh sb="35" eb="37">
      <t>ホゾン</t>
    </rPh>
    <phoneticPr fontId="18"/>
  </si>
  <si>
    <r>
      <rPr>
        <sz val="8"/>
        <rFont val="ＭＳ Ｐゴシック"/>
        <family val="3"/>
        <charset val="128"/>
      </rPr>
      <t xml:space="preserve">給食関係者の検便は適切に実施していますか。
</t>
    </r>
    <r>
      <rPr>
        <u/>
        <sz val="8"/>
        <rFont val="ＭＳ Ｐゴシック"/>
        <family val="3"/>
        <charset val="128"/>
      </rPr>
      <t xml:space="preserve">※　「付表１」（３）cに、昨年度の状況を記入してください。
</t>
    </r>
    <rPh sb="25" eb="27">
      <t>フヒョウ</t>
    </rPh>
    <rPh sb="35" eb="38">
      <t>サクネンド</t>
    </rPh>
    <rPh sb="39" eb="41">
      <t>ジョウキョウ</t>
    </rPh>
    <rPh sb="42" eb="44">
      <t>キニュウ</t>
    </rPh>
    <phoneticPr fontId="18"/>
  </si>
  <si>
    <r>
      <rPr>
        <sz val="8"/>
        <rFont val="ＭＳ Ｐゴシック"/>
        <family val="3"/>
        <charset val="128"/>
      </rPr>
      <t xml:space="preserve">特に金銭にかかるものについては書面等をもって事前に同意を得るとともに、代行した後はその都度本人に確認を得ていますか。
</t>
    </r>
    <r>
      <rPr>
        <u/>
        <sz val="8"/>
        <rFont val="ＭＳ Ｐゴシック"/>
        <family val="3"/>
        <charset val="128"/>
      </rPr>
      <t xml:space="preserve">※　「付表２」に、入居者預り金について記入してください。
</t>
    </r>
    <rPh sb="0" eb="1">
      <t>トク</t>
    </rPh>
    <rPh sb="2" eb="4">
      <t>キンセン</t>
    </rPh>
    <rPh sb="15" eb="17">
      <t>ショメン</t>
    </rPh>
    <rPh sb="17" eb="18">
      <t>トウ</t>
    </rPh>
    <rPh sb="22" eb="24">
      <t>ジゼン</t>
    </rPh>
    <rPh sb="25" eb="27">
      <t>ドウイ</t>
    </rPh>
    <rPh sb="28" eb="29">
      <t>エ</t>
    </rPh>
    <rPh sb="35" eb="37">
      <t>ダイコウ</t>
    </rPh>
    <rPh sb="39" eb="40">
      <t>ノチ</t>
    </rPh>
    <rPh sb="43" eb="45">
      <t>ツド</t>
    </rPh>
    <rPh sb="45" eb="47">
      <t>ホンニン</t>
    </rPh>
    <rPh sb="48" eb="50">
      <t>カクニン</t>
    </rPh>
    <rPh sb="51" eb="52">
      <t>エ</t>
    </rPh>
    <rPh sb="62" eb="64">
      <t>フヒョウ</t>
    </rPh>
    <rPh sb="78" eb="80">
      <t>キニュウ</t>
    </rPh>
    <phoneticPr fontId="18"/>
  </si>
  <si>
    <r>
      <rPr>
        <sz val="8"/>
        <rFont val="ＭＳ Ｐゴシック"/>
        <family val="3"/>
        <charset val="128"/>
      </rPr>
      <t xml:space="preserve">遺留金品があった場合、適切に処理していますか。
</t>
    </r>
    <r>
      <rPr>
        <u/>
        <sz val="8"/>
        <rFont val="ＭＳ Ｐゴシック"/>
        <family val="3"/>
        <charset val="128"/>
      </rPr>
      <t xml:space="preserve">※　「付表３」に、遺留金品について記入してください。
</t>
    </r>
    <rPh sb="0" eb="2">
      <t>イリュウ</t>
    </rPh>
    <rPh sb="2" eb="4">
      <t>キンピン</t>
    </rPh>
    <rPh sb="8" eb="10">
      <t>バアイ</t>
    </rPh>
    <rPh sb="11" eb="13">
      <t>テキセツ</t>
    </rPh>
    <rPh sb="14" eb="16">
      <t>ショリ</t>
    </rPh>
    <rPh sb="27" eb="29">
      <t>フヒョウ</t>
    </rPh>
    <rPh sb="33" eb="35">
      <t>イリュウ</t>
    </rPh>
    <rPh sb="36" eb="37">
      <t>ヒン</t>
    </rPh>
    <phoneticPr fontId="18"/>
  </si>
  <si>
    <t>同条第2項第1号準用
構成員等につき、解釈通知第3-七4(21)②イ準用</t>
    <rPh sb="15" eb="18">
      <t>コウセイイン</t>
    </rPh>
    <rPh sb="18" eb="19">
      <t>トウ</t>
    </rPh>
    <phoneticPr fontId="18"/>
  </si>
  <si>
    <t>(3) 介護職員その他の従業者に対し、
①感染症及び食中毒の予防及びまん延の防止のための研修
②感染症の予防及びまん延の防止のための訓練
を定期的に（年２回以上）及び新規採用時に実施すること。
※　感染症の業務継続計画に係る研修、訓練と一体的に実施することも可能です。
※　②は、令和６年３月３１日までは努力義務です。</t>
    <rPh sb="81" eb="82">
      <t>オヨ</t>
    </rPh>
    <rPh sb="83" eb="85">
      <t>シンキ</t>
    </rPh>
    <rPh sb="85" eb="87">
      <t>サイヨウ</t>
    </rPh>
    <rPh sb="87" eb="88">
      <t>トキ</t>
    </rPh>
    <phoneticPr fontId="18"/>
  </si>
  <si>
    <t>(3) 事故発生の防止のための委員会（テレビ電話可）及び従事者に対する研修を定期的に（研修は年２回以上及び新規採用時に）行うこと。</t>
    <rPh sb="22" eb="24">
      <t>デンワ</t>
    </rPh>
    <rPh sb="24" eb="25">
      <t>カ</t>
    </rPh>
    <rPh sb="43" eb="45">
      <t>ケンシュウ</t>
    </rPh>
    <rPh sb="46" eb="47">
      <t>ネン</t>
    </rPh>
    <rPh sb="48" eb="49">
      <t>カイ</t>
    </rPh>
    <rPh sb="49" eb="51">
      <t>イジョウ</t>
    </rPh>
    <rPh sb="51" eb="52">
      <t>オヨ</t>
    </rPh>
    <rPh sb="53" eb="58">
      <t>シンキサイヨウトキ</t>
    </rPh>
    <phoneticPr fontId="18"/>
  </si>
  <si>
    <t>同項第3号準用
解釈通知第3-七4(25)③、④準用</t>
    <rPh sb="5" eb="7">
      <t>ジュンヨウ</t>
    </rPh>
    <rPh sb="8" eb="10">
      <t>カイシャク</t>
    </rPh>
    <rPh sb="10" eb="12">
      <t>ツウチ</t>
    </rPh>
    <rPh sb="12" eb="13">
      <t>ダイ</t>
    </rPh>
    <rPh sb="15" eb="16">
      <t>シチ</t>
    </rPh>
    <rPh sb="24" eb="26">
      <t>ジュンヨウ</t>
    </rPh>
    <phoneticPr fontId="18"/>
  </si>
  <si>
    <t xml:space="preserve">(3) 従業者に対し、虐待の防止のための研修を定期的に（年２回以上及び新規採用時に）実施すること。
</t>
    <rPh sb="28" eb="29">
      <t>ネン</t>
    </rPh>
    <rPh sb="30" eb="31">
      <t>カイ</t>
    </rPh>
    <rPh sb="31" eb="33">
      <t>イジョウ</t>
    </rPh>
    <phoneticPr fontId="18"/>
  </si>
  <si>
    <t>・過去１年間の平均件数　：数字のみ入れてください</t>
    <phoneticPr fontId="29"/>
  </si>
  <si>
    <r>
      <t>・週１回以上、ろ過器と循環配管について消毒と生物膜の除去を行っていますか。
　実施頻度：</t>
    </r>
    <r>
      <rPr>
        <sz val="7"/>
        <rFont val="ＭＳ Ｐゴシック"/>
        <family val="3"/>
        <charset val="128"/>
      </rPr>
      <t>プルダウンで選択し、平均回数を入れてください。</t>
    </r>
    <rPh sb="1" eb="2">
      <t>シュウ</t>
    </rPh>
    <rPh sb="3" eb="4">
      <t>カイ</t>
    </rPh>
    <rPh sb="4" eb="6">
      <t>イジョウ</t>
    </rPh>
    <rPh sb="39" eb="41">
      <t>ジッシ</t>
    </rPh>
    <rPh sb="41" eb="43">
      <t>ヒンド</t>
    </rPh>
    <rPh sb="50" eb="52">
      <t>センタク</t>
    </rPh>
    <rPh sb="54" eb="56">
      <t>ヘイキン</t>
    </rPh>
    <rPh sb="56" eb="58">
      <t>カイスウ</t>
    </rPh>
    <rPh sb="59" eb="60">
      <t>イ</t>
    </rPh>
    <phoneticPr fontId="18"/>
  </si>
  <si>
    <t>第41条の2準用
解釈通知第3-五4(14)
同条第1号準用
解釈通知同項①準用</t>
    <rPh sb="6" eb="8">
      <t>ジュンヨウ</t>
    </rPh>
    <rPh sb="9" eb="11">
      <t>カイシャク</t>
    </rPh>
    <rPh sb="11" eb="13">
      <t>ツウチ</t>
    </rPh>
    <rPh sb="13" eb="14">
      <t>ダイ</t>
    </rPh>
    <rPh sb="16" eb="17">
      <t>イ</t>
    </rPh>
    <rPh sb="24" eb="26">
      <t>ドウジョウ</t>
    </rPh>
    <rPh sb="26" eb="27">
      <t>ダイ</t>
    </rPh>
    <rPh sb="28" eb="29">
      <t>ゴウ</t>
    </rPh>
    <rPh sb="29" eb="31">
      <t>ジュンヨウ</t>
    </rPh>
    <rPh sb="37" eb="39">
      <t>ドウコウ</t>
    </rPh>
    <rPh sb="40" eb="42">
      <t>ジュンヨウ</t>
    </rPh>
    <phoneticPr fontId="50"/>
  </si>
  <si>
    <t>同条第2号準用
解釈通知同項②準用</t>
    <rPh sb="1" eb="2">
      <t>ジョウ</t>
    </rPh>
    <rPh sb="5" eb="7">
      <t>ジュンヨウ</t>
    </rPh>
    <phoneticPr fontId="18"/>
  </si>
  <si>
    <t>同条第3号準用
解釈通知同項③準用</t>
    <rPh sb="1" eb="2">
      <t>ジョウ</t>
    </rPh>
    <rPh sb="5" eb="7">
      <t>ジュンヨウ</t>
    </rPh>
    <rPh sb="12" eb="14">
      <t>ドウコウ</t>
    </rPh>
    <rPh sb="15" eb="17">
      <t>ジュンヨウ</t>
    </rPh>
    <phoneticPr fontId="18"/>
  </si>
  <si>
    <t>同条第4号準用</t>
    <rPh sb="1" eb="2">
      <t>ジョウ</t>
    </rPh>
    <rPh sb="5" eb="7">
      <t>ジュンヨウ</t>
    </rPh>
    <phoneticPr fontId="50"/>
  </si>
  <si>
    <t>同項第2号準用
解釈通知同項②ロ準用</t>
    <rPh sb="9" eb="11">
      <t>カイシャク</t>
    </rPh>
    <rPh sb="11" eb="13">
      <t>ツウチ</t>
    </rPh>
    <rPh sb="13" eb="15">
      <t>ドウコウ</t>
    </rPh>
    <rPh sb="17" eb="19">
      <t>ジュンヨウ</t>
    </rPh>
    <phoneticPr fontId="18"/>
  </si>
  <si>
    <t>／</t>
    <phoneticPr fontId="18"/>
  </si>
  <si>
    <t>／</t>
  </si>
  <si>
    <t>当該区分の該当なし</t>
    <rPh sb="0" eb="2">
      <t>トウガイ</t>
    </rPh>
    <rPh sb="2" eb="4">
      <t>クブン</t>
    </rPh>
    <rPh sb="5" eb="7">
      <t>ガイトウ</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</si>
</sst>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ggge&quot;年&quot;m&quot;月&quot;d&quot;日&quot;;;"/>
    <numFmt numFmtId="177" formatCode="[Blue][=1]&quot;適&quot;;[Red][=2]&quot;不適&quot;;[Green]&quot;非該当&quot;"/>
    <numFmt numFmtId="178" formatCode="ggge&quot;年&quot;m&quot;月&quot;d&quot;日&quot;;;&quot;&quot;"/>
    <numFmt numFmtId="179" formatCode="0;&quot;マイナス値は不可です&quot;;&quot;&quot;"/>
    <numFmt numFmtId="180" formatCode="[&lt;43586]&quot;（&quot;ggge&quot;年度）&quot;;[&gt;=43831]&quot;（&quot;ggge&quot;年度）&quot;;&quot;（令和元年度）&quot;"/>
    <numFmt numFmtId="181" formatCode="0&quot;日&quot;&quot;間&quot;"/>
    <numFmt numFmtId="182" formatCode="0\℃"/>
    <numFmt numFmtId="183" formatCode="[$-411]ge&quot;年　&quot;m&quot;月&quot;"/>
    <numFmt numFmtId="184" formatCode="#,##0_ "/>
    <numFmt numFmtId="186" formatCode="#,##0_ ;[Red]\-#,##0\ "/>
    <numFmt numFmtId="187" formatCode="[$-411]gge\.m\.d;\ &quot;月&quot;\ \ &quot;日&quot;;\ &quot;月&quot;\ \ &quot;日&quot;;\ &quot;月&quot;\ \ &quot;日&quot;"/>
    <numFmt numFmtId="188" formatCode="&quot;記&quot;&quot;入&quot;&quot;済&quot;&quot;み&quot;;;[Red]&quot;未&quot;&quot;記&quot;&quot;入&quot;&quot;あ&quot;&quot;り&quot;;_ @_ "/>
    <numFmt numFmtId="189" formatCode="&quot;記&quot;&quot;入&quot;&quot;済&quot;&quot;み&quot;;;[Red]&quot;本シート未&quot;&quot;記&quot;&quot;入&quot;&quot;あ&quot;&quot;り&quot;;_ @_ "/>
    <numFmt numFmtId="190" formatCode="&quot;（&quot;0.0&quot;件／月）&quot;;&quot;マイナス値は不可です&quot;;&quot;（&quot;0.0&quot;件／月）&quot;;&quot;★このセルに平均件数を入力して下さい（  .  件/月）&quot;"/>
    <numFmt numFmtId="196" formatCode="&quot;／&quot;0&quot;人&quot;;;&quot;／&quot;0&quot;人&quot;;@"/>
    <numFmt numFmtId="197" formatCode="&quot;記&quot;&quot;入&quot;&quot;済&quot;&quot;み&quot;;;[Red]&quot;未&quot;&quot;記&quot;&quot;入&quot;&quot;あ&quot;&quot;り&quot;"/>
  </numFmts>
  <fonts count="105">
    <font>
      <sz val="11"/>
      <color indexed="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4"/>
      <color indexed="8"/>
      <name val="ＭＳ ゴシック"/>
      <family val="3"/>
      <charset val="128"/>
    </font>
    <font>
      <sz val="9"/>
      <color indexed="8"/>
      <name val="ＭＳ ゴシック"/>
      <family val="3"/>
      <charset val="128"/>
    </font>
    <font>
      <sz val="9"/>
      <color indexed="8"/>
      <name val="ＭＳ明朝"/>
      <family val="3"/>
      <charset val="128"/>
    </font>
    <font>
      <sz val="8"/>
      <color indexed="8"/>
      <name val="ＭＳ ゴシック"/>
      <family val="3"/>
      <charset val="128"/>
    </font>
    <font>
      <sz val="8"/>
      <color indexed="8"/>
      <name val="ＭＳ Ｐゴシック"/>
      <family val="3"/>
      <charset val="128"/>
    </font>
    <font>
      <b/>
      <sz val="11"/>
      <color indexed="8"/>
      <name val="ＭＳ ゴシック"/>
      <family val="3"/>
      <charset val="128"/>
    </font>
    <font>
      <sz val="10"/>
      <color indexed="8"/>
      <name val="ＭＳ 明朝"/>
      <family val="1"/>
      <charset val="128"/>
    </font>
    <font>
      <sz val="12"/>
      <color indexed="8"/>
      <name val="ＭＳ ゴシック"/>
      <family val="3"/>
      <charset val="128"/>
    </font>
    <font>
      <sz val="8"/>
      <name val="ＭＳ Ｐゴシック"/>
      <family val="3"/>
      <charset val="128"/>
    </font>
    <font>
      <sz val="10"/>
      <name val="ＭＳ 明朝"/>
      <family val="1"/>
      <charset val="128"/>
    </font>
    <font>
      <sz val="6"/>
      <name val="ＭＳ Ｐゴシック"/>
      <family val="3"/>
      <charset val="128"/>
    </font>
    <font>
      <sz val="16"/>
      <color indexed="8"/>
      <name val="ＭＳ Ｐゴシック"/>
      <family val="3"/>
      <charset val="128"/>
    </font>
    <font>
      <sz val="7"/>
      <color indexed="8"/>
      <name val="ＭＳ ゴシック"/>
      <family val="3"/>
      <charset val="128"/>
    </font>
    <font>
      <sz val="6"/>
      <color indexed="40"/>
      <name val="ＭＳ ゴシック"/>
      <family val="3"/>
      <charset val="128"/>
    </font>
    <font>
      <sz val="6"/>
      <color indexed="8"/>
      <name val="ＭＳ ゴシック"/>
      <family val="3"/>
      <charset val="128"/>
    </font>
    <font>
      <sz val="6"/>
      <color indexed="10"/>
      <name val="ＭＳ ゴシック"/>
      <family val="3"/>
      <charset val="128"/>
    </font>
    <font>
      <sz val="6"/>
      <color indexed="50"/>
      <name val="ＭＳ ゴシック"/>
      <family val="3"/>
      <charset val="128"/>
    </font>
    <font>
      <sz val="8"/>
      <name val="ＭＳ ゴシック"/>
      <family val="3"/>
      <charset val="128"/>
    </font>
    <font>
      <sz val="16"/>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1"/>
      <color theme="0" tint="-0.249977111117893"/>
      <name val="ＭＳ Ｐゴシック"/>
      <family val="3"/>
      <charset val="128"/>
      <scheme val="minor"/>
    </font>
    <font>
      <sz val="10"/>
      <color theme="1"/>
      <name val="ＭＳ Ｐ明朝"/>
      <family val="1"/>
      <charset val="128"/>
    </font>
    <font>
      <sz val="10"/>
      <color theme="1"/>
      <name val="ＭＳ 明朝"/>
      <family val="1"/>
      <charset val="128"/>
    </font>
    <font>
      <sz val="7"/>
      <color rgb="FF000000"/>
      <name val="ＭＳ ゴシック"/>
      <family val="3"/>
      <charset val="128"/>
    </font>
    <font>
      <sz val="9"/>
      <color rgb="FF000000"/>
      <name val="ＭＳ ゴシック"/>
      <family val="3"/>
      <charset val="128"/>
    </font>
    <font>
      <sz val="8"/>
      <color rgb="FF000000"/>
      <name val="ＭＳ ゴシック"/>
      <family val="3"/>
      <charset val="128"/>
    </font>
    <font>
      <sz val="10"/>
      <color theme="1"/>
      <name val="ＭＳ ゴシック"/>
      <family val="3"/>
      <charset val="128"/>
    </font>
    <font>
      <u/>
      <sz val="10"/>
      <color theme="1"/>
      <name val="ＭＳ Ｐゴシック"/>
      <family val="3"/>
      <charset val="128"/>
      <scheme val="minor"/>
    </font>
    <font>
      <b/>
      <sz val="9"/>
      <color indexed="81"/>
      <name val="ＭＳ Ｐゴシック"/>
      <family val="3"/>
      <charset val="128"/>
    </font>
    <font>
      <sz val="6"/>
      <name val="ＭＳ Ｐゴシック"/>
      <family val="2"/>
      <charset val="128"/>
      <scheme val="minor"/>
    </font>
    <font>
      <sz val="9"/>
      <name val="ＭＳ ゴシック"/>
      <family val="3"/>
      <charset val="128"/>
    </font>
    <font>
      <sz val="11"/>
      <name val="ＭＳ Ｐゴシック"/>
      <family val="3"/>
      <charset val="128"/>
    </font>
    <font>
      <sz val="9"/>
      <name val="ＭＳ Ｐゴシック"/>
      <family val="3"/>
      <charset val="128"/>
    </font>
    <font>
      <sz val="9"/>
      <name val="ＭＳ明朝"/>
      <family val="3"/>
      <charset val="128"/>
    </font>
    <font>
      <b/>
      <sz val="10"/>
      <color rgb="FF0070C0"/>
      <name val="ＭＳ Ｐゴシック"/>
      <family val="3"/>
      <charset val="128"/>
      <scheme val="minor"/>
    </font>
    <font>
      <sz val="10"/>
      <color theme="0" tint="-0.14999847407452621"/>
      <name val="ＭＳ Ｐゴシック"/>
      <family val="2"/>
      <charset val="128"/>
      <scheme val="minor"/>
    </font>
    <font>
      <b/>
      <sz val="10"/>
      <color theme="1"/>
      <name val="ＭＳ Ｐゴシック"/>
      <family val="3"/>
      <charset val="128"/>
      <scheme val="minor"/>
    </font>
    <font>
      <sz val="10"/>
      <color theme="0" tint="-0.14999847407452621"/>
      <name val="ＭＳ Ｐゴシック"/>
      <family val="3"/>
      <charset val="128"/>
      <scheme val="minor"/>
    </font>
    <font>
      <b/>
      <sz val="12"/>
      <color theme="5"/>
      <name val="ＭＳ Ｐゴシック"/>
      <family val="3"/>
      <charset val="128"/>
      <scheme val="minor"/>
    </font>
    <font>
      <b/>
      <sz val="12"/>
      <color rgb="FF92D050"/>
      <name val="ＭＳ Ｐゴシック"/>
      <family val="3"/>
      <charset val="128"/>
      <scheme val="minor"/>
    </font>
    <font>
      <sz val="9"/>
      <color rgb="FFFF0000"/>
      <name val="ＭＳ Ｐゴシック"/>
      <family val="3"/>
      <charset val="128"/>
      <scheme val="minor"/>
    </font>
    <font>
      <u val="double"/>
      <sz val="9"/>
      <color rgb="FFFF0000"/>
      <name val="ＭＳ Ｐゴシック"/>
      <family val="3"/>
      <charset val="128"/>
      <scheme val="minor"/>
    </font>
    <font>
      <sz val="9"/>
      <color rgb="FFFF0000"/>
      <name val="ＭＳ Ｐゴシック"/>
      <family val="2"/>
      <charset val="128"/>
      <scheme val="minor"/>
    </font>
    <font>
      <sz val="10"/>
      <color rgb="FF92D050"/>
      <name val="ＭＳ Ｐゴシック"/>
      <family val="3"/>
      <charset val="128"/>
      <scheme val="minor"/>
    </font>
    <font>
      <b/>
      <sz val="13"/>
      <color rgb="FFFF0000"/>
      <name val="ＭＳ ゴシック"/>
      <family val="3"/>
      <charset val="128"/>
    </font>
    <font>
      <sz val="14"/>
      <name val="ＭＳ ゴシック"/>
      <family val="3"/>
      <charset val="128"/>
    </font>
    <font>
      <u/>
      <sz val="8"/>
      <name val="ＭＳ ゴシック"/>
      <family val="3"/>
      <charset val="128"/>
    </font>
    <font>
      <sz val="7.5"/>
      <name val="ＭＳ Ｐゴシック"/>
      <family val="3"/>
      <charset val="128"/>
    </font>
    <font>
      <sz val="9"/>
      <color rgb="FFFFC000"/>
      <name val="ＭＳ ゴシック"/>
      <family val="3"/>
      <charset val="128"/>
    </font>
    <font>
      <sz val="7"/>
      <name val="ＭＳ Ｐゴシック"/>
      <family val="3"/>
      <charset val="128"/>
    </font>
    <font>
      <sz val="9"/>
      <color rgb="FFFF0000"/>
      <name val="ＭＳ ゴシック"/>
      <family val="3"/>
      <charset val="128"/>
    </font>
    <font>
      <sz val="11"/>
      <name val="ＭＳ ゴシック"/>
      <family val="3"/>
      <charset val="128"/>
    </font>
    <font>
      <i/>
      <sz val="9"/>
      <name val="ＭＳ ゴシック"/>
      <family val="3"/>
      <charset val="128"/>
    </font>
    <font>
      <i/>
      <sz val="11"/>
      <name val="ＭＳ Ｐゴシック"/>
      <family val="3"/>
      <charset val="128"/>
    </font>
    <font>
      <sz val="9"/>
      <name val="ＭＳ Ｐ明朝"/>
      <family val="1"/>
      <charset val="128"/>
    </font>
    <font>
      <sz val="10"/>
      <color rgb="FFFF0000"/>
      <name val="ＭＳ 明朝"/>
      <family val="1"/>
      <charset val="128"/>
    </font>
    <font>
      <sz val="9"/>
      <name val="ＭＳ 明朝"/>
      <family val="1"/>
      <charset val="128"/>
    </font>
    <font>
      <sz val="10"/>
      <name val="ＭＳ Ｐゴシック"/>
      <family val="3"/>
      <charset val="128"/>
    </font>
    <font>
      <sz val="6"/>
      <name val="ＭＳ 明朝"/>
      <family val="1"/>
      <charset val="128"/>
    </font>
    <font>
      <sz val="11"/>
      <name val="ＭＳ Ｐゴシック"/>
      <family val="3"/>
      <charset val="128"/>
      <scheme val="major"/>
    </font>
    <font>
      <sz val="10"/>
      <name val="ＭＳ ゴシック"/>
      <family val="3"/>
      <charset val="128"/>
    </font>
    <font>
      <b/>
      <sz val="9"/>
      <color indexed="81"/>
      <name val="MS P ゴシック"/>
      <family val="3"/>
      <charset val="128"/>
    </font>
    <font>
      <sz val="9"/>
      <color rgb="FFFF0000"/>
      <name val="ＭＳ Ｐ明朝"/>
      <family val="1"/>
      <charset val="128"/>
    </font>
    <font>
      <u/>
      <sz val="9"/>
      <name val="ＭＳ 明朝"/>
      <family val="1"/>
      <charset val="128"/>
    </font>
    <font>
      <sz val="9"/>
      <color theme="0"/>
      <name val="ＭＳ ゴシック"/>
      <family val="3"/>
      <charset val="128"/>
    </font>
    <font>
      <u/>
      <sz val="11"/>
      <color theme="10"/>
      <name val="ＭＳ Ｐゴシック"/>
      <family val="3"/>
      <charset val="128"/>
    </font>
    <font>
      <u/>
      <sz val="10"/>
      <color rgb="FFFF0000"/>
      <name val="ＭＳ Ｐ明朝"/>
      <family val="1"/>
      <charset val="128"/>
    </font>
    <font>
      <sz val="9"/>
      <color rgb="FFFF0000"/>
      <name val="ＭＳ 明朝"/>
      <family val="1"/>
      <charset val="128"/>
    </font>
    <font>
      <sz val="8"/>
      <color theme="0"/>
      <name val="ＭＳ Ｐゴシック"/>
      <family val="3"/>
      <charset val="128"/>
    </font>
    <font>
      <sz val="6"/>
      <color theme="0"/>
      <name val="ＭＳ Ｐゴシック"/>
      <family val="3"/>
      <charset val="128"/>
    </font>
    <font>
      <b/>
      <sz val="9"/>
      <name val="ＭＳ ゴシック"/>
      <family val="3"/>
      <charset val="128"/>
    </font>
    <font>
      <sz val="9"/>
      <color indexed="8"/>
      <name val="ＭＳ Ｐゴシック"/>
      <family val="3"/>
      <charset val="128"/>
    </font>
    <font>
      <sz val="10"/>
      <color rgb="FFFF0000"/>
      <name val="ＭＳ Ｐ明朝"/>
      <family val="1"/>
      <charset val="128"/>
    </font>
    <font>
      <b/>
      <sz val="9"/>
      <color rgb="FFFFFF00"/>
      <name val="ＭＳ Ｐゴシック"/>
      <family val="3"/>
      <charset val="128"/>
      <scheme val="minor"/>
    </font>
    <font>
      <sz val="9"/>
      <color rgb="FF92D050"/>
      <name val="ＭＳ ゴシック"/>
      <family val="3"/>
      <charset val="128"/>
    </font>
    <font>
      <b/>
      <sz val="13"/>
      <color rgb="FFFFFF00"/>
      <name val="ＭＳ ゴシック"/>
      <family val="3"/>
      <charset val="128"/>
    </font>
    <font>
      <sz val="7"/>
      <color rgb="FF000000"/>
      <name val="ＭＳ Ｐゴシック"/>
      <family val="3"/>
      <charset val="128"/>
    </font>
    <font>
      <sz val="7"/>
      <color indexed="8"/>
      <name val="ＭＳ Ｐゴシック"/>
      <family val="3"/>
      <charset val="128"/>
    </font>
    <font>
      <sz val="6"/>
      <color indexed="40"/>
      <name val="ＭＳ Ｐゴシック"/>
      <family val="3"/>
      <charset val="128"/>
    </font>
    <font>
      <sz val="6"/>
      <color rgb="FFFFC000"/>
      <name val="ＭＳ Ｐゴシック"/>
      <family val="3"/>
      <charset val="128"/>
    </font>
    <font>
      <sz val="6"/>
      <color indexed="10"/>
      <name val="ＭＳ Ｐゴシック"/>
      <family val="3"/>
      <charset val="128"/>
    </font>
    <font>
      <sz val="6"/>
      <color indexed="50"/>
      <name val="ＭＳ Ｐゴシック"/>
      <family val="3"/>
      <charset val="128"/>
    </font>
    <font>
      <u/>
      <sz val="8"/>
      <name val="ＭＳ Ｐゴシック"/>
      <family val="3"/>
      <charset val="128"/>
    </font>
    <font>
      <sz val="5"/>
      <color theme="0"/>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rgb="FFFFFF99"/>
        <bgColor indexed="64"/>
      </patternFill>
    </fill>
    <fill>
      <patternFill patternType="solid">
        <fgColor rgb="FFE1FFFF"/>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EF5F0"/>
        <bgColor indexed="64"/>
      </patternFill>
    </fill>
    <fill>
      <patternFill patternType="solid">
        <fgColor rgb="FFE3F3D1"/>
        <bgColor indexed="64"/>
      </patternFill>
    </fill>
    <fill>
      <patternFill patternType="solid">
        <fgColor indexed="9"/>
        <bgColor indexed="64"/>
      </patternFill>
    </fill>
    <fill>
      <patternFill patternType="solid">
        <fgColor theme="1" tint="0.34998626667073579"/>
        <bgColor indexed="64"/>
      </patternFill>
    </fill>
    <fill>
      <patternFill patternType="solid">
        <fgColor theme="2" tint="-0.499984740745262"/>
        <bgColor indexed="64"/>
      </patternFill>
    </fill>
  </fills>
  <borders count="6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style="hair">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dotted">
        <color indexed="64"/>
      </bottom>
      <diagonal/>
    </border>
    <border>
      <left style="thin">
        <color indexed="64"/>
      </left>
      <right style="thin">
        <color indexed="64"/>
      </right>
      <top style="dotted">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diagonal/>
    </border>
    <border>
      <left/>
      <right style="thin">
        <color indexed="64"/>
      </right>
      <top style="hair">
        <color indexed="64"/>
      </top>
      <bottom style="dotted">
        <color indexed="64"/>
      </bottom>
      <diagonal/>
    </border>
    <border>
      <left/>
      <right style="thin">
        <color indexed="64"/>
      </right>
      <top style="dotted">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hair">
        <color indexed="64"/>
      </top>
      <bottom/>
      <diagonal/>
    </border>
    <border>
      <left style="thin">
        <color indexed="64"/>
      </left>
      <right style="thin">
        <color indexed="64"/>
      </right>
      <top style="dotted">
        <color theme="0" tint="-0.34998626667073579"/>
      </top>
      <bottom/>
      <diagonal/>
    </border>
    <border>
      <left style="thin">
        <color indexed="64"/>
      </left>
      <right style="thin">
        <color indexed="64"/>
      </right>
      <top/>
      <bottom style="dotted">
        <color theme="0" tint="-0.34998626667073579"/>
      </bottom>
      <diagonal/>
    </border>
    <border>
      <left style="thin">
        <color indexed="64"/>
      </left>
      <right style="thin">
        <color indexed="64"/>
      </right>
      <top style="dotted">
        <color indexed="64"/>
      </top>
      <bottom style="dotted">
        <color theme="0" tint="-0.34998626667073579"/>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top style="thick">
        <color theme="5"/>
      </top>
      <bottom/>
      <diagonal/>
    </border>
    <border>
      <left/>
      <right style="thick">
        <color theme="5"/>
      </right>
      <top style="thick">
        <color theme="5"/>
      </top>
      <bottom/>
      <diagonal/>
    </border>
    <border>
      <left/>
      <right style="thick">
        <color theme="5"/>
      </right>
      <top style="hair">
        <color theme="5"/>
      </top>
      <bottom style="thick">
        <color theme="5"/>
      </bottom>
      <diagonal/>
    </border>
    <border>
      <left style="thick">
        <color theme="5"/>
      </left>
      <right/>
      <top style="thick">
        <color theme="5"/>
      </top>
      <bottom/>
      <diagonal/>
    </border>
    <border>
      <left style="thick">
        <color rgb="FF92D050"/>
      </left>
      <right/>
      <top style="thick">
        <color rgb="FF92D050"/>
      </top>
      <bottom/>
      <diagonal/>
    </border>
    <border>
      <left/>
      <right/>
      <top style="thick">
        <color rgb="FF92D050"/>
      </top>
      <bottom/>
      <diagonal/>
    </border>
    <border>
      <left/>
      <right style="thick">
        <color rgb="FF92D050"/>
      </right>
      <top style="thick">
        <color rgb="FF92D050"/>
      </top>
      <bottom/>
      <diagonal/>
    </border>
    <border>
      <left style="thick">
        <color rgb="FF92D050"/>
      </left>
      <right/>
      <top/>
      <bottom style="thick">
        <color rgb="FF92D050"/>
      </bottom>
      <diagonal/>
    </border>
    <border>
      <left/>
      <right/>
      <top/>
      <bottom style="thick">
        <color rgb="FF92D050"/>
      </bottom>
      <diagonal/>
    </border>
    <border>
      <left/>
      <right style="thick">
        <color rgb="FF92D050"/>
      </right>
      <top/>
      <bottom style="thick">
        <color rgb="FF92D050"/>
      </bottom>
      <diagonal/>
    </border>
    <border>
      <left/>
      <right style="thin">
        <color indexed="64"/>
      </right>
      <top style="hair">
        <color indexed="64"/>
      </top>
      <bottom/>
      <diagonal/>
    </border>
    <border>
      <left/>
      <right style="thin">
        <color indexed="64"/>
      </right>
      <top style="dotted">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dotted">
        <color indexed="64"/>
      </right>
      <top style="thin">
        <color indexed="64"/>
      </top>
      <bottom style="thin">
        <color indexed="64"/>
      </bottom>
      <diagonal/>
    </border>
  </borders>
  <cellStyleXfs count="44">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1" fillId="0" borderId="0">
      <alignment vertical="center"/>
    </xf>
    <xf numFmtId="0" fontId="17" fillId="4" borderId="0" applyNumberFormat="0" applyBorder="0" applyAlignment="0" applyProtection="0">
      <alignment vertical="center"/>
    </xf>
    <xf numFmtId="0" fontId="86" fillId="0" borderId="0" applyNumberFormat="0" applyFill="0" applyBorder="0" applyAlignment="0" applyProtection="0">
      <alignment vertical="center"/>
    </xf>
  </cellStyleXfs>
  <cellXfs count="873">
    <xf numFmtId="0" fontId="0" fillId="0" borderId="0" xfId="0">
      <alignment vertical="center"/>
    </xf>
    <xf numFmtId="0" fontId="20" fillId="0" borderId="0" xfId="0" applyFont="1" applyAlignment="1">
      <alignment vertical="center" wrapText="1"/>
    </xf>
    <xf numFmtId="0" fontId="20" fillId="0" borderId="0" xfId="41" applyFont="1">
      <alignment vertical="center"/>
    </xf>
    <xf numFmtId="0" fontId="21" fillId="0" borderId="0" xfId="0" applyFont="1" applyAlignment="1">
      <alignment vertical="center" wrapText="1"/>
    </xf>
    <xf numFmtId="0" fontId="21" fillId="0" borderId="0" xfId="0" applyFont="1" applyFill="1" applyAlignment="1">
      <alignment vertical="center" wrapText="1"/>
    </xf>
    <xf numFmtId="0" fontId="21" fillId="0" borderId="0" xfId="41" applyFont="1" applyFill="1" applyAlignment="1">
      <alignment vertical="center" wrapText="1"/>
    </xf>
    <xf numFmtId="0" fontId="25" fillId="0" borderId="0" xfId="0" applyFont="1">
      <alignment vertical="center"/>
    </xf>
    <xf numFmtId="0" fontId="20" fillId="0" borderId="0" xfId="0" applyFont="1">
      <alignment vertical="center"/>
    </xf>
    <xf numFmtId="0" fontId="28" fillId="0" borderId="0" xfId="0" applyFont="1" applyBorder="1" applyAlignment="1">
      <alignment horizontal="left" vertical="center"/>
    </xf>
    <xf numFmtId="0" fontId="28" fillId="0" borderId="0" xfId="0" applyFont="1" applyAlignment="1"/>
    <xf numFmtId="0" fontId="28" fillId="0" borderId="0" xfId="0" applyFont="1" applyAlignment="1">
      <alignment vertical="top"/>
    </xf>
    <xf numFmtId="0" fontId="28" fillId="0" borderId="0" xfId="0" applyFont="1">
      <alignment vertical="center"/>
    </xf>
    <xf numFmtId="0" fontId="28" fillId="0" borderId="0" xfId="0" applyFont="1" applyAlignment="1">
      <alignment vertical="center"/>
    </xf>
    <xf numFmtId="0" fontId="38" fillId="0" borderId="15" xfId="0" applyFont="1" applyBorder="1" applyAlignment="1">
      <alignment horizontal="center" vertical="center"/>
    </xf>
    <xf numFmtId="0" fontId="0" fillId="0" borderId="15" xfId="0" applyBorder="1">
      <alignment vertical="center"/>
    </xf>
    <xf numFmtId="0" fontId="39" fillId="0" borderId="25" xfId="0" applyFont="1" applyBorder="1" applyAlignment="1">
      <alignment vertical="top"/>
    </xf>
    <xf numFmtId="0" fontId="38" fillId="0" borderId="15" xfId="0" applyFont="1" applyBorder="1" applyAlignment="1">
      <alignment horizontal="center" vertical="center"/>
    </xf>
    <xf numFmtId="0" fontId="38" fillId="25" borderId="28" xfId="0" applyFont="1" applyFill="1" applyBorder="1" applyAlignment="1">
      <alignment horizontal="center" vertical="center" wrapText="1"/>
    </xf>
    <xf numFmtId="0" fontId="41" fillId="0" borderId="0" xfId="0" applyFont="1" applyAlignment="1">
      <alignment vertical="center" wrapText="1"/>
    </xf>
    <xf numFmtId="0" fontId="38" fillId="0" borderId="0" xfId="0" applyFont="1">
      <alignment vertical="center"/>
    </xf>
    <xf numFmtId="0" fontId="43" fillId="0" borderId="0" xfId="0" applyFont="1" applyAlignment="1">
      <alignment horizontal="left" vertical="center"/>
    </xf>
    <xf numFmtId="0" fontId="44" fillId="26" borderId="15" xfId="0" applyFont="1" applyFill="1" applyBorder="1" applyAlignment="1" applyProtection="1">
      <alignment horizontal="center" vertical="center" wrapText="1"/>
      <protection locked="0"/>
    </xf>
    <xf numFmtId="0" fontId="45" fillId="26" borderId="15" xfId="0" applyFont="1" applyFill="1" applyBorder="1" applyAlignment="1" applyProtection="1">
      <alignment horizontal="center" vertical="center" wrapText="1"/>
      <protection locked="0"/>
    </xf>
    <xf numFmtId="0" fontId="45" fillId="0" borderId="15" xfId="0" applyFont="1" applyBorder="1" applyAlignment="1" applyProtection="1">
      <alignment horizontal="center" vertical="center" wrapText="1"/>
      <protection locked="0"/>
    </xf>
    <xf numFmtId="0" fontId="43" fillId="0" borderId="0" xfId="0" applyFont="1" applyAlignment="1">
      <alignment vertical="center"/>
    </xf>
    <xf numFmtId="0" fontId="47" fillId="0" borderId="0" xfId="0" applyFont="1" applyAlignment="1" applyProtection="1">
      <alignment horizontal="right" vertical="top"/>
      <protection locked="0"/>
    </xf>
    <xf numFmtId="0" fontId="0" fillId="0" borderId="0" xfId="0" applyProtection="1">
      <alignment vertical="center"/>
      <protection locked="0"/>
    </xf>
    <xf numFmtId="0" fontId="20" fillId="0" borderId="0" xfId="0" applyFont="1" applyAlignment="1">
      <alignment horizontal="center" vertical="center" wrapText="1"/>
    </xf>
    <xf numFmtId="0" fontId="20" fillId="0" borderId="0" xfId="0" applyFont="1" applyAlignment="1">
      <alignment horizontal="center" vertical="center"/>
    </xf>
    <xf numFmtId="0" fontId="26" fillId="0" borderId="0" xfId="0" applyFont="1" applyBorder="1" applyAlignment="1" applyProtection="1">
      <alignment vertical="top"/>
      <protection locked="0"/>
    </xf>
    <xf numFmtId="0" fontId="24" fillId="0" borderId="0" xfId="0" applyFont="1" applyBorder="1" applyAlignment="1" applyProtection="1">
      <alignment vertical="top" wrapText="1"/>
      <protection locked="0"/>
    </xf>
    <xf numFmtId="0" fontId="20" fillId="0" borderId="0" xfId="0" applyFont="1" applyAlignment="1" applyProtection="1">
      <alignment vertical="center" wrapText="1"/>
      <protection locked="0"/>
    </xf>
    <xf numFmtId="0" fontId="24" fillId="0" borderId="0" xfId="0" applyFont="1" applyBorder="1" applyAlignment="1" applyProtection="1">
      <alignment horizontal="left" vertical="center" wrapText="1"/>
      <protection locked="0"/>
    </xf>
    <xf numFmtId="0" fontId="20" fillId="0" borderId="10" xfId="41" applyFont="1" applyBorder="1" applyAlignment="1" applyProtection="1">
      <alignment vertical="top"/>
      <protection locked="0"/>
    </xf>
    <xf numFmtId="0" fontId="20" fillId="0" borderId="10" xfId="41" applyFont="1" applyBorder="1" applyAlignment="1" applyProtection="1">
      <alignment vertical="center"/>
      <protection locked="0"/>
    </xf>
    <xf numFmtId="0" fontId="20" fillId="0" borderId="10" xfId="41" applyFont="1" applyBorder="1" applyAlignment="1" applyProtection="1">
      <alignment horizontal="right" vertical="top"/>
      <protection locked="0"/>
    </xf>
    <xf numFmtId="0" fontId="20" fillId="0" borderId="12"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20" fillId="0" borderId="11" xfId="0" applyFont="1" applyFill="1" applyBorder="1" applyAlignment="1" applyProtection="1">
      <alignment horizontal="center" vertical="center" wrapText="1"/>
      <protection locked="0"/>
    </xf>
    <xf numFmtId="0" fontId="27" fillId="0" borderId="12" xfId="0" applyFont="1" applyFill="1" applyBorder="1" applyAlignment="1" applyProtection="1">
      <alignment horizontal="left" vertical="top" wrapText="1"/>
      <protection locked="0"/>
    </xf>
    <xf numFmtId="0" fontId="27" fillId="0" borderId="11" xfId="0" applyFont="1" applyFill="1" applyBorder="1" applyAlignment="1" applyProtection="1">
      <alignment horizontal="left" vertical="top" wrapText="1"/>
      <protection locked="0"/>
    </xf>
    <xf numFmtId="0" fontId="36" fillId="0" borderId="19" xfId="0" applyFont="1" applyFill="1" applyBorder="1" applyAlignment="1" applyProtection="1">
      <alignment horizontal="justify" vertical="top" wrapText="1"/>
      <protection locked="0"/>
    </xf>
    <xf numFmtId="0" fontId="36" fillId="0" borderId="18" xfId="0" applyFont="1" applyFill="1" applyBorder="1" applyAlignment="1" applyProtection="1">
      <alignment horizontal="justify" vertical="top" wrapText="1"/>
      <protection locked="0"/>
    </xf>
    <xf numFmtId="0" fontId="20" fillId="0" borderId="0" xfId="0" applyFont="1" applyAlignment="1" applyProtection="1">
      <alignment horizontal="center" vertical="top" wrapText="1"/>
      <protection locked="0"/>
    </xf>
    <xf numFmtId="0" fontId="20" fillId="0" borderId="0" xfId="0" applyFont="1" applyAlignment="1" applyProtection="1">
      <alignment vertical="top" wrapText="1"/>
      <protection locked="0"/>
    </xf>
    <xf numFmtId="0" fontId="20" fillId="0" borderId="0" xfId="0" applyFont="1" applyAlignment="1" applyProtection="1">
      <alignment horizontal="center" vertical="center" wrapText="1"/>
      <protection locked="0"/>
    </xf>
    <xf numFmtId="0" fontId="20" fillId="0" borderId="10" xfId="41" applyFont="1" applyBorder="1" applyAlignment="1" applyProtection="1">
      <alignment horizontal="center" vertical="center"/>
      <protection locked="0"/>
    </xf>
    <xf numFmtId="177" fontId="51" fillId="26" borderId="20" xfId="0" applyNumberFormat="1" applyFont="1" applyFill="1" applyBorder="1" applyAlignment="1" applyProtection="1">
      <alignment horizontal="center" vertical="center" shrinkToFit="1"/>
      <protection locked="0"/>
    </xf>
    <xf numFmtId="0" fontId="36" fillId="26" borderId="20" xfId="0" applyFont="1" applyFill="1" applyBorder="1" applyAlignment="1" applyProtection="1">
      <alignment horizontal="justify" vertical="center" wrapText="1"/>
      <protection locked="0"/>
    </xf>
    <xf numFmtId="177" fontId="51" fillId="26" borderId="18" xfId="0" applyNumberFormat="1" applyFont="1" applyFill="1" applyBorder="1" applyAlignment="1" applyProtection="1">
      <alignment horizontal="center" vertical="center" shrinkToFit="1"/>
      <protection locked="0"/>
    </xf>
    <xf numFmtId="0" fontId="36" fillId="26" borderId="18" xfId="0" applyFont="1" applyFill="1" applyBorder="1" applyAlignment="1" applyProtection="1">
      <alignment horizontal="justify" vertical="center" wrapText="1"/>
      <protection locked="0"/>
    </xf>
    <xf numFmtId="177" fontId="51" fillId="26" borderId="17" xfId="0" applyNumberFormat="1" applyFont="1" applyFill="1" applyBorder="1" applyAlignment="1" applyProtection="1">
      <alignment horizontal="center" vertical="center" shrinkToFit="1"/>
      <protection locked="0"/>
    </xf>
    <xf numFmtId="0" fontId="36" fillId="26" borderId="17" xfId="0" applyFont="1" applyFill="1" applyBorder="1" applyAlignment="1" applyProtection="1">
      <alignment horizontal="justify" vertical="center" wrapText="1"/>
      <protection locked="0"/>
    </xf>
    <xf numFmtId="0" fontId="52" fillId="0" borderId="0" xfId="0" applyFont="1">
      <alignment vertical="center"/>
    </xf>
    <xf numFmtId="177" fontId="51" fillId="26" borderId="14" xfId="0" applyNumberFormat="1" applyFont="1" applyFill="1" applyBorder="1" applyAlignment="1" applyProtection="1">
      <alignment horizontal="center" vertical="center" shrinkToFit="1"/>
      <protection locked="0"/>
    </xf>
    <xf numFmtId="0" fontId="36" fillId="26" borderId="19" xfId="0" applyFont="1" applyFill="1" applyBorder="1" applyAlignment="1" applyProtection="1">
      <alignment horizontal="justify" vertical="center" wrapText="1"/>
      <protection locked="0"/>
    </xf>
    <xf numFmtId="177" fontId="51" fillId="26" borderId="23" xfId="0" applyNumberFormat="1" applyFont="1" applyFill="1" applyBorder="1" applyAlignment="1" applyProtection="1">
      <alignment horizontal="center" vertical="center" shrinkToFit="1"/>
      <protection locked="0"/>
    </xf>
    <xf numFmtId="0" fontId="51" fillId="26" borderId="23" xfId="0" applyFont="1" applyFill="1" applyBorder="1" applyAlignment="1" applyProtection="1">
      <alignment vertical="center" wrapText="1"/>
      <protection locked="0"/>
    </xf>
    <xf numFmtId="0" fontId="54" fillId="0" borderId="0" xfId="0" applyFont="1" applyAlignment="1">
      <alignment vertical="center" wrapText="1"/>
    </xf>
    <xf numFmtId="177" fontId="51" fillId="26" borderId="19" xfId="0" applyNumberFormat="1" applyFont="1" applyFill="1" applyBorder="1" applyAlignment="1" applyProtection="1">
      <alignment horizontal="center" vertical="center" shrinkToFit="1"/>
      <protection locked="0"/>
    </xf>
    <xf numFmtId="0" fontId="51" fillId="26" borderId="19" xfId="0" applyFont="1" applyFill="1" applyBorder="1" applyAlignment="1" applyProtection="1">
      <alignment vertical="center" wrapText="1"/>
      <protection locked="0"/>
    </xf>
    <xf numFmtId="0" fontId="36" fillId="0" borderId="18" xfId="0" applyFont="1" applyFill="1" applyBorder="1" applyAlignment="1" applyProtection="1">
      <alignment vertical="top" wrapText="1"/>
      <protection locked="0"/>
    </xf>
    <xf numFmtId="0" fontId="36" fillId="0" borderId="20" xfId="0" applyFont="1" applyFill="1" applyBorder="1" applyAlignment="1" applyProtection="1">
      <alignment horizontal="justify" vertical="top" wrapText="1"/>
      <protection locked="0"/>
    </xf>
    <xf numFmtId="0" fontId="36" fillId="0" borderId="20" xfId="0" applyFont="1" applyBorder="1" applyAlignment="1" applyProtection="1">
      <alignment horizontal="justify" vertical="top" wrapText="1"/>
      <protection locked="0"/>
    </xf>
    <xf numFmtId="0" fontId="27" fillId="0" borderId="34" xfId="0" applyFont="1" applyFill="1" applyBorder="1" applyAlignment="1" applyProtection="1">
      <alignment horizontal="justify" vertical="top" wrapText="1"/>
      <protection locked="0"/>
    </xf>
    <xf numFmtId="0" fontId="20" fillId="0" borderId="0" xfId="0" applyFont="1" applyFill="1" applyAlignment="1">
      <alignment vertical="center" wrapText="1"/>
    </xf>
    <xf numFmtId="0" fontId="45" fillId="0" borderId="46" xfId="0" applyNumberFormat="1" applyFont="1" applyFill="1" applyBorder="1" applyAlignment="1" applyProtection="1">
      <alignment horizontal="center" vertical="center" shrinkToFit="1"/>
      <protection locked="0"/>
    </xf>
    <xf numFmtId="0" fontId="45" fillId="0" borderId="19" xfId="0" applyNumberFormat="1" applyFont="1" applyFill="1" applyBorder="1" applyAlignment="1" applyProtection="1">
      <alignment horizontal="center" vertical="center" shrinkToFit="1"/>
      <protection locked="0"/>
    </xf>
    <xf numFmtId="0" fontId="45" fillId="0" borderId="31" xfId="0" applyNumberFormat="1" applyFont="1" applyFill="1" applyBorder="1" applyAlignment="1" applyProtection="1">
      <alignment horizontal="center" vertical="center" shrinkToFit="1"/>
      <protection locked="0"/>
    </xf>
    <xf numFmtId="0" fontId="45" fillId="0" borderId="30" xfId="0" applyNumberFormat="1" applyFont="1" applyFill="1" applyBorder="1" applyAlignment="1" applyProtection="1">
      <alignment horizontal="center" vertical="center" shrinkToFit="1"/>
      <protection locked="0"/>
    </xf>
    <xf numFmtId="0" fontId="45" fillId="0" borderId="32" xfId="0" applyNumberFormat="1" applyFont="1" applyFill="1" applyBorder="1" applyAlignment="1" applyProtection="1">
      <alignment horizontal="center" vertical="center" shrinkToFit="1"/>
      <protection locked="0"/>
    </xf>
    <xf numFmtId="0" fontId="45" fillId="0" borderId="11" xfId="0" applyNumberFormat="1" applyFont="1" applyFill="1" applyBorder="1" applyAlignment="1" applyProtection="1">
      <alignment horizontal="center" vertical="center" shrinkToFit="1"/>
      <protection locked="0"/>
    </xf>
    <xf numFmtId="0" fontId="19" fillId="0" borderId="10" xfId="0" applyNumberFormat="1" applyFont="1" applyFill="1" applyBorder="1" applyAlignment="1">
      <alignment horizontal="center" vertical="center" wrapText="1"/>
    </xf>
    <xf numFmtId="0" fontId="45" fillId="0" borderId="17" xfId="0" applyNumberFormat="1" applyFont="1" applyFill="1" applyBorder="1" applyAlignment="1" applyProtection="1">
      <alignment horizontal="center" vertical="center" shrinkToFit="1"/>
      <protection locked="0"/>
    </xf>
    <xf numFmtId="0" fontId="20" fillId="0" borderId="11" xfId="0" applyNumberFormat="1" applyFont="1" applyFill="1" applyBorder="1" applyAlignment="1">
      <alignment horizontal="center" vertical="center" wrapText="1"/>
    </xf>
    <xf numFmtId="0" fontId="45" fillId="0" borderId="18" xfId="0" applyNumberFormat="1" applyFont="1" applyFill="1" applyBorder="1" applyAlignment="1" applyProtection="1">
      <alignment horizontal="center" vertical="center" shrinkToFit="1"/>
      <protection locked="0"/>
    </xf>
    <xf numFmtId="0" fontId="51" fillId="0" borderId="17" xfId="0" applyNumberFormat="1" applyFont="1" applyFill="1" applyBorder="1" applyAlignment="1" applyProtection="1">
      <alignment horizontal="center" vertical="center" shrinkToFit="1"/>
      <protection locked="0"/>
    </xf>
    <xf numFmtId="0" fontId="51" fillId="0" borderId="19" xfId="0" applyNumberFormat="1" applyFont="1" applyFill="1" applyBorder="1" applyAlignment="1" applyProtection="1">
      <alignment horizontal="center" vertical="center" shrinkToFit="1"/>
      <protection locked="0"/>
    </xf>
    <xf numFmtId="0" fontId="51" fillId="0" borderId="18" xfId="0" applyNumberFormat="1" applyFont="1" applyFill="1" applyBorder="1" applyAlignment="1" applyProtection="1">
      <alignment horizontal="center" vertical="center" shrinkToFit="1"/>
      <protection locked="0"/>
    </xf>
    <xf numFmtId="0" fontId="45" fillId="0" borderId="20" xfId="0" applyNumberFormat="1" applyFont="1" applyFill="1" applyBorder="1" applyAlignment="1" applyProtection="1">
      <alignment horizontal="center" vertical="center" shrinkToFit="1"/>
      <protection locked="0"/>
    </xf>
    <xf numFmtId="0" fontId="45" fillId="0" borderId="23" xfId="0" applyNumberFormat="1" applyFont="1" applyFill="1" applyBorder="1" applyAlignment="1" applyProtection="1">
      <alignment horizontal="center" vertical="center" shrinkToFit="1"/>
      <protection locked="0"/>
    </xf>
    <xf numFmtId="0" fontId="45" fillId="0" borderId="14" xfId="0" applyNumberFormat="1" applyFont="1" applyFill="1" applyBorder="1" applyAlignment="1" applyProtection="1">
      <alignment horizontal="center" vertical="center" shrinkToFit="1"/>
      <protection locked="0"/>
    </xf>
    <xf numFmtId="0" fontId="45" fillId="0" borderId="12" xfId="0" applyNumberFormat="1" applyFont="1" applyFill="1" applyBorder="1" applyAlignment="1" applyProtection="1">
      <alignment horizontal="center" vertical="center" shrinkToFit="1"/>
      <protection locked="0"/>
    </xf>
    <xf numFmtId="0" fontId="45" fillId="0" borderId="15" xfId="0" applyNumberFormat="1" applyFont="1" applyFill="1" applyBorder="1" applyAlignment="1" applyProtection="1">
      <alignment horizontal="center" vertical="center" wrapText="1"/>
      <protection locked="0"/>
    </xf>
    <xf numFmtId="0" fontId="20" fillId="0" borderId="0" xfId="0" applyNumberFormat="1" applyFont="1" applyFill="1" applyBorder="1" applyAlignment="1">
      <alignment horizontal="center" vertical="center" wrapText="1"/>
    </xf>
    <xf numFmtId="0" fontId="19" fillId="0" borderId="10" xfId="0" applyNumberFormat="1" applyFont="1" applyFill="1" applyBorder="1" applyAlignment="1">
      <alignment vertical="center" wrapText="1"/>
    </xf>
    <xf numFmtId="0" fontId="20" fillId="0" borderId="12" xfId="0" applyNumberFormat="1" applyFont="1" applyFill="1" applyBorder="1" applyAlignment="1">
      <alignment horizontal="left" vertical="center" wrapText="1"/>
    </xf>
    <xf numFmtId="0" fontId="20" fillId="0" borderId="46" xfId="0" applyNumberFormat="1" applyFont="1" applyFill="1" applyBorder="1" applyAlignment="1">
      <alignment horizontal="left" vertical="center" wrapText="1"/>
    </xf>
    <xf numFmtId="0" fontId="20" fillId="0" borderId="36" xfId="0" applyNumberFormat="1" applyFont="1" applyFill="1" applyBorder="1" applyAlignment="1">
      <alignment horizontal="left" vertical="center" wrapText="1"/>
    </xf>
    <xf numFmtId="0" fontId="20" fillId="0" borderId="39" xfId="0" applyNumberFormat="1" applyFont="1" applyFill="1" applyBorder="1" applyAlignment="1">
      <alignment vertical="center" wrapText="1"/>
    </xf>
    <xf numFmtId="0" fontId="20" fillId="0" borderId="30" xfId="0" applyNumberFormat="1" applyFont="1" applyFill="1" applyBorder="1" applyAlignment="1">
      <alignment horizontal="left" vertical="center" wrapText="1"/>
    </xf>
    <xf numFmtId="0" fontId="20" fillId="0" borderId="37" xfId="0" applyNumberFormat="1" applyFont="1" applyFill="1" applyBorder="1" applyAlignment="1">
      <alignment horizontal="left" vertical="center" wrapText="1"/>
    </xf>
    <xf numFmtId="0" fontId="20" fillId="0" borderId="32" xfId="0" applyNumberFormat="1" applyFont="1" applyFill="1" applyBorder="1" applyAlignment="1">
      <alignment horizontal="left" vertical="center" wrapText="1"/>
    </xf>
    <xf numFmtId="0" fontId="20" fillId="0" borderId="23" xfId="0" applyNumberFormat="1" applyFont="1" applyFill="1" applyBorder="1" applyAlignment="1">
      <alignment horizontal="left" vertical="center" wrapText="1"/>
    </xf>
    <xf numFmtId="0" fontId="20" fillId="0" borderId="11" xfId="0" applyNumberFormat="1" applyFont="1" applyFill="1" applyBorder="1" applyAlignment="1">
      <alignment vertical="center" wrapText="1"/>
    </xf>
    <xf numFmtId="0" fontId="20" fillId="0" borderId="35" xfId="0" applyNumberFormat="1" applyFont="1" applyFill="1" applyBorder="1" applyAlignment="1">
      <alignment vertical="center" wrapText="1"/>
    </xf>
    <xf numFmtId="0" fontId="20" fillId="0" borderId="50" xfId="0" applyNumberFormat="1" applyFont="1" applyFill="1" applyBorder="1" applyAlignment="1">
      <alignment vertical="center" wrapText="1"/>
    </xf>
    <xf numFmtId="0" fontId="20" fillId="0" borderId="36" xfId="0" applyNumberFormat="1" applyFont="1" applyFill="1" applyBorder="1" applyAlignment="1">
      <alignment vertical="center" wrapText="1"/>
    </xf>
    <xf numFmtId="0" fontId="20" fillId="0" borderId="37" xfId="0" applyNumberFormat="1" applyFont="1" applyFill="1" applyBorder="1" applyAlignment="1">
      <alignment vertical="center" wrapText="1"/>
    </xf>
    <xf numFmtId="0" fontId="20" fillId="0" borderId="38" xfId="0" applyNumberFormat="1" applyFont="1" applyFill="1" applyBorder="1" applyAlignment="1">
      <alignment vertical="center" wrapText="1"/>
    </xf>
    <xf numFmtId="0" fontId="20" fillId="0" borderId="16" xfId="0" applyNumberFormat="1" applyFont="1" applyFill="1" applyBorder="1" applyAlignment="1">
      <alignment vertical="center" wrapText="1"/>
    </xf>
    <xf numFmtId="0" fontId="20" fillId="0" borderId="40" xfId="0" applyNumberFormat="1" applyFont="1" applyFill="1" applyBorder="1" applyAlignment="1">
      <alignment vertical="center" wrapText="1"/>
    </xf>
    <xf numFmtId="0" fontId="20" fillId="0" borderId="15" xfId="0" applyNumberFormat="1" applyFont="1" applyFill="1" applyBorder="1" applyAlignment="1">
      <alignment vertical="center" wrapText="1"/>
    </xf>
    <xf numFmtId="0" fontId="46" fillId="0" borderId="15" xfId="0" applyNumberFormat="1" applyFont="1" applyFill="1" applyBorder="1">
      <alignment vertical="center"/>
    </xf>
    <xf numFmtId="0" fontId="20" fillId="0" borderId="17" xfId="0" applyNumberFormat="1" applyFont="1" applyFill="1" applyBorder="1" applyAlignment="1">
      <alignment vertical="center" wrapText="1"/>
    </xf>
    <xf numFmtId="0" fontId="20" fillId="0" borderId="18" xfId="0" applyNumberFormat="1" applyFont="1" applyFill="1" applyBorder="1" applyAlignment="1">
      <alignment vertical="center" wrapText="1"/>
    </xf>
    <xf numFmtId="0" fontId="46" fillId="0" borderId="17" xfId="0" applyNumberFormat="1" applyFont="1" applyFill="1" applyBorder="1">
      <alignment vertical="center"/>
    </xf>
    <xf numFmtId="0" fontId="46" fillId="0" borderId="19" xfId="0" applyNumberFormat="1" applyFont="1" applyFill="1" applyBorder="1">
      <alignment vertical="center"/>
    </xf>
    <xf numFmtId="0" fontId="46" fillId="0" borderId="18" xfId="0" applyNumberFormat="1" applyFont="1" applyFill="1" applyBorder="1">
      <alignment vertical="center"/>
    </xf>
    <xf numFmtId="0" fontId="20" fillId="0" borderId="23" xfId="0" applyNumberFormat="1" applyFont="1" applyFill="1" applyBorder="1" applyAlignment="1">
      <alignment vertical="center" wrapText="1"/>
    </xf>
    <xf numFmtId="0" fontId="20" fillId="0" borderId="19" xfId="0" applyNumberFormat="1" applyFont="1" applyFill="1" applyBorder="1" applyAlignment="1">
      <alignment vertical="center" wrapText="1"/>
    </xf>
    <xf numFmtId="0" fontId="46" fillId="0" borderId="16" xfId="0" applyNumberFormat="1" applyFont="1" applyFill="1" applyBorder="1">
      <alignment vertical="center"/>
    </xf>
    <xf numFmtId="0" fontId="20" fillId="0" borderId="19" xfId="0" applyNumberFormat="1" applyFont="1" applyFill="1" applyBorder="1">
      <alignment vertical="center"/>
    </xf>
    <xf numFmtId="0" fontId="46" fillId="0" borderId="14" xfId="0" applyNumberFormat="1" applyFont="1" applyFill="1" applyBorder="1">
      <alignment vertical="center"/>
    </xf>
    <xf numFmtId="0" fontId="51" fillId="0" borderId="20" xfId="0" applyNumberFormat="1" applyFont="1" applyFill="1" applyBorder="1" applyAlignment="1" applyProtection="1">
      <alignment horizontal="center" vertical="center" wrapText="1"/>
      <protection locked="0"/>
    </xf>
    <xf numFmtId="0" fontId="51" fillId="0" borderId="18" xfId="0" applyNumberFormat="1" applyFont="1" applyFill="1" applyBorder="1" applyAlignment="1" applyProtection="1">
      <alignment horizontal="center" vertical="center" wrapText="1"/>
      <protection locked="0"/>
    </xf>
    <xf numFmtId="0" fontId="36" fillId="0" borderId="17" xfId="0" applyNumberFormat="1" applyFont="1" applyFill="1" applyBorder="1" applyAlignment="1" applyProtection="1">
      <alignment horizontal="justify" vertical="center" wrapText="1"/>
      <protection locked="0"/>
    </xf>
    <xf numFmtId="0" fontId="36" fillId="0" borderId="19" xfId="0" applyNumberFormat="1" applyFont="1" applyFill="1" applyBorder="1" applyAlignment="1" applyProtection="1">
      <alignment horizontal="justify" vertical="center" wrapText="1"/>
      <protection locked="0"/>
    </xf>
    <xf numFmtId="0" fontId="36" fillId="0" borderId="18" xfId="0" applyNumberFormat="1" applyFont="1" applyFill="1" applyBorder="1" applyAlignment="1" applyProtection="1">
      <alignment horizontal="justify" vertical="center" wrapText="1"/>
      <protection locked="0"/>
    </xf>
    <xf numFmtId="0" fontId="36" fillId="0" borderId="20" xfId="0" applyNumberFormat="1" applyFont="1" applyFill="1" applyBorder="1" applyAlignment="1" applyProtection="1">
      <alignment horizontal="justify" vertical="center" wrapText="1"/>
      <protection locked="0"/>
    </xf>
    <xf numFmtId="0" fontId="55" fillId="28" borderId="0" xfId="0" applyFont="1" applyFill="1" applyAlignment="1">
      <alignment horizontal="left" vertical="center"/>
    </xf>
    <xf numFmtId="0" fontId="56" fillId="0" borderId="0" xfId="0" applyFont="1">
      <alignment vertical="center"/>
    </xf>
    <xf numFmtId="0" fontId="57" fillId="29" borderId="52" xfId="0" applyFont="1" applyFill="1" applyBorder="1" applyAlignment="1">
      <alignment vertical="center"/>
    </xf>
    <xf numFmtId="0" fontId="0" fillId="29" borderId="53" xfId="0" applyFill="1" applyBorder="1" applyAlignment="1">
      <alignment vertical="center"/>
    </xf>
    <xf numFmtId="0" fontId="58" fillId="0" borderId="0" xfId="0" applyFont="1">
      <alignment vertical="center"/>
    </xf>
    <xf numFmtId="0" fontId="59" fillId="29" borderId="54" xfId="0" applyFont="1" applyFill="1" applyBorder="1" applyAlignment="1">
      <alignment horizontal="center" vertical="center"/>
    </xf>
    <xf numFmtId="0" fontId="60" fillId="30" borderId="56" xfId="0" applyFont="1" applyFill="1" applyBorder="1" applyAlignment="1">
      <alignment horizontal="centerContinuous" vertical="center"/>
    </xf>
    <xf numFmtId="0" fontId="60" fillId="30" borderId="57" xfId="0" applyFont="1" applyFill="1" applyBorder="1" applyAlignment="1">
      <alignment horizontal="centerContinuous" vertical="center"/>
    </xf>
    <xf numFmtId="0" fontId="60" fillId="30" borderId="58" xfId="0" applyFont="1" applyFill="1" applyBorder="1" applyAlignment="1">
      <alignment horizontal="centerContinuous" vertical="center"/>
    </xf>
    <xf numFmtId="0" fontId="61" fillId="0" borderId="0" xfId="0" applyFont="1" applyAlignment="1">
      <alignment horizontal="centerContinuous" vertical="center" wrapText="1"/>
    </xf>
    <xf numFmtId="0" fontId="0" fillId="0" borderId="0" xfId="0" applyAlignment="1">
      <alignment horizontal="centerContinuous" vertical="center"/>
    </xf>
    <xf numFmtId="0" fontId="64" fillId="30" borderId="59" xfId="0" applyFont="1" applyFill="1" applyBorder="1" applyAlignment="1">
      <alignment horizontal="center" vertical="center"/>
    </xf>
    <xf numFmtId="0" fontId="64" fillId="30" borderId="60" xfId="0" applyFont="1" applyFill="1" applyBorder="1" applyAlignment="1">
      <alignment horizontal="center" vertical="center"/>
    </xf>
    <xf numFmtId="0" fontId="64" fillId="30" borderId="61" xfId="0" applyFont="1" applyFill="1" applyBorder="1" applyAlignment="1">
      <alignment horizontal="center" vertical="center"/>
    </xf>
    <xf numFmtId="0" fontId="65" fillId="0" borderId="12" xfId="0" applyNumberFormat="1" applyFont="1" applyFill="1" applyBorder="1" applyAlignment="1">
      <alignment horizontal="center" vertical="center" wrapText="1"/>
    </xf>
    <xf numFmtId="0" fontId="65" fillId="0" borderId="46" xfId="0" applyNumberFormat="1" applyFont="1" applyFill="1" applyBorder="1" applyAlignment="1">
      <alignment horizontal="center" vertical="center" wrapText="1"/>
    </xf>
    <xf numFmtId="0" fontId="65" fillId="0" borderId="36" xfId="0" applyNumberFormat="1" applyFont="1" applyFill="1" applyBorder="1" applyAlignment="1">
      <alignment horizontal="center" vertical="center" wrapText="1"/>
    </xf>
    <xf numFmtId="0" fontId="65" fillId="0" borderId="39" xfId="0" applyNumberFormat="1" applyFont="1" applyFill="1" applyBorder="1" applyAlignment="1">
      <alignment horizontal="center" vertical="center" wrapText="1"/>
    </xf>
    <xf numFmtId="0" fontId="65" fillId="0" borderId="30" xfId="0" applyNumberFormat="1" applyFont="1" applyFill="1" applyBorder="1" applyAlignment="1">
      <alignment horizontal="center" vertical="center" wrapText="1"/>
    </xf>
    <xf numFmtId="0" fontId="65" fillId="0" borderId="37" xfId="0" applyNumberFormat="1" applyFont="1" applyFill="1" applyBorder="1" applyAlignment="1">
      <alignment horizontal="center" vertical="center" wrapText="1"/>
    </xf>
    <xf numFmtId="0" fontId="65" fillId="0" borderId="32" xfId="0" applyNumberFormat="1" applyFont="1" applyFill="1" applyBorder="1" applyAlignment="1">
      <alignment horizontal="center" vertical="center" wrapText="1"/>
    </xf>
    <xf numFmtId="0" fontId="65" fillId="0" borderId="23" xfId="0" applyNumberFormat="1" applyFont="1" applyFill="1" applyBorder="1" applyAlignment="1">
      <alignment horizontal="center" vertical="center" wrapText="1"/>
    </xf>
    <xf numFmtId="0" fontId="65" fillId="0" borderId="11" xfId="0" applyNumberFormat="1" applyFont="1" applyFill="1" applyBorder="1" applyAlignment="1">
      <alignment horizontal="center" vertical="center" wrapText="1"/>
    </xf>
    <xf numFmtId="0" fontId="65" fillId="0" borderId="10" xfId="0" applyNumberFormat="1" applyFont="1" applyFill="1" applyBorder="1" applyAlignment="1">
      <alignment horizontal="center" vertical="center" wrapText="1"/>
    </xf>
    <xf numFmtId="0" fontId="65" fillId="0" borderId="35" xfId="0" applyNumberFormat="1" applyFont="1" applyFill="1" applyBorder="1" applyAlignment="1">
      <alignment horizontal="center" vertical="center" wrapText="1"/>
    </xf>
    <xf numFmtId="0" fontId="65" fillId="0" borderId="50" xfId="0" applyNumberFormat="1" applyFont="1" applyFill="1" applyBorder="1" applyAlignment="1">
      <alignment horizontal="center" vertical="center" wrapText="1"/>
    </xf>
    <xf numFmtId="0" fontId="65" fillId="0" borderId="38" xfId="0" applyNumberFormat="1" applyFont="1" applyFill="1" applyBorder="1" applyAlignment="1">
      <alignment horizontal="center" vertical="center" wrapText="1"/>
    </xf>
    <xf numFmtId="0" fontId="65" fillId="0" borderId="16" xfId="0" applyNumberFormat="1" applyFont="1" applyFill="1" applyBorder="1" applyAlignment="1">
      <alignment horizontal="center" vertical="center" wrapText="1"/>
    </xf>
    <xf numFmtId="0" fontId="65" fillId="0" borderId="40" xfId="0" applyNumberFormat="1" applyFont="1" applyFill="1" applyBorder="1" applyAlignment="1">
      <alignment horizontal="center" vertical="center" wrapText="1"/>
    </xf>
    <xf numFmtId="0" fontId="65" fillId="0" borderId="15" xfId="0" applyNumberFormat="1" applyFont="1" applyFill="1" applyBorder="1" applyAlignment="1">
      <alignment horizontal="center" vertical="center" wrapText="1"/>
    </xf>
    <xf numFmtId="0" fontId="65" fillId="0" borderId="15" xfId="0" applyNumberFormat="1" applyFont="1" applyFill="1" applyBorder="1" applyAlignment="1">
      <alignment horizontal="center" vertical="center"/>
    </xf>
    <xf numFmtId="0" fontId="65" fillId="0" borderId="17" xfId="0" applyNumberFormat="1" applyFont="1" applyFill="1" applyBorder="1" applyAlignment="1">
      <alignment horizontal="center" vertical="center" wrapText="1"/>
    </xf>
    <xf numFmtId="0" fontId="65" fillId="0" borderId="18" xfId="0" applyNumberFormat="1" applyFont="1" applyFill="1" applyBorder="1" applyAlignment="1">
      <alignment horizontal="center" vertical="center" wrapText="1"/>
    </xf>
    <xf numFmtId="0" fontId="65" fillId="0" borderId="17" xfId="0" applyNumberFormat="1" applyFont="1" applyFill="1" applyBorder="1" applyAlignment="1">
      <alignment horizontal="center" vertical="center"/>
    </xf>
    <xf numFmtId="0" fontId="65" fillId="0" borderId="19" xfId="0" applyNumberFormat="1" applyFont="1" applyFill="1" applyBorder="1" applyAlignment="1">
      <alignment horizontal="center" vertical="center"/>
    </xf>
    <xf numFmtId="0" fontId="65" fillId="0" borderId="18" xfId="0" applyNumberFormat="1" applyFont="1" applyFill="1" applyBorder="1" applyAlignment="1">
      <alignment horizontal="center" vertical="center"/>
    </xf>
    <xf numFmtId="0" fontId="65" fillId="0" borderId="19" xfId="0" applyNumberFormat="1" applyFont="1" applyFill="1" applyBorder="1" applyAlignment="1">
      <alignment horizontal="center" vertical="center" wrapText="1"/>
    </xf>
    <xf numFmtId="0" fontId="65" fillId="0" borderId="16" xfId="0" applyNumberFormat="1" applyFont="1" applyFill="1" applyBorder="1" applyAlignment="1">
      <alignment horizontal="center" vertical="center"/>
    </xf>
    <xf numFmtId="0" fontId="65" fillId="0" borderId="14" xfId="0" applyNumberFormat="1" applyFont="1" applyFill="1" applyBorder="1" applyAlignment="1">
      <alignment horizontal="center" vertical="center"/>
    </xf>
    <xf numFmtId="0" fontId="65" fillId="0" borderId="20" xfId="0" applyNumberFormat="1" applyFont="1" applyFill="1" applyBorder="1" applyAlignment="1">
      <alignment horizontal="center" vertical="center" wrapText="1"/>
    </xf>
    <xf numFmtId="0" fontId="65" fillId="0" borderId="14" xfId="0" applyNumberFormat="1" applyFont="1" applyFill="1" applyBorder="1" applyAlignment="1">
      <alignment horizontal="center" vertical="center" wrapText="1"/>
    </xf>
    <xf numFmtId="0" fontId="65" fillId="0" borderId="24" xfId="0" applyNumberFormat="1" applyFont="1" applyFill="1" applyBorder="1" applyAlignment="1">
      <alignment horizontal="center" vertical="center" wrapText="1"/>
    </xf>
    <xf numFmtId="0" fontId="65" fillId="0" borderId="17" xfId="0" applyNumberFormat="1" applyFont="1" applyFill="1" applyBorder="1" applyAlignment="1" applyProtection="1">
      <alignment horizontal="center" vertical="center" shrinkToFit="1"/>
      <protection locked="0"/>
    </xf>
    <xf numFmtId="0" fontId="65" fillId="0" borderId="23" xfId="0" applyNumberFormat="1" applyFont="1" applyFill="1" applyBorder="1" applyAlignment="1" applyProtection="1">
      <alignment horizontal="center" vertical="center" shrinkToFit="1"/>
      <protection locked="0"/>
    </xf>
    <xf numFmtId="0" fontId="65" fillId="0" borderId="19" xfId="0" applyNumberFormat="1" applyFont="1" applyFill="1" applyBorder="1" applyAlignment="1" applyProtection="1">
      <alignment horizontal="center" vertical="center" shrinkToFit="1"/>
      <protection locked="0"/>
    </xf>
    <xf numFmtId="0" fontId="65" fillId="0" borderId="20" xfId="0" applyNumberFormat="1" applyFont="1" applyFill="1" applyBorder="1" applyAlignment="1" applyProtection="1">
      <alignment horizontal="center" vertical="center" shrinkToFit="1"/>
      <protection locked="0"/>
    </xf>
    <xf numFmtId="0" fontId="65" fillId="0" borderId="18" xfId="0" applyNumberFormat="1" applyFont="1" applyFill="1" applyBorder="1" applyAlignment="1" applyProtection="1">
      <alignment horizontal="center" vertical="center" shrinkToFit="1"/>
      <protection locked="0"/>
    </xf>
    <xf numFmtId="0" fontId="65" fillId="0" borderId="17" xfId="0" applyNumberFormat="1" applyFont="1" applyFill="1" applyBorder="1" applyAlignment="1" applyProtection="1">
      <alignment horizontal="center" vertical="center" wrapText="1"/>
      <protection locked="0"/>
    </xf>
    <xf numFmtId="0" fontId="65" fillId="0" borderId="19" xfId="0" applyNumberFormat="1" applyFont="1" applyFill="1" applyBorder="1" applyAlignment="1" applyProtection="1">
      <alignment horizontal="center" vertical="center" wrapText="1"/>
      <protection locked="0"/>
    </xf>
    <xf numFmtId="0" fontId="65" fillId="0" borderId="18" xfId="0" applyNumberFormat="1" applyFont="1" applyFill="1" applyBorder="1" applyAlignment="1" applyProtection="1">
      <alignment horizontal="center" vertical="center" wrapText="1"/>
      <protection locked="0"/>
    </xf>
    <xf numFmtId="0" fontId="65" fillId="0" borderId="20" xfId="0" applyNumberFormat="1" applyFont="1" applyFill="1" applyBorder="1" applyAlignment="1">
      <alignment horizontal="center" vertical="center"/>
    </xf>
    <xf numFmtId="0" fontId="65" fillId="0" borderId="36" xfId="0" applyNumberFormat="1" applyFont="1" applyFill="1" applyBorder="1" applyAlignment="1">
      <alignment horizontal="center" vertical="center"/>
    </xf>
    <xf numFmtId="0" fontId="65" fillId="0" borderId="17" xfId="41" applyNumberFormat="1" applyFont="1" applyFill="1" applyBorder="1" applyAlignment="1">
      <alignment horizontal="center" vertical="center" wrapText="1"/>
    </xf>
    <xf numFmtId="0" fontId="65" fillId="0" borderId="19" xfId="41" applyNumberFormat="1" applyFont="1" applyFill="1" applyBorder="1" applyAlignment="1">
      <alignment horizontal="center" vertical="center" wrapText="1"/>
    </xf>
    <xf numFmtId="0" fontId="65" fillId="0" borderId="20" xfId="0" applyNumberFormat="1" applyFont="1" applyFill="1" applyBorder="1" applyAlignment="1" applyProtection="1">
      <alignment horizontal="center" vertical="center" wrapText="1"/>
      <protection locked="0"/>
    </xf>
    <xf numFmtId="0" fontId="51" fillId="0" borderId="0" xfId="0" applyFont="1" applyFill="1" applyBorder="1" applyAlignment="1" applyProtection="1">
      <alignment horizontal="center" vertical="center" wrapText="1"/>
      <protection locked="0"/>
    </xf>
    <xf numFmtId="0" fontId="51" fillId="0" borderId="0" xfId="0" applyNumberFormat="1" applyFont="1" applyFill="1" applyBorder="1" applyAlignment="1">
      <alignment horizontal="center" vertical="center" wrapText="1"/>
    </xf>
    <xf numFmtId="0" fontId="52" fillId="0" borderId="10" xfId="0" applyFont="1" applyFill="1" applyBorder="1" applyAlignment="1" applyProtection="1">
      <protection locked="0"/>
    </xf>
    <xf numFmtId="0" fontId="66" fillId="0" borderId="10" xfId="0" applyFont="1" applyFill="1" applyBorder="1" applyAlignment="1" applyProtection="1">
      <alignment vertical="top"/>
      <protection locked="0"/>
    </xf>
    <xf numFmtId="0" fontId="66" fillId="0" borderId="10" xfId="0" applyFont="1" applyFill="1" applyBorder="1" applyAlignment="1" applyProtection="1">
      <alignment vertical="center" wrapText="1"/>
      <protection locked="0"/>
    </xf>
    <xf numFmtId="0" fontId="66" fillId="0" borderId="10" xfId="0" applyFont="1" applyFill="1" applyBorder="1" applyAlignment="1" applyProtection="1">
      <alignment horizontal="center" vertical="center" wrapText="1"/>
      <protection locked="0"/>
    </xf>
    <xf numFmtId="0" fontId="51" fillId="0" borderId="10" xfId="0" applyNumberFormat="1" applyFont="1" applyFill="1" applyBorder="1" applyAlignment="1">
      <alignment horizontal="center" vertical="center" wrapText="1"/>
    </xf>
    <xf numFmtId="0" fontId="36" fillId="0" borderId="12" xfId="0" applyFont="1" applyFill="1" applyBorder="1" applyAlignment="1" applyProtection="1">
      <alignment horizontal="left" vertical="top" wrapText="1"/>
      <protection locked="0"/>
    </xf>
    <xf numFmtId="0" fontId="27" fillId="0" borderId="12" xfId="0" applyFont="1" applyFill="1" applyBorder="1" applyAlignment="1" applyProtection="1">
      <alignment vertical="top" wrapText="1"/>
      <protection locked="0"/>
    </xf>
    <xf numFmtId="177" fontId="51" fillId="26" borderId="12" xfId="0" applyNumberFormat="1" applyFont="1" applyFill="1" applyBorder="1" applyAlignment="1" applyProtection="1">
      <alignment horizontal="center" vertical="center" shrinkToFit="1"/>
      <protection locked="0"/>
    </xf>
    <xf numFmtId="0" fontId="51" fillId="26" borderId="12" xfId="0" applyFont="1" applyFill="1" applyBorder="1" applyAlignment="1" applyProtection="1">
      <alignment horizontal="left" vertical="center" wrapText="1"/>
      <protection locked="0"/>
    </xf>
    <xf numFmtId="0" fontId="53" fillId="0" borderId="12" xfId="0" applyNumberFormat="1" applyFont="1" applyFill="1" applyBorder="1" applyAlignment="1">
      <alignment horizontal="center" vertical="center" wrapText="1"/>
    </xf>
    <xf numFmtId="0" fontId="27" fillId="0" borderId="46" xfId="0" applyFont="1" applyFill="1" applyBorder="1" applyAlignment="1" applyProtection="1">
      <alignment horizontal="left" vertical="top" wrapText="1"/>
      <protection locked="0"/>
    </xf>
    <xf numFmtId="0" fontId="36" fillId="0" borderId="46" xfId="0" applyFont="1" applyFill="1" applyBorder="1" applyAlignment="1" applyProtection="1">
      <alignment horizontal="left" vertical="top" wrapText="1"/>
      <protection locked="0"/>
    </xf>
    <xf numFmtId="0" fontId="27" fillId="0" borderId="46" xfId="0" applyFont="1" applyFill="1" applyBorder="1" applyAlignment="1" applyProtection="1">
      <alignment vertical="top" wrapText="1"/>
      <protection locked="0"/>
    </xf>
    <xf numFmtId="177" fontId="51" fillId="26" borderId="46" xfId="0" applyNumberFormat="1" applyFont="1" applyFill="1" applyBorder="1" applyAlignment="1" applyProtection="1">
      <alignment horizontal="center" vertical="center" shrinkToFit="1"/>
      <protection locked="0"/>
    </xf>
    <xf numFmtId="0" fontId="51" fillId="26" borderId="46" xfId="0" applyFont="1" applyFill="1" applyBorder="1" applyAlignment="1" applyProtection="1">
      <alignment horizontal="left" vertical="center" wrapText="1"/>
      <protection locked="0"/>
    </xf>
    <xf numFmtId="0" fontId="53" fillId="0" borderId="46" xfId="0" applyNumberFormat="1" applyFont="1" applyFill="1" applyBorder="1" applyAlignment="1">
      <alignment horizontal="center" vertical="center" wrapText="1"/>
    </xf>
    <xf numFmtId="0" fontId="27" fillId="0" borderId="14" xfId="0" applyFont="1" applyFill="1" applyBorder="1" applyAlignment="1" applyProtection="1">
      <alignment horizontal="left" vertical="top" wrapText="1"/>
      <protection locked="0"/>
    </xf>
    <xf numFmtId="0" fontId="36" fillId="0" borderId="19" xfId="0" applyFont="1" applyFill="1" applyBorder="1" applyAlignment="1" applyProtection="1">
      <alignment horizontal="left" vertical="top" wrapText="1"/>
      <protection locked="0"/>
    </xf>
    <xf numFmtId="0" fontId="27" fillId="0" borderId="19" xfId="0" applyFont="1" applyFill="1" applyBorder="1" applyAlignment="1" applyProtection="1">
      <alignment vertical="top" wrapText="1"/>
      <protection locked="0"/>
    </xf>
    <xf numFmtId="0" fontId="51" fillId="26" borderId="36" xfId="0" applyFont="1" applyFill="1" applyBorder="1" applyAlignment="1" applyProtection="1">
      <alignment horizontal="left" vertical="center" wrapText="1"/>
      <protection locked="0"/>
    </xf>
    <xf numFmtId="0" fontId="53" fillId="0" borderId="19" xfId="0" applyNumberFormat="1" applyFont="1" applyFill="1" applyBorder="1" applyAlignment="1">
      <alignment horizontal="center" vertical="center" wrapText="1"/>
    </xf>
    <xf numFmtId="0" fontId="27" fillId="0" borderId="41" xfId="0" applyFont="1" applyFill="1" applyBorder="1" applyAlignment="1" applyProtection="1">
      <alignment horizontal="left" vertical="top" wrapText="1"/>
      <protection locked="0"/>
    </xf>
    <xf numFmtId="0" fontId="36" fillId="0" borderId="31" xfId="0" applyFont="1" applyFill="1" applyBorder="1" applyAlignment="1" applyProtection="1">
      <alignment horizontal="left" vertical="top" wrapText="1"/>
      <protection locked="0"/>
    </xf>
    <xf numFmtId="0" fontId="27" fillId="0" borderId="31" xfId="0" applyFont="1" applyFill="1" applyBorder="1" applyAlignment="1" applyProtection="1">
      <alignment vertical="top" wrapText="1"/>
      <protection locked="0"/>
    </xf>
    <xf numFmtId="177" fontId="51" fillId="26" borderId="31" xfId="0" applyNumberFormat="1" applyFont="1" applyFill="1" applyBorder="1" applyAlignment="1" applyProtection="1">
      <alignment horizontal="center" vertical="center" shrinkToFit="1"/>
      <protection locked="0"/>
    </xf>
    <xf numFmtId="0" fontId="51" fillId="26" borderId="39" xfId="0" applyFont="1" applyFill="1" applyBorder="1" applyAlignment="1" applyProtection="1">
      <alignment vertical="center" wrapText="1"/>
      <protection locked="0"/>
    </xf>
    <xf numFmtId="0" fontId="53" fillId="0" borderId="31" xfId="0" applyNumberFormat="1" applyFont="1" applyFill="1" applyBorder="1" applyAlignment="1">
      <alignment horizontal="center" vertical="center" wrapText="1"/>
    </xf>
    <xf numFmtId="0" fontId="36" fillId="0" borderId="30" xfId="0" applyFont="1" applyFill="1" applyBorder="1" applyAlignment="1" applyProtection="1">
      <alignment horizontal="left" vertical="top" wrapText="1"/>
      <protection locked="0"/>
    </xf>
    <xf numFmtId="0" fontId="27" fillId="0" borderId="30" xfId="0" applyFont="1" applyFill="1" applyBorder="1" applyAlignment="1" applyProtection="1">
      <alignment vertical="top" wrapText="1"/>
      <protection locked="0"/>
    </xf>
    <xf numFmtId="177" fontId="51" fillId="26" borderId="30" xfId="0" applyNumberFormat="1" applyFont="1" applyFill="1" applyBorder="1" applyAlignment="1" applyProtection="1">
      <alignment horizontal="center" vertical="center" shrinkToFit="1"/>
      <protection locked="0"/>
    </xf>
    <xf numFmtId="0" fontId="51" fillId="26" borderId="30" xfId="0" applyFont="1" applyFill="1" applyBorder="1" applyAlignment="1" applyProtection="1">
      <alignment horizontal="left" vertical="center" wrapText="1"/>
      <protection locked="0"/>
    </xf>
    <xf numFmtId="0" fontId="53" fillId="0" borderId="30" xfId="0" applyNumberFormat="1" applyFont="1" applyFill="1" applyBorder="1" applyAlignment="1">
      <alignment horizontal="center" vertical="center" wrapText="1"/>
    </xf>
    <xf numFmtId="0" fontId="36" fillId="0" borderId="20" xfId="0" applyFont="1" applyFill="1" applyBorder="1" applyAlignment="1" applyProtection="1">
      <alignment horizontal="left" vertical="top" wrapText="1"/>
      <protection locked="0"/>
    </xf>
    <xf numFmtId="0" fontId="27" fillId="0" borderId="20" xfId="0" applyFont="1" applyFill="1" applyBorder="1" applyAlignment="1" applyProtection="1">
      <alignment vertical="top" wrapText="1"/>
      <protection locked="0"/>
    </xf>
    <xf numFmtId="0" fontId="51" fillId="26" borderId="37" xfId="0" applyFont="1" applyFill="1" applyBorder="1" applyAlignment="1" applyProtection="1">
      <alignment horizontal="left" vertical="center" wrapText="1"/>
      <protection locked="0"/>
    </xf>
    <xf numFmtId="0" fontId="53" fillId="0" borderId="20" xfId="0" applyNumberFormat="1" applyFont="1" applyFill="1" applyBorder="1" applyAlignment="1">
      <alignment horizontal="center" vertical="center" wrapText="1"/>
    </xf>
    <xf numFmtId="0" fontId="36" fillId="0" borderId="32" xfId="0" applyFont="1" applyFill="1" applyBorder="1" applyAlignment="1" applyProtection="1">
      <alignment horizontal="left" vertical="top" wrapText="1"/>
      <protection locked="0"/>
    </xf>
    <xf numFmtId="0" fontId="27" fillId="0" borderId="32" xfId="0" applyFont="1" applyFill="1" applyBorder="1" applyAlignment="1" applyProtection="1">
      <alignment vertical="top" wrapText="1"/>
      <protection locked="0"/>
    </xf>
    <xf numFmtId="177" fontId="51" fillId="26" borderId="32" xfId="0" applyNumberFormat="1" applyFont="1" applyFill="1" applyBorder="1" applyAlignment="1" applyProtection="1">
      <alignment horizontal="center" vertical="center" shrinkToFit="1"/>
      <protection locked="0"/>
    </xf>
    <xf numFmtId="0" fontId="51" fillId="26" borderId="32" xfId="0" applyFont="1" applyFill="1" applyBorder="1" applyAlignment="1" applyProtection="1">
      <alignment horizontal="left" vertical="center" wrapText="1"/>
      <protection locked="0"/>
    </xf>
    <xf numFmtId="0" fontId="53" fillId="0" borderId="32" xfId="0" applyNumberFormat="1" applyFont="1" applyFill="1" applyBorder="1" applyAlignment="1">
      <alignment horizontal="center" vertical="center" wrapText="1"/>
    </xf>
    <xf numFmtId="0" fontId="36" fillId="0" borderId="23" xfId="0" applyFont="1" applyFill="1" applyBorder="1" applyAlignment="1" applyProtection="1">
      <alignment horizontal="left" vertical="top" wrapText="1"/>
      <protection locked="0"/>
    </xf>
    <xf numFmtId="0" fontId="27" fillId="0" borderId="23" xfId="0" applyFont="1" applyFill="1" applyBorder="1" applyAlignment="1" applyProtection="1">
      <alignment vertical="top" wrapText="1"/>
      <protection locked="0"/>
    </xf>
    <xf numFmtId="0" fontId="51" fillId="26" borderId="23" xfId="0" applyFont="1" applyFill="1" applyBorder="1" applyAlignment="1" applyProtection="1">
      <alignment horizontal="left" vertical="center" wrapText="1"/>
      <protection locked="0"/>
    </xf>
    <xf numFmtId="0" fontId="53" fillId="0" borderId="23" xfId="0" applyNumberFormat="1" applyFont="1" applyFill="1" applyBorder="1" applyAlignment="1">
      <alignment horizontal="center" vertical="center" wrapText="1"/>
    </xf>
    <xf numFmtId="0" fontId="36" fillId="0" borderId="11" xfId="0" applyFont="1" applyFill="1" applyBorder="1" applyAlignment="1" applyProtection="1">
      <alignment horizontal="justify" vertical="top" wrapText="1"/>
      <protection locked="0"/>
    </xf>
    <xf numFmtId="0" fontId="27" fillId="0" borderId="11" xfId="0" applyFont="1" applyFill="1" applyBorder="1" applyAlignment="1" applyProtection="1">
      <alignment vertical="top" wrapText="1"/>
      <protection locked="0"/>
    </xf>
    <xf numFmtId="177" fontId="51" fillId="0" borderId="11" xfId="0" applyNumberFormat="1" applyFont="1" applyFill="1" applyBorder="1" applyAlignment="1" applyProtection="1">
      <alignment horizontal="center" vertical="center" shrinkToFit="1"/>
      <protection locked="0"/>
    </xf>
    <xf numFmtId="0" fontId="51" fillId="0" borderId="11" xfId="0" applyFont="1" applyFill="1" applyBorder="1" applyAlignment="1" applyProtection="1">
      <alignment vertical="center" wrapText="1"/>
      <protection locked="0"/>
    </xf>
    <xf numFmtId="0" fontId="53" fillId="0" borderId="11" xfId="0" applyNumberFormat="1" applyFont="1" applyFill="1" applyBorder="1" applyAlignment="1">
      <alignment horizontal="center" vertical="center" wrapText="1"/>
    </xf>
    <xf numFmtId="0" fontId="36" fillId="0" borderId="10" xfId="0" applyFont="1" applyFill="1" applyBorder="1" applyAlignment="1" applyProtection="1">
      <alignment vertical="center" wrapText="1"/>
      <protection locked="0"/>
    </xf>
    <xf numFmtId="177" fontId="66" fillId="0" borderId="10" xfId="0" applyNumberFormat="1" applyFont="1" applyFill="1" applyBorder="1" applyAlignment="1" applyProtection="1">
      <alignment horizontal="center" vertical="center" wrapText="1"/>
      <protection locked="0"/>
    </xf>
    <xf numFmtId="0" fontId="36" fillId="0" borderId="17" xfId="0" applyFont="1" applyFill="1" applyBorder="1" applyAlignment="1" applyProtection="1">
      <alignment horizontal="left" vertical="top" wrapText="1"/>
      <protection locked="0"/>
    </xf>
    <xf numFmtId="0" fontId="27" fillId="0" borderId="17" xfId="0" applyFont="1" applyFill="1" applyBorder="1" applyAlignment="1" applyProtection="1">
      <alignment vertical="top" wrapText="1"/>
      <protection locked="0"/>
    </xf>
    <xf numFmtId="0" fontId="51" fillId="26" borderId="35" xfId="0" applyFont="1" applyFill="1" applyBorder="1" applyAlignment="1" applyProtection="1">
      <alignment vertical="center" wrapText="1"/>
      <protection locked="0"/>
    </xf>
    <xf numFmtId="0" fontId="53" fillId="0" borderId="17" xfId="0" applyNumberFormat="1" applyFont="1" applyFill="1" applyBorder="1" applyAlignment="1">
      <alignment horizontal="center" vertical="center" wrapText="1"/>
    </xf>
    <xf numFmtId="0" fontId="27" fillId="0" borderId="14" xfId="0" applyFont="1" applyFill="1" applyBorder="1" applyAlignment="1" applyProtection="1">
      <alignment vertical="top" wrapText="1"/>
      <protection locked="0"/>
    </xf>
    <xf numFmtId="0" fontId="51" fillId="26" borderId="50" xfId="0" applyFont="1" applyFill="1" applyBorder="1" applyAlignment="1" applyProtection="1">
      <alignment vertical="center" wrapText="1"/>
      <protection locked="0"/>
    </xf>
    <xf numFmtId="0" fontId="51" fillId="26" borderId="36" xfId="0" applyFont="1" applyFill="1" applyBorder="1" applyAlignment="1" applyProtection="1">
      <alignment vertical="center" wrapText="1"/>
      <protection locked="0"/>
    </xf>
    <xf numFmtId="0" fontId="51" fillId="26" borderId="37" xfId="0" applyFont="1" applyFill="1" applyBorder="1" applyAlignment="1" applyProtection="1">
      <alignment vertical="center" wrapText="1"/>
      <protection locked="0"/>
    </xf>
    <xf numFmtId="0" fontId="51" fillId="26" borderId="38" xfId="0" applyFont="1" applyFill="1" applyBorder="1" applyAlignment="1" applyProtection="1">
      <alignment vertical="center" wrapText="1"/>
      <protection locked="0"/>
    </xf>
    <xf numFmtId="0" fontId="36" fillId="0" borderId="14" xfId="0" applyFont="1" applyFill="1" applyBorder="1" applyAlignment="1" applyProtection="1">
      <alignment horizontal="left" vertical="top" wrapText="1"/>
      <protection locked="0"/>
    </xf>
    <xf numFmtId="0" fontId="51" fillId="26" borderId="16" xfId="0" applyFont="1" applyFill="1" applyBorder="1" applyAlignment="1" applyProtection="1">
      <alignment vertical="center" wrapText="1"/>
      <protection locked="0"/>
    </xf>
    <xf numFmtId="0" fontId="27" fillId="0" borderId="41" xfId="0" applyFont="1" applyFill="1" applyBorder="1" applyAlignment="1" applyProtection="1">
      <alignment vertical="top" wrapText="1"/>
      <protection locked="0"/>
    </xf>
    <xf numFmtId="0" fontId="51" fillId="26" borderId="40" xfId="0" applyFont="1" applyFill="1" applyBorder="1" applyAlignment="1" applyProtection="1">
      <alignment vertical="center" wrapText="1"/>
      <protection locked="0"/>
    </xf>
    <xf numFmtId="0" fontId="27" fillId="0" borderId="15" xfId="0" applyFont="1" applyFill="1" applyBorder="1" applyAlignment="1" applyProtection="1">
      <alignment vertical="top" wrapText="1"/>
      <protection locked="0"/>
    </xf>
    <xf numFmtId="0" fontId="53" fillId="0" borderId="15" xfId="0" applyNumberFormat="1" applyFont="1" applyFill="1" applyBorder="1" applyAlignment="1">
      <alignment horizontal="center" vertical="center" wrapText="1"/>
    </xf>
    <xf numFmtId="0" fontId="51" fillId="0" borderId="11" xfId="0" applyFont="1" applyFill="1" applyBorder="1" applyAlignment="1" applyProtection="1">
      <alignment horizontal="left" vertical="top" wrapText="1"/>
      <protection locked="0"/>
    </xf>
    <xf numFmtId="177" fontId="51" fillId="0" borderId="11" xfId="0" applyNumberFormat="1" applyFont="1" applyFill="1" applyBorder="1" applyAlignment="1" applyProtection="1">
      <alignment horizontal="center" vertical="center" wrapText="1"/>
      <protection locked="0"/>
    </xf>
    <xf numFmtId="0" fontId="36" fillId="0" borderId="29" xfId="0" applyFont="1" applyFill="1" applyBorder="1" applyAlignment="1" applyProtection="1">
      <alignment vertical="top" wrapText="1"/>
      <protection locked="0"/>
    </xf>
    <xf numFmtId="0" fontId="51" fillId="26" borderId="15" xfId="0" applyFont="1" applyFill="1" applyBorder="1" applyAlignment="1" applyProtection="1">
      <alignment vertical="center" wrapText="1"/>
      <protection locked="0"/>
    </xf>
    <xf numFmtId="0" fontId="36" fillId="26" borderId="15" xfId="0" applyFont="1" applyFill="1" applyBorder="1" applyProtection="1">
      <alignment vertical="center"/>
      <protection locked="0"/>
    </xf>
    <xf numFmtId="0" fontId="36" fillId="0" borderId="17" xfId="0" applyFont="1" applyFill="1" applyBorder="1" applyAlignment="1" applyProtection="1">
      <alignment vertical="top" wrapText="1"/>
      <protection locked="0"/>
    </xf>
    <xf numFmtId="0" fontId="51" fillId="26" borderId="17" xfId="0" applyFont="1" applyFill="1" applyBorder="1" applyAlignment="1" applyProtection="1">
      <alignment vertical="center" wrapText="1"/>
      <protection locked="0"/>
    </xf>
    <xf numFmtId="0" fontId="27" fillId="0" borderId="34" xfId="0" applyFont="1" applyFill="1" applyBorder="1" applyAlignment="1" applyProtection="1">
      <alignment horizontal="left" vertical="top" wrapText="1"/>
      <protection locked="0"/>
    </xf>
    <xf numFmtId="0" fontId="27" fillId="0" borderId="18" xfId="0" applyFont="1" applyFill="1" applyBorder="1" applyAlignment="1" applyProtection="1">
      <alignment vertical="top" wrapText="1"/>
      <protection locked="0"/>
    </xf>
    <xf numFmtId="0" fontId="51" fillId="26" borderId="18" xfId="0" applyFont="1" applyFill="1" applyBorder="1" applyAlignment="1" applyProtection="1">
      <alignment vertical="center" wrapText="1"/>
      <protection locked="0"/>
    </xf>
    <xf numFmtId="0" fontId="53" fillId="0" borderId="18" xfId="0" applyNumberFormat="1" applyFont="1" applyFill="1" applyBorder="1" applyAlignment="1">
      <alignment horizontal="center" vertical="center" wrapText="1"/>
    </xf>
    <xf numFmtId="0" fontId="36" fillId="26" borderId="17" xfId="0" applyFont="1" applyFill="1" applyBorder="1" applyProtection="1">
      <alignment vertical="center"/>
      <protection locked="0"/>
    </xf>
    <xf numFmtId="0" fontId="36" fillId="0" borderId="19" xfId="0" applyFont="1" applyFill="1" applyBorder="1" applyAlignment="1" applyProtection="1">
      <alignment vertical="top" wrapText="1"/>
      <protection locked="0"/>
    </xf>
    <xf numFmtId="0" fontId="36" fillId="26" borderId="19" xfId="0" applyFont="1" applyFill="1" applyBorder="1" applyProtection="1">
      <alignment vertical="center"/>
      <protection locked="0"/>
    </xf>
    <xf numFmtId="0" fontId="51" fillId="0" borderId="19" xfId="0" applyNumberFormat="1" applyFont="1" applyFill="1" applyBorder="1" applyAlignment="1">
      <alignment horizontal="center" vertical="center" wrapText="1"/>
    </xf>
    <xf numFmtId="0" fontId="36" fillId="26" borderId="18" xfId="0" applyFont="1" applyFill="1" applyBorder="1" applyProtection="1">
      <alignment vertical="center"/>
      <protection locked="0"/>
    </xf>
    <xf numFmtId="0" fontId="51" fillId="0" borderId="18" xfId="0" applyNumberFormat="1" applyFont="1" applyFill="1" applyBorder="1" applyAlignment="1">
      <alignment horizontal="center" vertical="center" wrapText="1"/>
    </xf>
    <xf numFmtId="0" fontId="27" fillId="0" borderId="34" xfId="0" applyFont="1" applyFill="1" applyBorder="1" applyAlignment="1" applyProtection="1">
      <alignment vertical="top" wrapText="1"/>
      <protection locked="0"/>
    </xf>
    <xf numFmtId="0" fontId="36" fillId="0" borderId="18" xfId="0" applyFont="1" applyFill="1" applyBorder="1" applyAlignment="1" applyProtection="1">
      <alignment horizontal="left" vertical="top" wrapText="1"/>
      <protection locked="0"/>
    </xf>
    <xf numFmtId="0" fontId="36" fillId="26" borderId="16" xfId="0" applyFont="1" applyFill="1" applyBorder="1" applyProtection="1">
      <alignment vertical="center"/>
      <protection locked="0"/>
    </xf>
    <xf numFmtId="0" fontId="36" fillId="0" borderId="20" xfId="0" applyFont="1" applyFill="1" applyBorder="1" applyAlignment="1" applyProtection="1">
      <alignment vertical="top" wrapText="1"/>
      <protection locked="0"/>
    </xf>
    <xf numFmtId="0" fontId="51" fillId="26" borderId="19" xfId="0" applyFont="1" applyFill="1" applyBorder="1" applyProtection="1">
      <alignment vertical="center"/>
      <protection locked="0"/>
    </xf>
    <xf numFmtId="0" fontId="51" fillId="0" borderId="20" xfId="0" applyNumberFormat="1" applyFont="1" applyFill="1" applyBorder="1" applyAlignment="1">
      <alignment horizontal="center" vertical="center" wrapText="1"/>
    </xf>
    <xf numFmtId="0" fontId="36" fillId="0" borderId="0" xfId="0" applyFont="1" applyFill="1" applyBorder="1" applyAlignment="1" applyProtection="1">
      <alignment vertical="top" wrapText="1"/>
      <protection locked="0"/>
    </xf>
    <xf numFmtId="0" fontId="36" fillId="0" borderId="12" xfId="0" applyFont="1" applyFill="1" applyBorder="1" applyAlignment="1" applyProtection="1">
      <alignment vertical="top" wrapText="1"/>
      <protection locked="0"/>
    </xf>
    <xf numFmtId="0" fontId="36" fillId="26" borderId="14" xfId="0" applyFont="1" applyFill="1" applyBorder="1" applyProtection="1">
      <alignment vertical="center"/>
      <protection locked="0"/>
    </xf>
    <xf numFmtId="0" fontId="51" fillId="0" borderId="12" xfId="0" applyNumberFormat="1" applyFont="1" applyFill="1" applyBorder="1" applyAlignment="1">
      <alignment horizontal="center" vertical="center" wrapText="1"/>
    </xf>
    <xf numFmtId="0" fontId="27" fillId="0" borderId="42" xfId="0" applyFont="1" applyFill="1" applyBorder="1" applyAlignment="1" applyProtection="1">
      <alignment vertical="top" wrapText="1"/>
      <protection locked="0"/>
    </xf>
    <xf numFmtId="0" fontId="27" fillId="0" borderId="43" xfId="0" applyFont="1" applyFill="1" applyBorder="1" applyAlignment="1" applyProtection="1">
      <alignment vertical="top" wrapText="1"/>
      <protection locked="0"/>
    </xf>
    <xf numFmtId="0" fontId="27" fillId="0" borderId="43" xfId="0" applyFont="1" applyFill="1" applyBorder="1" applyAlignment="1" applyProtection="1">
      <alignment horizontal="left" vertical="top" wrapText="1"/>
      <protection locked="0"/>
    </xf>
    <xf numFmtId="0" fontId="51" fillId="26" borderId="19" xfId="0" applyFont="1" applyFill="1" applyBorder="1" applyAlignment="1" applyProtection="1">
      <alignment vertical="top" wrapText="1"/>
      <protection locked="0"/>
    </xf>
    <xf numFmtId="177" fontId="51" fillId="26" borderId="34" xfId="0" applyNumberFormat="1" applyFont="1" applyFill="1" applyBorder="1" applyAlignment="1" applyProtection="1">
      <alignment horizontal="center" vertical="center" shrinkToFit="1"/>
      <protection locked="0"/>
    </xf>
    <xf numFmtId="0" fontId="51" fillId="26" borderId="14" xfId="0" applyFont="1" applyFill="1" applyBorder="1" applyAlignment="1" applyProtection="1">
      <alignment vertical="top" wrapText="1"/>
      <protection locked="0"/>
    </xf>
    <xf numFmtId="0" fontId="36" fillId="0" borderId="17" xfId="0" applyFont="1" applyFill="1" applyBorder="1" applyAlignment="1" applyProtection="1">
      <alignment horizontal="justify" vertical="top" wrapText="1"/>
      <protection locked="0"/>
    </xf>
    <xf numFmtId="0" fontId="36" fillId="0" borderId="23" xfId="0" applyFont="1" applyFill="1" applyBorder="1" applyAlignment="1" applyProtection="1">
      <alignment horizontal="justify" vertical="top" wrapText="1"/>
      <protection locked="0"/>
    </xf>
    <xf numFmtId="0" fontId="27" fillId="0" borderId="14" xfId="0" applyFont="1" applyFill="1" applyBorder="1" applyAlignment="1" applyProtection="1">
      <alignment vertical="top"/>
      <protection locked="0"/>
    </xf>
    <xf numFmtId="177" fontId="51" fillId="26" borderId="24" xfId="0" applyNumberFormat="1" applyFont="1" applyFill="1" applyBorder="1" applyAlignment="1" applyProtection="1">
      <alignment horizontal="center" vertical="center" shrinkToFit="1"/>
      <protection locked="0"/>
    </xf>
    <xf numFmtId="0" fontId="36" fillId="0" borderId="33" xfId="0" applyFont="1" applyFill="1" applyBorder="1" applyAlignment="1" applyProtection="1">
      <alignment horizontal="left" vertical="top" wrapText="1"/>
      <protection locked="0"/>
    </xf>
    <xf numFmtId="0" fontId="27" fillId="0" borderId="24" xfId="0" applyFont="1" applyFill="1" applyBorder="1" applyAlignment="1" applyProtection="1">
      <alignment vertical="top" wrapText="1"/>
      <protection locked="0"/>
    </xf>
    <xf numFmtId="0" fontId="51" fillId="26" borderId="24" xfId="0" applyFont="1" applyFill="1" applyBorder="1" applyAlignment="1" applyProtection="1">
      <alignment vertical="center" wrapText="1"/>
      <protection locked="0"/>
    </xf>
    <xf numFmtId="0" fontId="53" fillId="0" borderId="24" xfId="0" applyNumberFormat="1" applyFont="1" applyFill="1" applyBorder="1" applyAlignment="1">
      <alignment horizontal="center" vertical="center" wrapText="1"/>
    </xf>
    <xf numFmtId="0" fontId="51" fillId="26" borderId="12" xfId="0" applyFont="1" applyFill="1" applyBorder="1" applyAlignment="1" applyProtection="1">
      <alignment vertical="center" wrapText="1"/>
      <protection locked="0"/>
    </xf>
    <xf numFmtId="0" fontId="36" fillId="0" borderId="11" xfId="0" applyFont="1" applyFill="1" applyBorder="1" applyAlignment="1" applyProtection="1">
      <alignment horizontal="left" vertical="top" wrapText="1"/>
      <protection locked="0"/>
    </xf>
    <xf numFmtId="177" fontId="51" fillId="26" borderId="15" xfId="0" applyNumberFormat="1" applyFont="1" applyFill="1" applyBorder="1" applyAlignment="1" applyProtection="1">
      <alignment horizontal="center" vertical="center" shrinkToFit="1"/>
      <protection locked="0"/>
    </xf>
    <xf numFmtId="0" fontId="27" fillId="0" borderId="21" xfId="0" applyFont="1" applyFill="1" applyBorder="1" applyAlignment="1" applyProtection="1">
      <alignment horizontal="left" vertical="top" wrapText="1"/>
      <protection locked="0"/>
    </xf>
    <xf numFmtId="0" fontId="36" fillId="0" borderId="15" xfId="0" applyFont="1" applyFill="1" applyBorder="1" applyAlignment="1" applyProtection="1">
      <alignment horizontal="left" vertical="top" wrapText="1"/>
      <protection locked="0"/>
    </xf>
    <xf numFmtId="0" fontId="27" fillId="0" borderId="0" xfId="0" applyFont="1" applyFill="1" applyBorder="1" applyAlignment="1" applyProtection="1">
      <alignment vertical="top" wrapText="1"/>
      <protection locked="0"/>
    </xf>
    <xf numFmtId="0" fontId="51" fillId="26" borderId="14" xfId="0" applyFont="1" applyFill="1" applyBorder="1" applyAlignment="1" applyProtection="1">
      <alignment vertical="center" wrapText="1"/>
      <protection locked="0"/>
    </xf>
    <xf numFmtId="0" fontId="53" fillId="0" borderId="0" xfId="0" applyNumberFormat="1" applyFont="1" applyFill="1" applyBorder="1" applyAlignment="1">
      <alignment horizontal="center" vertical="center" wrapText="1"/>
    </xf>
    <xf numFmtId="0" fontId="36" fillId="0" borderId="29" xfId="0" applyFont="1" applyFill="1" applyBorder="1" applyAlignment="1" applyProtection="1">
      <alignment horizontal="left" vertical="top" wrapText="1"/>
      <protection locked="0"/>
    </xf>
    <xf numFmtId="0" fontId="27" fillId="0" borderId="22" xfId="0" applyFont="1" applyFill="1" applyBorder="1" applyAlignment="1" applyProtection="1">
      <alignment vertical="top" wrapText="1"/>
      <protection locked="0"/>
    </xf>
    <xf numFmtId="0" fontId="53" fillId="0" borderId="22" xfId="0" applyNumberFormat="1" applyFont="1" applyFill="1" applyBorder="1" applyAlignment="1">
      <alignment horizontal="center" vertical="center" wrapText="1"/>
    </xf>
    <xf numFmtId="0" fontId="27" fillId="0" borderId="20" xfId="0" applyFont="1" applyBorder="1" applyAlignment="1" applyProtection="1">
      <alignment horizontal="justify" vertical="top" wrapText="1"/>
      <protection locked="0"/>
    </xf>
    <xf numFmtId="0" fontId="36" fillId="0" borderId="18" xfId="0" applyFont="1" applyBorder="1" applyAlignment="1" applyProtection="1">
      <alignment horizontal="justify" vertical="top" wrapText="1"/>
      <protection locked="0"/>
    </xf>
    <xf numFmtId="0" fontId="27" fillId="0" borderId="12" xfId="0" applyFont="1" applyFill="1" applyBorder="1" applyAlignment="1" applyProtection="1">
      <alignment horizontal="justify" vertical="top" wrapText="1"/>
      <protection locked="0"/>
    </xf>
    <xf numFmtId="0" fontId="27" fillId="0" borderId="17" xfId="0" applyFont="1" applyBorder="1" applyAlignment="1" applyProtection="1">
      <alignment horizontal="justify" vertical="top" wrapText="1"/>
      <protection locked="0"/>
    </xf>
    <xf numFmtId="0" fontId="36" fillId="0" borderId="14" xfId="0" applyFont="1" applyFill="1" applyBorder="1" applyAlignment="1" applyProtection="1">
      <alignment horizontal="justify" vertical="top" wrapText="1"/>
      <protection locked="0"/>
    </xf>
    <xf numFmtId="0" fontId="27" fillId="0" borderId="18" xfId="0" applyFont="1" applyBorder="1" applyAlignment="1" applyProtection="1">
      <alignment horizontal="justify" vertical="top" wrapText="1"/>
      <protection locked="0"/>
    </xf>
    <xf numFmtId="0" fontId="36" fillId="0" borderId="15" xfId="0" applyFont="1" applyFill="1" applyBorder="1" applyAlignment="1" applyProtection="1">
      <alignment vertical="top" wrapText="1"/>
      <protection locked="0"/>
    </xf>
    <xf numFmtId="0" fontId="36" fillId="0" borderId="21" xfId="0" applyFont="1" applyFill="1" applyBorder="1" applyAlignment="1" applyProtection="1">
      <alignment vertical="top" wrapText="1"/>
      <protection locked="0"/>
    </xf>
    <xf numFmtId="0" fontId="51" fillId="0" borderId="21" xfId="0" applyNumberFormat="1" applyFont="1" applyFill="1" applyBorder="1" applyAlignment="1">
      <alignment horizontal="center" vertical="center" wrapText="1"/>
    </xf>
    <xf numFmtId="0" fontId="27" fillId="0" borderId="43" xfId="0" applyFont="1" applyFill="1" applyBorder="1" applyAlignment="1" applyProtection="1">
      <alignment vertical="top"/>
      <protection locked="0"/>
    </xf>
    <xf numFmtId="0" fontId="36" fillId="0" borderId="19" xfId="0" applyFont="1" applyFill="1" applyBorder="1" applyAlignment="1">
      <alignment vertical="top" wrapText="1"/>
    </xf>
    <xf numFmtId="0" fontId="27" fillId="0" borderId="19" xfId="0" applyFont="1" applyFill="1" applyBorder="1" applyAlignment="1">
      <alignment vertical="top" wrapText="1"/>
    </xf>
    <xf numFmtId="0" fontId="51" fillId="0" borderId="17" xfId="0" applyNumberFormat="1" applyFont="1" applyFill="1" applyBorder="1" applyAlignment="1">
      <alignment horizontal="center" vertical="center" wrapText="1"/>
    </xf>
    <xf numFmtId="0" fontId="27" fillId="0" borderId="15" xfId="0" applyFont="1" applyFill="1" applyBorder="1" applyAlignment="1" applyProtection="1">
      <alignment horizontal="left" vertical="top" wrapText="1"/>
      <protection locked="0"/>
    </xf>
    <xf numFmtId="0" fontId="36" fillId="0" borderId="13" xfId="0" applyFont="1" applyFill="1" applyBorder="1" applyAlignment="1" applyProtection="1">
      <alignment vertical="top" wrapText="1"/>
      <protection locked="0"/>
    </xf>
    <xf numFmtId="0" fontId="36" fillId="0" borderId="12" xfId="0" applyFont="1" applyFill="1" applyBorder="1" applyAlignment="1" applyProtection="1">
      <alignment horizontal="justify" vertical="top" wrapText="1"/>
      <protection locked="0"/>
    </xf>
    <xf numFmtId="0" fontId="36" fillId="27" borderId="14" xfId="0" quotePrefix="1" applyFont="1" applyFill="1" applyBorder="1" applyAlignment="1" applyProtection="1">
      <alignment horizontal="left" vertical="top" wrapText="1" indent="1"/>
      <protection locked="0"/>
    </xf>
    <xf numFmtId="0" fontId="36" fillId="0" borderId="49" xfId="0" applyFont="1" applyFill="1" applyBorder="1" applyAlignment="1" applyProtection="1">
      <alignment horizontal="justify" vertical="top" wrapText="1"/>
      <protection locked="0"/>
    </xf>
    <xf numFmtId="0" fontId="27" fillId="0" borderId="19" xfId="0" applyFont="1" applyBorder="1" applyAlignment="1" applyProtection="1">
      <alignment vertical="top" wrapText="1"/>
      <protection locked="0"/>
    </xf>
    <xf numFmtId="0" fontId="27" fillId="0" borderId="18" xfId="0" applyFont="1" applyBorder="1" applyAlignment="1" applyProtection="1">
      <alignment vertical="top" wrapText="1"/>
      <protection locked="0"/>
    </xf>
    <xf numFmtId="0" fontId="36" fillId="26" borderId="20" xfId="0" applyFont="1" applyFill="1" applyBorder="1" applyProtection="1">
      <alignment vertical="center"/>
      <protection locked="0"/>
    </xf>
    <xf numFmtId="0" fontId="27" fillId="0" borderId="12" xfId="41" applyFont="1" applyFill="1" applyBorder="1" applyAlignment="1" applyProtection="1">
      <alignment vertical="top" wrapText="1"/>
      <protection locked="0"/>
    </xf>
    <xf numFmtId="0" fontId="27" fillId="24" borderId="17" xfId="0" applyFont="1" applyFill="1" applyBorder="1" applyAlignment="1" applyProtection="1">
      <alignment vertical="top" wrapText="1"/>
      <protection locked="0"/>
    </xf>
    <xf numFmtId="0" fontId="27" fillId="0" borderId="14" xfId="41" applyFont="1" applyFill="1" applyBorder="1" applyAlignment="1" applyProtection="1">
      <alignment vertical="top" wrapText="1"/>
      <protection locked="0"/>
    </xf>
    <xf numFmtId="0" fontId="27" fillId="24" borderId="19" xfId="0" applyFont="1" applyFill="1" applyBorder="1" applyAlignment="1" applyProtection="1">
      <alignment vertical="top" wrapText="1"/>
      <protection locked="0"/>
    </xf>
    <xf numFmtId="0" fontId="36" fillId="26" borderId="36" xfId="0" applyFont="1" applyFill="1" applyBorder="1" applyProtection="1">
      <alignment vertical="center"/>
      <protection locked="0"/>
    </xf>
    <xf numFmtId="0" fontId="36" fillId="0" borderId="34" xfId="0" applyFont="1" applyFill="1" applyBorder="1" applyAlignment="1" applyProtection="1">
      <alignment horizontal="left" vertical="top" wrapText="1"/>
      <protection locked="0"/>
    </xf>
    <xf numFmtId="0" fontId="51" fillId="0" borderId="34" xfId="0" applyNumberFormat="1" applyFont="1" applyFill="1" applyBorder="1" applyAlignment="1">
      <alignment horizontal="center" vertical="center" wrapText="1"/>
    </xf>
    <xf numFmtId="0" fontId="51" fillId="26" borderId="17" xfId="41" applyFont="1" applyFill="1" applyBorder="1" applyAlignment="1" applyProtection="1">
      <alignment vertical="center" wrapText="1"/>
      <protection locked="0"/>
    </xf>
    <xf numFmtId="0" fontId="51" fillId="26" borderId="19" xfId="41" applyFont="1" applyFill="1" applyBorder="1" applyAlignment="1" applyProtection="1">
      <alignment vertical="center" wrapText="1"/>
      <protection locked="0"/>
    </xf>
    <xf numFmtId="177" fontId="51" fillId="26" borderId="19" xfId="0" applyNumberFormat="1" applyFont="1" applyFill="1" applyBorder="1" applyAlignment="1" applyProtection="1">
      <alignment vertical="center" shrinkToFit="1"/>
      <protection locked="0"/>
    </xf>
    <xf numFmtId="0" fontId="36" fillId="27" borderId="14" xfId="0" applyFont="1" applyFill="1" applyBorder="1" applyAlignment="1" applyProtection="1">
      <alignment horizontal="left" vertical="top" wrapText="1" indent="1"/>
      <protection locked="0"/>
    </xf>
    <xf numFmtId="0" fontId="36" fillId="27" borderId="23" xfId="0" applyFont="1" applyFill="1" applyBorder="1" applyAlignment="1" applyProtection="1">
      <alignment horizontal="left" vertical="top" wrapText="1" indent="1"/>
      <protection locked="0"/>
    </xf>
    <xf numFmtId="0" fontId="27" fillId="0" borderId="34" xfId="41" applyFont="1" applyFill="1" applyBorder="1" applyAlignment="1" applyProtection="1">
      <alignment vertical="top" wrapText="1"/>
      <protection locked="0"/>
    </xf>
    <xf numFmtId="0" fontId="36" fillId="0" borderId="51" xfId="0" applyFont="1" applyFill="1" applyBorder="1" applyAlignment="1" applyProtection="1">
      <alignment horizontal="left" vertical="top" wrapText="1"/>
      <protection locked="0"/>
    </xf>
    <xf numFmtId="0" fontId="36" fillId="0" borderId="44" xfId="0" applyFont="1" applyFill="1" applyBorder="1" applyAlignment="1" applyProtection="1">
      <alignment vertical="top" wrapText="1"/>
      <protection locked="0"/>
    </xf>
    <xf numFmtId="0" fontId="51" fillId="26" borderId="17" xfId="0" applyFont="1" applyFill="1" applyBorder="1" applyProtection="1">
      <alignment vertical="center"/>
      <protection locked="0"/>
    </xf>
    <xf numFmtId="0" fontId="27" fillId="0" borderId="14" xfId="0" applyFont="1" applyFill="1" applyBorder="1" applyAlignment="1" applyProtection="1">
      <alignment horizontal="center" vertical="center"/>
      <protection locked="0"/>
    </xf>
    <xf numFmtId="0" fontId="36" fillId="0" borderId="45" xfId="0" applyFont="1" applyFill="1" applyBorder="1" applyAlignment="1" applyProtection="1">
      <alignment vertical="top" wrapText="1"/>
      <protection locked="0"/>
    </xf>
    <xf numFmtId="0" fontId="51" fillId="26" borderId="62" xfId="0" applyFont="1" applyFill="1" applyBorder="1" applyAlignment="1" applyProtection="1">
      <alignment vertical="center" wrapText="1"/>
      <protection locked="0"/>
    </xf>
    <xf numFmtId="0" fontId="20" fillId="0" borderId="62" xfId="0" applyNumberFormat="1" applyFont="1" applyFill="1" applyBorder="1" applyAlignment="1">
      <alignment vertical="center" wrapText="1"/>
    </xf>
    <xf numFmtId="0" fontId="65" fillId="0" borderId="62" xfId="0" applyNumberFormat="1" applyFont="1" applyFill="1" applyBorder="1" applyAlignment="1">
      <alignment horizontal="center" vertical="center" wrapText="1"/>
    </xf>
    <xf numFmtId="0" fontId="51" fillId="26" borderId="63" xfId="0" applyFont="1" applyFill="1" applyBorder="1" applyAlignment="1" applyProtection="1">
      <alignment vertical="center" wrapText="1"/>
      <protection locked="0"/>
    </xf>
    <xf numFmtId="0" fontId="20" fillId="0" borderId="18" xfId="0" applyNumberFormat="1" applyFont="1" applyFill="1" applyBorder="1" applyAlignment="1">
      <alignment horizontal="center" vertical="center" wrapText="1"/>
    </xf>
    <xf numFmtId="0" fontId="20" fillId="0" borderId="63" xfId="0" applyNumberFormat="1" applyFont="1" applyFill="1" applyBorder="1" applyAlignment="1">
      <alignment vertical="center" wrapText="1"/>
    </xf>
    <xf numFmtId="0" fontId="65" fillId="0" borderId="63" xfId="0" applyNumberFormat="1" applyFont="1" applyFill="1" applyBorder="1" applyAlignment="1">
      <alignment horizontal="center" vertical="center" wrapText="1"/>
    </xf>
    <xf numFmtId="0" fontId="51" fillId="26" borderId="19" xfId="0" applyNumberFormat="1" applyFont="1" applyFill="1" applyBorder="1" applyAlignment="1" applyProtection="1">
      <alignment vertical="center" wrapText="1"/>
      <protection locked="0"/>
    </xf>
    <xf numFmtId="0" fontId="18" fillId="0" borderId="18" xfId="0" applyFont="1" applyFill="1" applyBorder="1" applyAlignment="1" applyProtection="1">
      <alignment vertical="top" wrapText="1"/>
      <protection locked="0"/>
    </xf>
    <xf numFmtId="0" fontId="53" fillId="0" borderId="18" xfId="0" applyFont="1" applyFill="1" applyBorder="1" applyAlignment="1">
      <alignment horizontal="center" vertical="center" wrapText="1"/>
    </xf>
    <xf numFmtId="0" fontId="51" fillId="0" borderId="17" xfId="0" applyNumberFormat="1" applyFont="1" applyFill="1" applyBorder="1" applyAlignment="1" applyProtection="1">
      <alignment horizontal="center" vertical="center" wrapText="1"/>
      <protection locked="0"/>
    </xf>
    <xf numFmtId="0" fontId="51" fillId="0" borderId="19" xfId="0" applyNumberFormat="1" applyFont="1" applyFill="1" applyBorder="1" applyAlignment="1" applyProtection="1">
      <alignment horizontal="center" vertical="center" wrapText="1"/>
      <protection locked="0"/>
    </xf>
    <xf numFmtId="0" fontId="53" fillId="0" borderId="18" xfId="0" applyNumberFormat="1" applyFont="1" applyFill="1" applyBorder="1" applyAlignment="1" applyProtection="1">
      <alignment horizontal="center" vertical="center" wrapText="1"/>
      <protection locked="0"/>
    </xf>
    <xf numFmtId="0" fontId="53" fillId="0" borderId="19" xfId="0" applyFont="1" applyFill="1" applyBorder="1" applyAlignment="1">
      <alignment horizontal="center" vertical="center" wrapText="1"/>
    </xf>
    <xf numFmtId="0" fontId="68" fillId="0" borderId="19" xfId="0" applyFont="1" applyFill="1" applyBorder="1" applyAlignment="1" applyProtection="1">
      <alignment vertical="top" wrapText="1"/>
      <protection locked="0"/>
    </xf>
    <xf numFmtId="0" fontId="69" fillId="0" borderId="0" xfId="0" applyFont="1" applyFill="1" applyAlignment="1">
      <alignment vertical="center" wrapText="1"/>
    </xf>
    <xf numFmtId="0" fontId="21" fillId="0" borderId="0" xfId="0" applyFont="1" applyFill="1" applyAlignment="1">
      <alignment vertical="center"/>
    </xf>
    <xf numFmtId="0" fontId="20" fillId="0" borderId="0" xfId="0" applyFont="1" applyAlignment="1">
      <alignment vertical="center"/>
    </xf>
    <xf numFmtId="0" fontId="21" fillId="0" borderId="0" xfId="0" applyFont="1" applyAlignment="1">
      <alignment vertical="center"/>
    </xf>
    <xf numFmtId="0" fontId="52" fillId="0" borderId="0" xfId="0" applyFont="1" applyAlignment="1">
      <alignment vertical="center"/>
    </xf>
    <xf numFmtId="0" fontId="21" fillId="0" borderId="0" xfId="41" applyFont="1" applyFill="1" applyAlignment="1">
      <alignment vertical="center"/>
    </xf>
    <xf numFmtId="0" fontId="54" fillId="0" borderId="0" xfId="0" applyFont="1" applyAlignment="1">
      <alignment vertical="center"/>
    </xf>
    <xf numFmtId="0" fontId="70" fillId="0" borderId="14" xfId="0" applyFont="1" applyBorder="1" applyAlignment="1" applyProtection="1">
      <alignment horizontal="justify" vertical="top" wrapText="1"/>
      <protection locked="0"/>
    </xf>
    <xf numFmtId="0" fontId="0" fillId="0" borderId="0" xfId="0" applyFont="1" applyBorder="1" applyAlignment="1">
      <alignment vertical="center"/>
    </xf>
    <xf numFmtId="0" fontId="72" fillId="0" borderId="0" xfId="0" applyFont="1" applyAlignment="1">
      <alignment vertical="center"/>
    </xf>
    <xf numFmtId="0" fontId="51" fillId="0" borderId="0" xfId="0" applyFont="1" applyAlignment="1">
      <alignment vertical="center"/>
    </xf>
    <xf numFmtId="180" fontId="51" fillId="0" borderId="0" xfId="0" applyNumberFormat="1" applyFont="1" applyBorder="1" applyAlignment="1">
      <alignment vertical="center"/>
    </xf>
    <xf numFmtId="0" fontId="51" fillId="0" borderId="12" xfId="0" applyFont="1" applyBorder="1" applyAlignment="1">
      <alignment vertical="center"/>
    </xf>
    <xf numFmtId="0" fontId="51" fillId="0" borderId="42" xfId="0" applyFont="1" applyBorder="1" applyAlignment="1">
      <alignment vertical="center"/>
    </xf>
    <xf numFmtId="0" fontId="51" fillId="0" borderId="13" xfId="0" applyFont="1" applyBorder="1" applyAlignment="1">
      <alignment vertical="center"/>
    </xf>
    <xf numFmtId="0" fontId="75" fillId="0" borderId="0" xfId="0" applyFont="1" applyAlignment="1">
      <alignment vertical="center"/>
    </xf>
    <xf numFmtId="177" fontId="51" fillId="26" borderId="14" xfId="0" applyNumberFormat="1" applyFont="1" applyFill="1" applyBorder="1" applyAlignment="1" applyProtection="1">
      <alignment horizontal="center" vertical="center" shrinkToFit="1"/>
      <protection locked="0"/>
    </xf>
    <xf numFmtId="0" fontId="27" fillId="0" borderId="14" xfId="0" applyFont="1" applyFill="1" applyBorder="1" applyAlignment="1" applyProtection="1">
      <alignment vertical="top" wrapText="1"/>
      <protection locked="0"/>
    </xf>
    <xf numFmtId="0" fontId="53" fillId="0" borderId="14" xfId="0" applyNumberFormat="1" applyFont="1" applyFill="1" applyBorder="1" applyAlignment="1">
      <alignment horizontal="center" vertical="center" wrapText="1"/>
    </xf>
    <xf numFmtId="0" fontId="45" fillId="0" borderId="14" xfId="0" applyNumberFormat="1" applyFont="1" applyFill="1" applyBorder="1" applyAlignment="1" applyProtection="1">
      <alignment horizontal="center" vertical="center" shrinkToFit="1"/>
      <protection locked="0"/>
    </xf>
    <xf numFmtId="0" fontId="27" fillId="0" borderId="14" xfId="0" applyFont="1" applyFill="1" applyBorder="1" applyAlignment="1" applyProtection="1">
      <alignment horizontal="left" vertical="top" wrapText="1"/>
      <protection locked="0"/>
    </xf>
    <xf numFmtId="0" fontId="25" fillId="0" borderId="0" xfId="0" applyFont="1" applyAlignment="1">
      <alignment horizontal="left" vertical="center"/>
    </xf>
    <xf numFmtId="0" fontId="76" fillId="0" borderId="0" xfId="0" applyFont="1" applyAlignment="1">
      <alignment horizontal="left" vertical="center"/>
    </xf>
    <xf numFmtId="0" fontId="41" fillId="0" borderId="0" xfId="0" applyFont="1" applyAlignment="1">
      <alignment vertical="center"/>
    </xf>
    <xf numFmtId="0" fontId="42" fillId="0" borderId="0" xfId="0" applyFont="1" applyAlignment="1">
      <alignment horizontal="justify" vertical="top"/>
    </xf>
    <xf numFmtId="0" fontId="65" fillId="0" borderId="20" xfId="0" applyNumberFormat="1" applyFont="1" applyFill="1" applyBorder="1" applyAlignment="1">
      <alignment horizontal="center" vertical="center" wrapText="1"/>
    </xf>
    <xf numFmtId="0" fontId="51" fillId="26" borderId="20" xfId="0" applyFont="1" applyFill="1" applyBorder="1" applyAlignment="1" applyProtection="1">
      <alignment vertical="center" wrapText="1"/>
      <protection locked="0"/>
    </xf>
    <xf numFmtId="0" fontId="65" fillId="0" borderId="20" xfId="0" applyNumberFormat="1" applyFont="1" applyFill="1" applyBorder="1" applyAlignment="1">
      <alignment horizontal="center" vertical="center" wrapText="1"/>
    </xf>
    <xf numFmtId="0" fontId="51" fillId="0" borderId="42" xfId="0" applyFont="1" applyBorder="1" applyAlignment="1">
      <alignment horizontal="center" vertical="center"/>
    </xf>
    <xf numFmtId="0" fontId="51" fillId="0" borderId="15" xfId="0" applyFont="1" applyBorder="1" applyAlignment="1">
      <alignment vertical="center"/>
    </xf>
    <xf numFmtId="0" fontId="51" fillId="0" borderId="42" xfId="0" applyFont="1" applyBorder="1" applyAlignment="1">
      <alignment vertical="center"/>
    </xf>
    <xf numFmtId="0" fontId="51" fillId="0" borderId="11" xfId="0" applyFont="1" applyBorder="1" applyAlignment="1">
      <alignment vertical="center"/>
    </xf>
    <xf numFmtId="0" fontId="51" fillId="0" borderId="13" xfId="0" applyFont="1" applyBorder="1" applyAlignment="1">
      <alignment vertical="center"/>
    </xf>
    <xf numFmtId="0" fontId="51" fillId="0" borderId="64" xfId="0" applyFont="1" applyBorder="1" applyAlignment="1">
      <alignment vertical="center"/>
    </xf>
    <xf numFmtId="0" fontId="51" fillId="0" borderId="10" xfId="0" applyFont="1" applyBorder="1" applyAlignment="1">
      <alignment vertical="center"/>
    </xf>
    <xf numFmtId="0" fontId="51" fillId="0" borderId="65" xfId="0" applyFont="1" applyBorder="1" applyAlignment="1">
      <alignment vertical="center"/>
    </xf>
    <xf numFmtId="0" fontId="51" fillId="0" borderId="29" xfId="0" applyFont="1" applyBorder="1" applyAlignment="1">
      <alignment vertical="center"/>
    </xf>
    <xf numFmtId="0" fontId="51" fillId="0" borderId="22" xfId="0" applyFont="1" applyBorder="1" applyAlignment="1">
      <alignment vertical="center"/>
    </xf>
    <xf numFmtId="0" fontId="0" fillId="0" borderId="0" xfId="0" applyFont="1" applyAlignment="1">
      <alignment vertical="center"/>
    </xf>
    <xf numFmtId="0" fontId="51" fillId="0" borderId="0" xfId="0" applyFont="1" applyFill="1" applyAlignment="1">
      <alignment vertical="center"/>
    </xf>
    <xf numFmtId="0" fontId="77" fillId="0" borderId="0" xfId="0" applyFont="1" applyFill="1" applyAlignment="1">
      <alignment vertical="center"/>
    </xf>
    <xf numFmtId="0" fontId="78" fillId="0" borderId="0" xfId="0" applyFont="1" applyFill="1" applyAlignment="1"/>
    <xf numFmtId="0" fontId="78"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xf numFmtId="0" fontId="51" fillId="0" borderId="0" xfId="0" applyFont="1" applyBorder="1" applyAlignment="1">
      <alignment vertical="center"/>
    </xf>
    <xf numFmtId="0" fontId="81" fillId="0" borderId="0" xfId="0" applyFont="1" applyAlignment="1">
      <alignment vertical="center"/>
    </xf>
    <xf numFmtId="0" fontId="78" fillId="0" borderId="0" xfId="0" applyFont="1" applyAlignment="1">
      <alignment vertical="center"/>
    </xf>
    <xf numFmtId="0" fontId="51" fillId="0" borderId="15" xfId="0" applyFont="1" applyBorder="1" applyAlignment="1">
      <alignment horizontal="center" vertical="center"/>
    </xf>
    <xf numFmtId="0" fontId="51" fillId="0" borderId="25" xfId="0" applyFont="1" applyBorder="1" applyAlignment="1">
      <alignment horizontal="center" vertical="center"/>
    </xf>
    <xf numFmtId="183" fontId="51" fillId="0" borderId="15" xfId="0" applyNumberFormat="1" applyFont="1" applyBorder="1" applyAlignment="1">
      <alignment horizontal="center" vertical="center"/>
    </xf>
    <xf numFmtId="0" fontId="83" fillId="0" borderId="0" xfId="0" applyFont="1" applyAlignment="1">
      <alignment vertical="center"/>
    </xf>
    <xf numFmtId="0" fontId="36" fillId="26" borderId="29" xfId="0" applyFont="1" applyFill="1" applyBorder="1" applyProtection="1">
      <alignment vertical="center"/>
      <protection locked="0"/>
    </xf>
    <xf numFmtId="0" fontId="51" fillId="0" borderId="22" xfId="0" applyNumberFormat="1" applyFont="1" applyFill="1" applyBorder="1" applyAlignment="1">
      <alignment horizontal="center" vertical="center" wrapText="1"/>
    </xf>
    <xf numFmtId="0" fontId="77" fillId="0" borderId="0" xfId="0" applyFont="1" applyAlignment="1">
      <alignment vertical="center"/>
    </xf>
    <xf numFmtId="0" fontId="51" fillId="0" borderId="43" xfId="0" applyFont="1" applyBorder="1" applyAlignment="1">
      <alignment vertical="center"/>
    </xf>
    <xf numFmtId="186" fontId="51" fillId="0" borderId="43" xfId="0" applyNumberFormat="1" applyFont="1" applyBorder="1" applyAlignment="1">
      <alignment vertical="top"/>
    </xf>
    <xf numFmtId="186" fontId="51" fillId="0" borderId="0" xfId="0" applyNumberFormat="1" applyFont="1" applyBorder="1" applyAlignment="1">
      <alignment vertical="top"/>
    </xf>
    <xf numFmtId="0" fontId="51" fillId="0" borderId="0" xfId="0" applyFont="1" applyBorder="1" applyAlignment="1">
      <alignment horizontal="left"/>
    </xf>
    <xf numFmtId="0" fontId="51" fillId="0" borderId="0" xfId="0" applyFont="1" applyBorder="1" applyAlignment="1">
      <alignment horizontal="right" vertical="top"/>
    </xf>
    <xf numFmtId="0" fontId="51" fillId="0" borderId="0" xfId="0" applyFont="1" applyAlignment="1"/>
    <xf numFmtId="0" fontId="51" fillId="32" borderId="10" xfId="0" applyFont="1" applyFill="1" applyBorder="1" applyAlignment="1">
      <alignment vertical="center"/>
    </xf>
    <xf numFmtId="0" fontId="51" fillId="32" borderId="65" xfId="0" applyFont="1" applyFill="1" applyBorder="1" applyAlignment="1">
      <alignment vertical="center"/>
    </xf>
    <xf numFmtId="0" fontId="84" fillId="0" borderId="0" xfId="0" applyFont="1" applyAlignment="1">
      <alignment vertical="center"/>
    </xf>
    <xf numFmtId="0" fontId="51" fillId="0" borderId="10" xfId="0" applyFont="1" applyBorder="1" applyAlignment="1">
      <alignment horizontal="center"/>
    </xf>
    <xf numFmtId="0" fontId="0" fillId="0" borderId="10" xfId="0" applyFont="1" applyBorder="1" applyAlignment="1">
      <alignment vertical="center"/>
    </xf>
    <xf numFmtId="0" fontId="72" fillId="0" borderId="0" xfId="0" quotePrefix="1" applyFont="1" applyAlignment="1">
      <alignment horizontal="center"/>
    </xf>
    <xf numFmtId="0" fontId="72" fillId="0" borderId="0" xfId="0" applyFont="1" applyAlignment="1"/>
    <xf numFmtId="0" fontId="87" fillId="0" borderId="0" xfId="0" applyFont="1" applyFill="1" applyAlignment="1">
      <alignment vertical="center"/>
    </xf>
    <xf numFmtId="0" fontId="36" fillId="0" borderId="19" xfId="43" applyFont="1" applyFill="1" applyBorder="1" applyAlignment="1" applyProtection="1">
      <alignment horizontal="left" vertical="top" wrapText="1"/>
      <protection locked="0"/>
    </xf>
    <xf numFmtId="0" fontId="67" fillId="0" borderId="20" xfId="43" applyFont="1" applyFill="1" applyBorder="1" applyAlignment="1" applyProtection="1">
      <alignment horizontal="justify" vertical="top" wrapText="1"/>
      <protection locked="0"/>
    </xf>
    <xf numFmtId="0" fontId="89" fillId="0" borderId="14" xfId="0" applyFont="1" applyFill="1" applyBorder="1" applyAlignment="1" applyProtection="1">
      <alignment horizontal="left" vertical="top" wrapText="1"/>
      <protection locked="0"/>
    </xf>
    <xf numFmtId="0" fontId="90" fillId="0" borderId="14" xfId="0" applyFont="1" applyFill="1" applyBorder="1" applyAlignment="1" applyProtection="1">
      <alignment horizontal="left" vertical="top" wrapText="1"/>
      <protection locked="0"/>
    </xf>
    <xf numFmtId="177" fontId="51" fillId="26" borderId="20" xfId="0" applyNumberFormat="1" applyFont="1" applyFill="1" applyBorder="1" applyAlignment="1" applyProtection="1">
      <alignment horizontal="center" vertical="center" wrapText="1" shrinkToFit="1"/>
      <protection locked="0"/>
    </xf>
    <xf numFmtId="0" fontId="85" fillId="0" borderId="0" xfId="0" applyFont="1" applyAlignment="1">
      <alignment vertical="center"/>
    </xf>
    <xf numFmtId="0" fontId="85" fillId="0" borderId="64" xfId="0" applyFont="1" applyBorder="1" applyAlignment="1">
      <alignment vertical="center"/>
    </xf>
    <xf numFmtId="0" fontId="85" fillId="0" borderId="10" xfId="0" applyFont="1" applyBorder="1" applyAlignment="1">
      <alignment vertical="center"/>
    </xf>
    <xf numFmtId="0" fontId="51" fillId="0" borderId="0" xfId="0" applyFont="1" applyAlignment="1">
      <alignment vertical="center"/>
    </xf>
    <xf numFmtId="188" fontId="91" fillId="0" borderId="0" xfId="0" applyNumberFormat="1" applyFont="1" applyAlignment="1">
      <alignment vertical="center"/>
    </xf>
    <xf numFmtId="189" fontId="91" fillId="0" borderId="28" xfId="0" applyNumberFormat="1" applyFont="1" applyBorder="1" applyAlignment="1">
      <alignment vertical="center"/>
    </xf>
    <xf numFmtId="0" fontId="91" fillId="0" borderId="0" xfId="0" applyFont="1" applyAlignment="1">
      <alignment vertical="center"/>
    </xf>
    <xf numFmtId="0" fontId="53" fillId="0" borderId="15" xfId="0" applyFont="1" applyBorder="1" applyAlignment="1" applyProtection="1">
      <alignment vertical="center" wrapText="1"/>
      <protection locked="0"/>
    </xf>
    <xf numFmtId="0" fontId="51" fillId="0" borderId="27" xfId="0" applyFont="1" applyBorder="1" applyAlignment="1" applyProtection="1">
      <alignment horizontal="center" vertical="center"/>
      <protection locked="0"/>
    </xf>
    <xf numFmtId="181" fontId="51" fillId="0" borderId="27" xfId="0" applyNumberFormat="1" applyFont="1" applyBorder="1" applyAlignment="1" applyProtection="1">
      <alignment horizontal="center" vertical="center"/>
      <protection locked="0"/>
    </xf>
    <xf numFmtId="182" fontId="51" fillId="0" borderId="27" xfId="0" applyNumberFormat="1" applyFont="1" applyBorder="1" applyAlignment="1" applyProtection="1">
      <alignment horizontal="center" vertical="center"/>
      <protection locked="0"/>
    </xf>
    <xf numFmtId="184" fontId="51" fillId="0" borderId="21" xfId="0" applyNumberFormat="1" applyFont="1" applyBorder="1" applyAlignment="1" applyProtection="1">
      <alignment horizontal="right" vertical="center"/>
      <protection locked="0"/>
    </xf>
    <xf numFmtId="0" fontId="94" fillId="0" borderId="55" xfId="0" applyFont="1" applyFill="1" applyBorder="1" applyAlignment="1">
      <alignment vertical="center"/>
    </xf>
    <xf numFmtId="177" fontId="51" fillId="26" borderId="23" xfId="0" applyNumberFormat="1" applyFont="1" applyFill="1" applyBorder="1" applyAlignment="1" applyProtection="1">
      <alignment horizontal="center" vertical="center" shrinkToFit="1"/>
      <protection locked="0"/>
    </xf>
    <xf numFmtId="0" fontId="65" fillId="0" borderId="14" xfId="0" applyNumberFormat="1" applyFont="1" applyFill="1" applyBorder="1" applyAlignment="1">
      <alignment horizontal="center" vertical="center" wrapText="1"/>
    </xf>
    <xf numFmtId="0" fontId="65" fillId="0" borderId="23" xfId="0" applyNumberFormat="1" applyFont="1" applyFill="1" applyBorder="1" applyAlignment="1">
      <alignment horizontal="center" vertical="center" wrapText="1"/>
    </xf>
    <xf numFmtId="0" fontId="45" fillId="0" borderId="14" xfId="0" applyNumberFormat="1" applyFont="1" applyFill="1" applyBorder="1" applyAlignment="1" applyProtection="1">
      <alignment horizontal="center" vertical="center" shrinkToFit="1"/>
      <protection locked="0"/>
    </xf>
    <xf numFmtId="0" fontId="45" fillId="0" borderId="23" xfId="0" applyNumberFormat="1" applyFont="1" applyFill="1" applyBorder="1" applyAlignment="1" applyProtection="1">
      <alignment horizontal="center" vertical="center" shrinkToFit="1"/>
      <protection locked="0"/>
    </xf>
    <xf numFmtId="0" fontId="51" fillId="0" borderId="23" xfId="0" applyNumberFormat="1" applyFont="1" applyFill="1" applyBorder="1" applyAlignment="1">
      <alignment horizontal="center" vertical="center" wrapText="1"/>
    </xf>
    <xf numFmtId="0" fontId="20" fillId="0" borderId="14" xfId="0" applyNumberFormat="1" applyFont="1" applyFill="1" applyBorder="1" applyAlignment="1">
      <alignment vertical="center" wrapText="1"/>
    </xf>
    <xf numFmtId="0" fontId="20" fillId="0" borderId="23" xfId="0" applyNumberFormat="1" applyFont="1" applyFill="1" applyBorder="1" applyAlignment="1">
      <alignment vertical="center" wrapText="1"/>
    </xf>
    <xf numFmtId="0" fontId="27" fillId="0" borderId="14" xfId="0" applyFont="1" applyFill="1" applyBorder="1" applyAlignment="1" applyProtection="1">
      <alignment horizontal="left" vertical="top" wrapText="1"/>
      <protection locked="0"/>
    </xf>
    <xf numFmtId="0" fontId="95" fillId="0" borderId="0" xfId="0" applyFont="1" applyAlignment="1">
      <alignment vertical="center"/>
    </xf>
    <xf numFmtId="0" fontId="96" fillId="0" borderId="12" xfId="0" applyNumberFormat="1" applyFont="1" applyFill="1" applyBorder="1" applyAlignment="1">
      <alignment horizontal="center" vertical="center" wrapText="1"/>
    </xf>
    <xf numFmtId="0" fontId="96" fillId="0" borderId="46" xfId="0" applyNumberFormat="1" applyFont="1" applyFill="1" applyBorder="1" applyAlignment="1">
      <alignment horizontal="center" vertical="center" wrapText="1"/>
    </xf>
    <xf numFmtId="0" fontId="96" fillId="0" borderId="36" xfId="0" applyNumberFormat="1" applyFont="1" applyFill="1" applyBorder="1" applyAlignment="1">
      <alignment horizontal="center" vertical="center" wrapText="1"/>
    </xf>
    <xf numFmtId="0" fontId="96" fillId="0" borderId="39" xfId="0" applyNumberFormat="1" applyFont="1" applyFill="1" applyBorder="1" applyAlignment="1">
      <alignment horizontal="center" vertical="center" wrapText="1"/>
    </xf>
    <xf numFmtId="0" fontId="96" fillId="0" borderId="30" xfId="0" applyNumberFormat="1" applyFont="1" applyFill="1" applyBorder="1" applyAlignment="1">
      <alignment horizontal="center" vertical="center" wrapText="1"/>
    </xf>
    <xf numFmtId="0" fontId="96" fillId="0" borderId="37" xfId="0" applyNumberFormat="1" applyFont="1" applyFill="1" applyBorder="1" applyAlignment="1">
      <alignment horizontal="center" vertical="center" wrapText="1"/>
    </xf>
    <xf numFmtId="0" fontId="96" fillId="0" borderId="32" xfId="0" applyNumberFormat="1" applyFont="1" applyFill="1" applyBorder="1" applyAlignment="1">
      <alignment horizontal="center" vertical="center" wrapText="1"/>
    </xf>
    <xf numFmtId="0" fontId="96" fillId="0" borderId="23" xfId="0" applyNumberFormat="1" applyFont="1" applyFill="1" applyBorder="1" applyAlignment="1">
      <alignment horizontal="center" vertical="center" wrapText="1"/>
    </xf>
    <xf numFmtId="0" fontId="96" fillId="0" borderId="11" xfId="0" applyNumberFormat="1" applyFont="1" applyFill="1" applyBorder="1" applyAlignment="1">
      <alignment horizontal="center" vertical="center" wrapText="1"/>
    </xf>
    <xf numFmtId="0" fontId="96" fillId="0" borderId="10" xfId="0" applyNumberFormat="1" applyFont="1" applyFill="1" applyBorder="1" applyAlignment="1">
      <alignment horizontal="center" vertical="center" wrapText="1"/>
    </xf>
    <xf numFmtId="0" fontId="96" fillId="0" borderId="35" xfId="0" applyNumberFormat="1" applyFont="1" applyFill="1" applyBorder="1" applyAlignment="1">
      <alignment horizontal="center" vertical="center" wrapText="1"/>
    </xf>
    <xf numFmtId="0" fontId="96" fillId="0" borderId="50" xfId="0" applyNumberFormat="1" applyFont="1" applyFill="1" applyBorder="1" applyAlignment="1">
      <alignment horizontal="center" vertical="center" wrapText="1"/>
    </xf>
    <xf numFmtId="0" fontId="96" fillId="0" borderId="38" xfId="0" applyNumberFormat="1" applyFont="1" applyFill="1" applyBorder="1" applyAlignment="1">
      <alignment horizontal="center" vertical="center" wrapText="1"/>
    </xf>
    <xf numFmtId="0" fontId="96" fillId="0" borderId="16" xfId="0" applyNumberFormat="1" applyFont="1" applyFill="1" applyBorder="1" applyAlignment="1">
      <alignment horizontal="center" vertical="center" wrapText="1"/>
    </xf>
    <xf numFmtId="0" fontId="96" fillId="0" borderId="40" xfId="0" applyNumberFormat="1" applyFont="1" applyFill="1" applyBorder="1" applyAlignment="1">
      <alignment horizontal="center" vertical="center" wrapText="1"/>
    </xf>
    <xf numFmtId="0" fontId="96" fillId="0" borderId="62" xfId="0" applyNumberFormat="1" applyFont="1" applyFill="1" applyBorder="1" applyAlignment="1">
      <alignment horizontal="center" vertical="center" wrapText="1"/>
    </xf>
    <xf numFmtId="0" fontId="96" fillId="0" borderId="63" xfId="0" applyNumberFormat="1" applyFont="1" applyFill="1" applyBorder="1" applyAlignment="1">
      <alignment horizontal="center" vertical="center" wrapText="1"/>
    </xf>
    <xf numFmtId="0" fontId="96" fillId="0" borderId="15" xfId="0" applyNumberFormat="1" applyFont="1" applyFill="1" applyBorder="1" applyAlignment="1">
      <alignment horizontal="center" vertical="center" wrapText="1"/>
    </xf>
    <xf numFmtId="0" fontId="96" fillId="0" borderId="15" xfId="0" applyNumberFormat="1" applyFont="1" applyFill="1" applyBorder="1" applyAlignment="1">
      <alignment horizontal="center" vertical="center"/>
    </xf>
    <xf numFmtId="0" fontId="96" fillId="0" borderId="17" xfId="0" applyNumberFormat="1" applyFont="1" applyFill="1" applyBorder="1" applyAlignment="1">
      <alignment horizontal="center" vertical="center" wrapText="1"/>
    </xf>
    <xf numFmtId="0" fontId="96" fillId="0" borderId="18" xfId="0" applyNumberFormat="1" applyFont="1" applyFill="1" applyBorder="1" applyAlignment="1">
      <alignment horizontal="center" vertical="center" wrapText="1"/>
    </xf>
    <xf numFmtId="0" fontId="96" fillId="0" borderId="17" xfId="0" applyNumberFormat="1" applyFont="1" applyFill="1" applyBorder="1" applyAlignment="1">
      <alignment horizontal="center" vertical="center"/>
    </xf>
    <xf numFmtId="0" fontId="96" fillId="0" borderId="19" xfId="0" applyNumberFormat="1" applyFont="1" applyFill="1" applyBorder="1" applyAlignment="1">
      <alignment horizontal="center" vertical="center"/>
    </xf>
    <xf numFmtId="0" fontId="96" fillId="0" borderId="18" xfId="0" applyNumberFormat="1" applyFont="1" applyFill="1" applyBorder="1" applyAlignment="1">
      <alignment horizontal="center" vertical="center"/>
    </xf>
    <xf numFmtId="0" fontId="96" fillId="0" borderId="19" xfId="0" applyNumberFormat="1" applyFont="1" applyFill="1" applyBorder="1" applyAlignment="1">
      <alignment horizontal="center" vertical="center" wrapText="1"/>
    </xf>
    <xf numFmtId="0" fontId="96" fillId="0" borderId="16" xfId="0" applyNumberFormat="1" applyFont="1" applyFill="1" applyBorder="1" applyAlignment="1">
      <alignment horizontal="center" vertical="center"/>
    </xf>
    <xf numFmtId="0" fontId="96" fillId="0" borderId="14" xfId="0" applyNumberFormat="1" applyFont="1" applyFill="1" applyBorder="1" applyAlignment="1">
      <alignment horizontal="center" vertical="center"/>
    </xf>
    <xf numFmtId="0" fontId="96" fillId="0" borderId="20" xfId="0" applyNumberFormat="1" applyFont="1" applyFill="1" applyBorder="1" applyAlignment="1">
      <alignment horizontal="center" vertical="center" wrapText="1"/>
    </xf>
    <xf numFmtId="0" fontId="96" fillId="0" borderId="23" xfId="0" applyNumberFormat="1" applyFont="1" applyFill="1" applyBorder="1" applyAlignment="1">
      <alignment horizontal="center" vertical="center" wrapText="1"/>
    </xf>
    <xf numFmtId="0" fontId="96" fillId="0" borderId="14" xfId="0" applyNumberFormat="1" applyFont="1" applyFill="1" applyBorder="1" applyAlignment="1">
      <alignment horizontal="center" vertical="center" wrapText="1"/>
    </xf>
    <xf numFmtId="0" fontId="96" fillId="0" borderId="24" xfId="0" applyNumberFormat="1" applyFont="1" applyFill="1" applyBorder="1" applyAlignment="1">
      <alignment horizontal="center" vertical="center" wrapText="1"/>
    </xf>
    <xf numFmtId="0" fontId="96" fillId="0" borderId="17" xfId="0" applyNumberFormat="1" applyFont="1" applyFill="1" applyBorder="1" applyAlignment="1" applyProtection="1">
      <alignment horizontal="center" vertical="center" shrinkToFit="1"/>
      <protection locked="0"/>
    </xf>
    <xf numFmtId="0" fontId="96" fillId="0" borderId="23" xfId="0" applyNumberFormat="1" applyFont="1" applyFill="1" applyBorder="1" applyAlignment="1" applyProtection="1">
      <alignment horizontal="center" vertical="center" shrinkToFit="1"/>
      <protection locked="0"/>
    </xf>
    <xf numFmtId="0" fontId="96" fillId="0" borderId="19" xfId="0" applyNumberFormat="1" applyFont="1" applyFill="1" applyBorder="1" applyAlignment="1" applyProtection="1">
      <alignment horizontal="center" vertical="center" shrinkToFit="1"/>
      <protection locked="0"/>
    </xf>
    <xf numFmtId="0" fontId="96" fillId="0" borderId="20" xfId="0" applyNumberFormat="1" applyFont="1" applyFill="1" applyBorder="1" applyAlignment="1" applyProtection="1">
      <alignment horizontal="center" vertical="center" shrinkToFit="1"/>
      <protection locked="0"/>
    </xf>
    <xf numFmtId="0" fontId="96" fillId="0" borderId="18" xfId="0" applyNumberFormat="1" applyFont="1" applyFill="1" applyBorder="1" applyAlignment="1" applyProtection="1">
      <alignment horizontal="center" vertical="center" shrinkToFit="1"/>
      <protection locked="0"/>
    </xf>
    <xf numFmtId="0" fontId="96" fillId="0" borderId="17" xfId="0" applyNumberFormat="1" applyFont="1" applyFill="1" applyBorder="1" applyAlignment="1" applyProtection="1">
      <alignment horizontal="center" vertical="center" wrapText="1"/>
      <protection locked="0"/>
    </xf>
    <xf numFmtId="0" fontId="96" fillId="0" borderId="19" xfId="0" applyNumberFormat="1" applyFont="1" applyFill="1" applyBorder="1" applyAlignment="1" applyProtection="1">
      <alignment horizontal="center" vertical="center" wrapText="1"/>
      <protection locked="0"/>
    </xf>
    <xf numFmtId="0" fontId="96" fillId="0" borderId="18" xfId="0" applyNumberFormat="1" applyFont="1" applyFill="1" applyBorder="1" applyAlignment="1" applyProtection="1">
      <alignment horizontal="center" vertical="center" wrapText="1"/>
      <protection locked="0"/>
    </xf>
    <xf numFmtId="0" fontId="96" fillId="0" borderId="20" xfId="0" applyNumberFormat="1" applyFont="1" applyFill="1" applyBorder="1" applyAlignment="1">
      <alignment horizontal="center" vertical="center"/>
    </xf>
    <xf numFmtId="0" fontId="96" fillId="0" borderId="36" xfId="0" applyNumberFormat="1" applyFont="1" applyFill="1" applyBorder="1" applyAlignment="1">
      <alignment horizontal="center" vertical="center"/>
    </xf>
    <xf numFmtId="0" fontId="96" fillId="0" borderId="17" xfId="41" applyNumberFormat="1" applyFont="1" applyFill="1" applyBorder="1" applyAlignment="1">
      <alignment horizontal="center" vertical="center" wrapText="1"/>
    </xf>
    <xf numFmtId="0" fontId="96" fillId="0" borderId="19" xfId="41" applyNumberFormat="1" applyFont="1" applyFill="1" applyBorder="1" applyAlignment="1">
      <alignment horizontal="center" vertical="center" wrapText="1"/>
    </xf>
    <xf numFmtId="0" fontId="96" fillId="0" borderId="20" xfId="0" applyNumberFormat="1" applyFont="1" applyFill="1" applyBorder="1" applyAlignment="1" applyProtection="1">
      <alignment horizontal="center" vertical="center" wrapText="1"/>
      <protection locked="0"/>
    </xf>
    <xf numFmtId="0" fontId="97" fillId="0" borderId="15" xfId="0" applyFont="1" applyFill="1" applyBorder="1" applyAlignment="1" applyProtection="1">
      <alignment horizontal="center" vertical="center" wrapText="1"/>
      <protection locked="0"/>
    </xf>
    <xf numFmtId="0" fontId="71" fillId="0" borderId="23" xfId="0" applyNumberFormat="1" applyFont="1" applyFill="1" applyBorder="1" applyAlignment="1">
      <alignment horizontal="center" vertical="center" wrapText="1"/>
    </xf>
    <xf numFmtId="0" fontId="71" fillId="0" borderId="23" xfId="0" applyNumberFormat="1" applyFont="1" applyFill="1" applyBorder="1" applyAlignment="1">
      <alignment vertical="center" wrapText="1"/>
    </xf>
    <xf numFmtId="190" fontId="67" fillId="27" borderId="23" xfId="0" applyNumberFormat="1" applyFont="1" applyFill="1" applyBorder="1" applyAlignment="1" applyProtection="1">
      <alignment horizontal="center" vertical="top" wrapText="1"/>
      <protection locked="0"/>
    </xf>
    <xf numFmtId="0" fontId="71" fillId="0" borderId="14" xfId="0" applyNumberFormat="1" applyFont="1" applyFill="1" applyBorder="1" applyAlignment="1">
      <alignment horizontal="center" vertical="center" wrapText="1"/>
    </xf>
    <xf numFmtId="0" fontId="65" fillId="0" borderId="20" xfId="0" applyNumberFormat="1" applyFont="1" applyFill="1" applyBorder="1" applyAlignment="1">
      <alignment horizontal="center" vertical="center" wrapText="1"/>
    </xf>
    <xf numFmtId="0" fontId="53" fillId="0" borderId="20" xfId="0" applyNumberFormat="1" applyFont="1" applyFill="1" applyBorder="1" applyAlignment="1">
      <alignment horizontal="center" vertical="center" wrapText="1"/>
    </xf>
    <xf numFmtId="0" fontId="53" fillId="0" borderId="14" xfId="0" applyNumberFormat="1" applyFont="1" applyFill="1" applyBorder="1" applyAlignment="1">
      <alignment horizontal="center" vertical="center" wrapText="1"/>
    </xf>
    <xf numFmtId="0" fontId="53" fillId="0" borderId="23" xfId="0" applyNumberFormat="1" applyFont="1" applyFill="1" applyBorder="1" applyAlignment="1">
      <alignment horizontal="center" vertical="center" wrapText="1"/>
    </xf>
    <xf numFmtId="0" fontId="51" fillId="0" borderId="20" xfId="0" applyNumberFormat="1" applyFont="1" applyFill="1" applyBorder="1" applyAlignment="1">
      <alignment vertical="center" wrapText="1"/>
    </xf>
    <xf numFmtId="0" fontId="51" fillId="0" borderId="14" xfId="0" applyNumberFormat="1" applyFont="1" applyFill="1" applyBorder="1" applyAlignment="1">
      <alignment vertical="center" wrapText="1"/>
    </xf>
    <xf numFmtId="0" fontId="51" fillId="0" borderId="23" xfId="0" applyNumberFormat="1" applyFont="1" applyFill="1" applyBorder="1" applyAlignment="1">
      <alignment vertical="center" wrapText="1"/>
    </xf>
    <xf numFmtId="177" fontId="51" fillId="26" borderId="12" xfId="0" applyNumberFormat="1" applyFont="1" applyFill="1" applyBorder="1" applyAlignment="1" applyProtection="1">
      <alignment horizontal="center" vertical="center" shrinkToFit="1"/>
      <protection locked="0"/>
    </xf>
    <xf numFmtId="177" fontId="51" fillId="26" borderId="14" xfId="0" applyNumberFormat="1" applyFont="1" applyFill="1" applyBorder="1" applyAlignment="1" applyProtection="1">
      <alignment horizontal="center" vertical="center" shrinkToFit="1"/>
      <protection locked="0"/>
    </xf>
    <xf numFmtId="177" fontId="51" fillId="26" borderId="23" xfId="0" applyNumberFormat="1" applyFont="1" applyFill="1" applyBorder="1" applyAlignment="1" applyProtection="1">
      <alignment horizontal="center" vertical="center" shrinkToFit="1"/>
      <protection locked="0"/>
    </xf>
    <xf numFmtId="0" fontId="51" fillId="0" borderId="12" xfId="0" applyNumberFormat="1" applyFont="1" applyFill="1" applyBorder="1" applyAlignment="1" applyProtection="1">
      <alignment horizontal="center" vertical="center" shrinkToFit="1"/>
      <protection locked="0"/>
    </xf>
    <xf numFmtId="0" fontId="51" fillId="0" borderId="23" xfId="0" applyNumberFormat="1" applyFont="1" applyFill="1" applyBorder="1" applyAlignment="1" applyProtection="1">
      <alignment horizontal="center" vertical="center" shrinkToFit="1"/>
      <protection locked="0"/>
    </xf>
    <xf numFmtId="0" fontId="36" fillId="0" borderId="14" xfId="0" applyFont="1" applyFill="1" applyBorder="1" applyAlignment="1" applyProtection="1">
      <alignment vertical="top" wrapText="1"/>
      <protection locked="0"/>
    </xf>
    <xf numFmtId="0" fontId="36" fillId="0" borderId="23" xfId="0" applyFont="1" applyFill="1" applyBorder="1" applyAlignment="1" applyProtection="1">
      <alignment vertical="top" wrapText="1"/>
      <protection locked="0"/>
    </xf>
    <xf numFmtId="177" fontId="51" fillId="26" borderId="20" xfId="0" applyNumberFormat="1" applyFont="1" applyFill="1" applyBorder="1" applyAlignment="1" applyProtection="1">
      <alignment horizontal="center" vertical="center" shrinkToFit="1"/>
      <protection locked="0"/>
    </xf>
    <xf numFmtId="0" fontId="51" fillId="0" borderId="23" xfId="0" applyNumberFormat="1" applyFont="1" applyFill="1" applyBorder="1" applyAlignment="1">
      <alignment horizontal="center" vertical="center" wrapText="1"/>
    </xf>
    <xf numFmtId="0" fontId="51" fillId="0" borderId="20" xfId="0" applyNumberFormat="1" applyFont="1" applyFill="1" applyBorder="1" applyAlignment="1" applyProtection="1">
      <alignment horizontal="center" vertical="center" shrinkToFit="1"/>
      <protection locked="0"/>
    </xf>
    <xf numFmtId="0" fontId="27" fillId="0" borderId="20" xfId="0" applyFont="1" applyFill="1" applyBorder="1" applyAlignment="1" applyProtection="1">
      <alignment vertical="top" wrapText="1"/>
      <protection locked="0"/>
    </xf>
    <xf numFmtId="0" fontId="27" fillId="0" borderId="14" xfId="0" applyFont="1" applyFill="1" applyBorder="1" applyAlignment="1" applyProtection="1">
      <alignment vertical="top" wrapText="1"/>
      <protection locked="0"/>
    </xf>
    <xf numFmtId="0" fontId="27" fillId="0" borderId="23" xfId="0" applyFont="1" applyFill="1" applyBorder="1" applyAlignment="1" applyProtection="1">
      <alignment vertical="top" wrapText="1"/>
      <protection locked="0"/>
    </xf>
    <xf numFmtId="0" fontId="27" fillId="0" borderId="14" xfId="0" applyFont="1" applyFill="1" applyBorder="1" applyAlignment="1" applyProtection="1">
      <alignment horizontal="justify" vertical="top" wrapText="1"/>
      <protection locked="0"/>
    </xf>
    <xf numFmtId="0" fontId="27" fillId="0" borderId="14" xfId="0" applyFont="1" applyFill="1" applyBorder="1" applyAlignment="1" applyProtection="1">
      <alignment horizontal="left" vertical="top" wrapText="1"/>
      <protection locked="0"/>
    </xf>
    <xf numFmtId="0" fontId="27" fillId="0" borderId="12" xfId="0" applyFont="1" applyFill="1" applyBorder="1" applyAlignment="1" applyProtection="1">
      <alignment horizontal="left" vertical="top" wrapText="1"/>
      <protection locked="0"/>
    </xf>
    <xf numFmtId="0" fontId="51" fillId="0" borderId="20" xfId="0" applyNumberFormat="1" applyFont="1" applyFill="1" applyBorder="1" applyAlignment="1">
      <alignment vertical="top" wrapText="1"/>
    </xf>
    <xf numFmtId="0" fontId="51" fillId="0" borderId="19" xfId="0" applyNumberFormat="1" applyFont="1" applyFill="1" applyBorder="1" applyAlignment="1">
      <alignment vertical="top" wrapText="1"/>
    </xf>
    <xf numFmtId="0" fontId="51" fillId="0" borderId="19" xfId="0" applyNumberFormat="1" applyFont="1" applyFill="1" applyBorder="1" applyAlignment="1">
      <alignment vertical="center" wrapText="1"/>
    </xf>
    <xf numFmtId="0" fontId="51" fillId="0" borderId="18" xfId="0" applyNumberFormat="1" applyFont="1" applyFill="1" applyBorder="1" applyAlignment="1">
      <alignment vertical="center" wrapText="1"/>
    </xf>
    <xf numFmtId="0" fontId="51" fillId="0" borderId="17" xfId="0" applyNumberFormat="1" applyFont="1" applyFill="1" applyBorder="1" applyAlignment="1">
      <alignment vertical="center" wrapText="1"/>
    </xf>
    <xf numFmtId="0" fontId="51" fillId="0" borderId="34" xfId="0" applyNumberFormat="1" applyFont="1" applyFill="1" applyBorder="1" applyAlignment="1" applyProtection="1">
      <alignment horizontal="center" vertical="center" shrinkToFit="1"/>
      <protection locked="0"/>
    </xf>
    <xf numFmtId="0" fontId="51" fillId="0" borderId="14" xfId="0" applyNumberFormat="1" applyFont="1" applyFill="1" applyBorder="1" applyAlignment="1">
      <alignment vertical="top" wrapText="1"/>
    </xf>
    <xf numFmtId="0" fontId="18" fillId="0" borderId="14" xfId="0" applyFont="1" applyFill="1" applyBorder="1" applyAlignment="1" applyProtection="1">
      <alignment vertical="top" wrapText="1"/>
      <protection locked="0"/>
    </xf>
    <xf numFmtId="0" fontId="27" fillId="0" borderId="14" xfId="0" applyFont="1" applyFill="1" applyBorder="1" applyAlignment="1" applyProtection="1">
      <alignment horizontal="justify" vertical="top"/>
      <protection locked="0"/>
    </xf>
    <xf numFmtId="0" fontId="103" fillId="0" borderId="20" xfId="43" applyFont="1" applyFill="1" applyBorder="1" applyAlignment="1" applyProtection="1">
      <alignment horizontal="justify" vertical="top" wrapText="1"/>
      <protection locked="0"/>
    </xf>
    <xf numFmtId="0" fontId="103" fillId="0" borderId="20" xfId="43" applyFont="1" applyFill="1" applyBorder="1" applyAlignment="1" applyProtection="1">
      <alignment horizontal="justify" wrapText="1"/>
      <protection locked="0"/>
    </xf>
    <xf numFmtId="0" fontId="51" fillId="0" borderId="15" xfId="0" applyNumberFormat="1" applyFont="1" applyFill="1" applyBorder="1" applyAlignment="1" applyProtection="1">
      <alignment horizontal="center" vertical="center" shrinkToFit="1"/>
      <protection locked="0"/>
    </xf>
    <xf numFmtId="0" fontId="36" fillId="0" borderId="29" xfId="0" applyNumberFormat="1" applyFont="1" applyFill="1" applyBorder="1">
      <alignment vertical="center"/>
    </xf>
    <xf numFmtId="0" fontId="103" fillId="0" borderId="19" xfId="43" applyFont="1" applyFill="1" applyBorder="1" applyAlignment="1" applyProtection="1">
      <alignment horizontal="left" vertical="top" wrapText="1"/>
      <protection locked="0"/>
    </xf>
    <xf numFmtId="0" fontId="27" fillId="24" borderId="20" xfId="0" applyFont="1" applyFill="1" applyBorder="1" applyAlignment="1" applyProtection="1">
      <alignment vertical="top" wrapText="1"/>
      <protection locked="0"/>
    </xf>
    <xf numFmtId="0" fontId="51" fillId="0" borderId="24" xfId="0" applyNumberFormat="1" applyFont="1" applyFill="1" applyBorder="1" applyAlignment="1" applyProtection="1">
      <alignment horizontal="center" vertical="center" shrinkToFit="1"/>
      <protection locked="0"/>
    </xf>
    <xf numFmtId="0" fontId="51" fillId="0" borderId="24" xfId="0" applyNumberFormat="1" applyFont="1" applyFill="1" applyBorder="1" applyAlignment="1">
      <alignment vertical="center" wrapText="1"/>
    </xf>
    <xf numFmtId="0" fontId="51" fillId="0" borderId="12" xfId="0" applyNumberFormat="1" applyFont="1" applyFill="1" applyBorder="1" applyAlignment="1">
      <alignment vertical="center" wrapText="1"/>
    </xf>
    <xf numFmtId="0" fontId="51" fillId="0" borderId="15" xfId="0" applyNumberFormat="1" applyFont="1" applyFill="1" applyBorder="1" applyAlignment="1">
      <alignment vertical="center" wrapText="1"/>
    </xf>
    <xf numFmtId="0" fontId="36" fillId="0" borderId="16" xfId="0" applyNumberFormat="1" applyFont="1" applyFill="1" applyBorder="1">
      <alignment vertical="center"/>
    </xf>
    <xf numFmtId="0" fontId="36" fillId="0" borderId="19" xfId="0" applyNumberFormat="1" applyFont="1" applyFill="1" applyBorder="1">
      <alignment vertical="center"/>
    </xf>
    <xf numFmtId="0" fontId="36" fillId="0" borderId="17" xfId="0" applyNumberFormat="1" applyFont="1" applyFill="1" applyBorder="1">
      <alignment vertical="center"/>
    </xf>
    <xf numFmtId="0" fontId="36" fillId="0" borderId="18" xfId="0" applyNumberFormat="1" applyFont="1" applyFill="1" applyBorder="1">
      <alignment vertical="center"/>
    </xf>
    <xf numFmtId="0" fontId="36" fillId="0" borderId="20" xfId="0" applyNumberFormat="1" applyFont="1" applyFill="1" applyBorder="1">
      <alignment vertical="center"/>
    </xf>
    <xf numFmtId="0" fontId="36" fillId="0" borderId="36" xfId="0" applyNumberFormat="1" applyFont="1" applyFill="1" applyBorder="1">
      <alignment vertical="center"/>
    </xf>
    <xf numFmtId="0" fontId="51" fillId="0" borderId="17" xfId="41" applyNumberFormat="1" applyFont="1" applyFill="1" applyBorder="1" applyAlignment="1">
      <alignment vertical="center" wrapText="1"/>
    </xf>
    <xf numFmtId="0" fontId="51" fillId="0" borderId="19" xfId="41" applyNumberFormat="1" applyFont="1" applyFill="1" applyBorder="1" applyAlignment="1">
      <alignment vertical="center" wrapText="1"/>
    </xf>
    <xf numFmtId="0" fontId="51" fillId="0" borderId="19" xfId="0" applyNumberFormat="1" applyFont="1" applyFill="1" applyBorder="1" applyAlignment="1" applyProtection="1">
      <alignment vertical="center" shrinkToFit="1"/>
      <protection locked="0"/>
    </xf>
    <xf numFmtId="0" fontId="51" fillId="0" borderId="19" xfId="41" applyNumberFormat="1" applyFont="1" applyFill="1" applyBorder="1" applyAlignment="1">
      <alignment vertical="top" wrapText="1"/>
    </xf>
    <xf numFmtId="0" fontId="36" fillId="0" borderId="18" xfId="0" applyNumberFormat="1" applyFont="1" applyFill="1" applyBorder="1" applyAlignment="1" applyProtection="1">
      <alignment horizontal="justify" vertical="top" wrapText="1"/>
      <protection locked="0"/>
    </xf>
    <xf numFmtId="0" fontId="36" fillId="0" borderId="15" xfId="0" applyNumberFormat="1" applyFont="1" applyFill="1" applyBorder="1">
      <alignment vertical="center"/>
    </xf>
    <xf numFmtId="0" fontId="51" fillId="0" borderId="17" xfId="0" applyNumberFormat="1" applyFont="1" applyFill="1" applyBorder="1">
      <alignment vertical="center"/>
    </xf>
    <xf numFmtId="0" fontId="51" fillId="0" borderId="19" xfId="0" applyNumberFormat="1" applyFont="1" applyFill="1" applyBorder="1">
      <alignment vertical="center"/>
    </xf>
    <xf numFmtId="0" fontId="89" fillId="0" borderId="14" xfId="0" applyFont="1" applyFill="1" applyBorder="1" applyAlignment="1" applyProtection="1">
      <alignment vertical="top" wrapText="1"/>
      <protection locked="0"/>
    </xf>
    <xf numFmtId="0" fontId="104" fillId="0" borderId="14" xfId="0" applyFont="1" applyFill="1" applyBorder="1" applyAlignment="1" applyProtection="1">
      <alignment vertical="top" wrapText="1"/>
      <protection locked="0"/>
    </xf>
    <xf numFmtId="0" fontId="104" fillId="0" borderId="14" xfId="0" applyFont="1" applyFill="1" applyBorder="1" applyAlignment="1" applyProtection="1">
      <alignment horizontal="right" vertical="top" wrapText="1"/>
      <protection locked="0"/>
    </xf>
    <xf numFmtId="0" fontId="27" fillId="0" borderId="14" xfId="0" applyFont="1" applyFill="1" applyBorder="1" applyAlignment="1" applyProtection="1">
      <alignment vertical="top" wrapText="1"/>
      <protection locked="0"/>
    </xf>
    <xf numFmtId="0" fontId="36" fillId="0" borderId="14" xfId="0" applyFont="1" applyFill="1" applyBorder="1" applyAlignment="1" applyProtection="1">
      <alignment horizontal="justify" wrapText="1"/>
      <protection locked="0"/>
    </xf>
    <xf numFmtId="0" fontId="36" fillId="27" borderId="23" xfId="0" quotePrefix="1" applyFont="1" applyFill="1" applyBorder="1" applyAlignment="1" applyProtection="1">
      <alignment horizontal="left" vertical="top" wrapText="1" indent="1"/>
      <protection locked="0"/>
    </xf>
    <xf numFmtId="0" fontId="36" fillId="27" borderId="34" xfId="0" applyFont="1" applyFill="1" applyBorder="1" applyAlignment="1" applyProtection="1">
      <alignment horizontal="left" vertical="top" wrapText="1" indent="1"/>
      <protection locked="0"/>
    </xf>
    <xf numFmtId="0" fontId="36" fillId="0" borderId="20" xfId="0" applyFont="1" applyFill="1" applyBorder="1" applyAlignment="1" applyProtection="1">
      <alignment horizontal="justify" wrapText="1"/>
      <protection locked="0"/>
    </xf>
    <xf numFmtId="177" fontId="51" fillId="26" borderId="14" xfId="0" applyNumberFormat="1" applyFont="1" applyFill="1" applyBorder="1" applyAlignment="1" applyProtection="1">
      <alignment horizontal="center" vertical="center" shrinkToFit="1"/>
      <protection locked="0"/>
    </xf>
    <xf numFmtId="177" fontId="51" fillId="26" borderId="23" xfId="0" applyNumberFormat="1" applyFont="1" applyFill="1" applyBorder="1" applyAlignment="1" applyProtection="1">
      <alignment horizontal="center" vertical="center" shrinkToFit="1"/>
      <protection locked="0"/>
    </xf>
    <xf numFmtId="0" fontId="70" fillId="0" borderId="23" xfId="0" applyFont="1" applyFill="1" applyBorder="1" applyAlignment="1" applyProtection="1">
      <alignment vertical="top" wrapText="1"/>
      <protection locked="0"/>
    </xf>
    <xf numFmtId="0" fontId="51" fillId="26" borderId="14" xfId="0" applyNumberFormat="1" applyFont="1" applyFill="1" applyBorder="1" applyAlignment="1" applyProtection="1">
      <alignment vertical="center" wrapText="1"/>
      <protection locked="0"/>
    </xf>
    <xf numFmtId="0" fontId="51" fillId="26" borderId="23" xfId="0" applyNumberFormat="1" applyFont="1" applyFill="1" applyBorder="1" applyAlignment="1" applyProtection="1">
      <alignment vertical="center" wrapText="1"/>
      <protection locked="0"/>
    </xf>
    <xf numFmtId="0" fontId="36" fillId="0" borderId="23" xfId="0" applyFont="1" applyFill="1" applyBorder="1" applyAlignment="1" applyProtection="1">
      <alignment vertical="top" wrapText="1"/>
      <protection locked="0"/>
    </xf>
    <xf numFmtId="0" fontId="36" fillId="0" borderId="47" xfId="0" applyFont="1" applyFill="1" applyBorder="1" applyAlignment="1" applyProtection="1">
      <alignment horizontal="justify" wrapText="1"/>
      <protection locked="0"/>
    </xf>
    <xf numFmtId="0" fontId="36" fillId="27" borderId="48" xfId="0" quotePrefix="1" applyFont="1" applyFill="1" applyBorder="1" applyAlignment="1" applyProtection="1">
      <alignment vertical="top" wrapText="1"/>
      <protection locked="0"/>
    </xf>
    <xf numFmtId="0" fontId="36" fillId="0" borderId="23" xfId="0" applyFont="1" applyFill="1" applyBorder="1" applyAlignment="1" applyProtection="1">
      <alignment horizontal="left" vertical="top" wrapText="1" indent="1"/>
      <protection locked="0"/>
    </xf>
    <xf numFmtId="0" fontId="36" fillId="0" borderId="20" xfId="0" applyFont="1" applyFill="1" applyBorder="1" applyAlignment="1" applyProtection="1">
      <alignment horizontal="left" vertical="top" wrapText="1" indent="1"/>
      <protection locked="0"/>
    </xf>
    <xf numFmtId="0" fontId="0" fillId="0" borderId="15" xfId="0" applyBorder="1">
      <alignment vertical="center"/>
    </xf>
    <xf numFmtId="0" fontId="0" fillId="0" borderId="15" xfId="0" applyBorder="1" applyAlignment="1">
      <alignment horizontal="center" vertical="center" wrapText="1"/>
    </xf>
    <xf numFmtId="0" fontId="0" fillId="0" borderId="21" xfId="0" applyBorder="1" applyAlignment="1">
      <alignment horizontal="center" vertical="center" wrapText="1"/>
    </xf>
    <xf numFmtId="0" fontId="40" fillId="0" borderId="29" xfId="0" applyFont="1" applyBorder="1" applyAlignment="1">
      <alignment horizontal="left" vertical="center" wrapText="1"/>
    </xf>
    <xf numFmtId="0" fontId="40" fillId="0" borderId="15" xfId="0" applyFont="1" applyBorder="1" applyAlignment="1">
      <alignment horizontal="left" vertical="center" wrapText="1"/>
    </xf>
    <xf numFmtId="0" fontId="37" fillId="0" borderId="0" xfId="0" applyFont="1" applyAlignment="1">
      <alignment horizontal="center" vertical="center" shrinkToFit="1"/>
    </xf>
    <xf numFmtId="176" fontId="30" fillId="0" borderId="15" xfId="0" applyNumberFormat="1" applyFont="1" applyBorder="1" applyAlignment="1">
      <alignment horizontal="center" vertical="center"/>
    </xf>
    <xf numFmtId="0" fontId="0" fillId="0" borderId="26" xfId="0" applyBorder="1" applyAlignment="1">
      <alignment vertical="center"/>
    </xf>
    <xf numFmtId="0" fontId="0" fillId="0" borderId="27" xfId="0" applyBorder="1" applyAlignment="1">
      <alignment vertical="center"/>
    </xf>
    <xf numFmtId="0" fontId="53" fillId="0" borderId="20" xfId="0" applyNumberFormat="1" applyFont="1" applyFill="1" applyBorder="1" applyAlignment="1">
      <alignment horizontal="center" vertical="center" wrapText="1"/>
    </xf>
    <xf numFmtId="0" fontId="53" fillId="0" borderId="14" xfId="0" applyNumberFormat="1" applyFont="1" applyFill="1" applyBorder="1" applyAlignment="1">
      <alignment horizontal="center" vertical="center" wrapText="1"/>
    </xf>
    <xf numFmtId="0" fontId="53" fillId="0" borderId="23" xfId="0" applyNumberFormat="1" applyFont="1" applyFill="1" applyBorder="1" applyAlignment="1">
      <alignment horizontal="center" vertical="center" wrapText="1"/>
    </xf>
    <xf numFmtId="0" fontId="51" fillId="0" borderId="20" xfId="0" applyNumberFormat="1" applyFont="1" applyFill="1" applyBorder="1" applyAlignment="1" applyProtection="1">
      <alignment horizontal="center" vertical="center" shrinkToFit="1"/>
      <protection locked="0"/>
    </xf>
    <xf numFmtId="0" fontId="51" fillId="0" borderId="14" xfId="0" applyNumberFormat="1" applyFont="1" applyFill="1" applyBorder="1" applyAlignment="1" applyProtection="1">
      <alignment horizontal="center" vertical="center" shrinkToFit="1"/>
      <protection locked="0"/>
    </xf>
    <xf numFmtId="0" fontId="51" fillId="0" borderId="23" xfId="0" applyNumberFormat="1" applyFont="1" applyFill="1" applyBorder="1" applyAlignment="1" applyProtection="1">
      <alignment horizontal="center" vertical="center" shrinkToFit="1"/>
      <protection locked="0"/>
    </xf>
    <xf numFmtId="0" fontId="51" fillId="0" borderId="20" xfId="0" applyNumberFormat="1" applyFont="1" applyFill="1" applyBorder="1" applyAlignment="1">
      <alignment vertical="center" wrapText="1"/>
    </xf>
    <xf numFmtId="0" fontId="51" fillId="0" borderId="14" xfId="0" applyNumberFormat="1" applyFont="1" applyFill="1" applyBorder="1" applyAlignment="1">
      <alignment vertical="center" wrapText="1"/>
    </xf>
    <xf numFmtId="0" fontId="51" fillId="0" borderId="23" xfId="0" applyNumberFormat="1" applyFont="1" applyFill="1" applyBorder="1" applyAlignment="1">
      <alignment vertical="center" wrapText="1"/>
    </xf>
    <xf numFmtId="0" fontId="65" fillId="0" borderId="20" xfId="0" applyNumberFormat="1" applyFont="1" applyFill="1" applyBorder="1" applyAlignment="1">
      <alignment horizontal="center" vertical="center" wrapText="1"/>
    </xf>
    <xf numFmtId="0" fontId="65" fillId="0" borderId="14" xfId="0" applyNumberFormat="1" applyFont="1" applyFill="1" applyBorder="1" applyAlignment="1">
      <alignment horizontal="center" vertical="center" wrapText="1"/>
    </xf>
    <xf numFmtId="0" fontId="65" fillId="0" borderId="23" xfId="0" applyNumberFormat="1" applyFont="1" applyFill="1" applyBorder="1" applyAlignment="1">
      <alignment horizontal="center" vertical="center" wrapText="1"/>
    </xf>
    <xf numFmtId="0" fontId="96" fillId="0" borderId="20" xfId="0" applyNumberFormat="1" applyFont="1" applyFill="1" applyBorder="1" applyAlignment="1">
      <alignment horizontal="center" vertical="center" wrapText="1"/>
    </xf>
    <xf numFmtId="0" fontId="96" fillId="0" borderId="14" xfId="0" applyNumberFormat="1" applyFont="1" applyFill="1" applyBorder="1" applyAlignment="1">
      <alignment horizontal="center" vertical="center" wrapText="1"/>
    </xf>
    <xf numFmtId="0" fontId="96" fillId="0" borderId="23" xfId="0" applyNumberFormat="1" applyFont="1" applyFill="1" applyBorder="1" applyAlignment="1">
      <alignment horizontal="center" vertical="center" wrapText="1"/>
    </xf>
    <xf numFmtId="0" fontId="36" fillId="0" borderId="12" xfId="0" applyFont="1" applyBorder="1" applyAlignment="1" applyProtection="1">
      <alignment horizontal="justify" vertical="top" wrapText="1"/>
      <protection locked="0"/>
    </xf>
    <xf numFmtId="0" fontId="36" fillId="0" borderId="14" xfId="0" applyFont="1" applyBorder="1" applyAlignment="1" applyProtection="1">
      <alignment horizontal="justify" vertical="top" wrapText="1"/>
      <protection locked="0"/>
    </xf>
    <xf numFmtId="0" fontId="36" fillId="0" borderId="23" xfId="0" applyFont="1" applyBorder="1" applyAlignment="1" applyProtection="1">
      <alignment horizontal="justify" vertical="top" wrapText="1"/>
      <protection locked="0"/>
    </xf>
    <xf numFmtId="177" fontId="51" fillId="26" borderId="12" xfId="0" applyNumberFormat="1" applyFont="1" applyFill="1" applyBorder="1" applyAlignment="1" applyProtection="1">
      <alignment horizontal="center" vertical="center" shrinkToFit="1"/>
      <protection locked="0"/>
    </xf>
    <xf numFmtId="177" fontId="51" fillId="26" borderId="14" xfId="0" applyNumberFormat="1" applyFont="1" applyFill="1" applyBorder="1" applyAlignment="1" applyProtection="1">
      <alignment horizontal="center" vertical="center" shrinkToFit="1"/>
      <protection locked="0"/>
    </xf>
    <xf numFmtId="177" fontId="51" fillId="26" borderId="23" xfId="0" applyNumberFormat="1" applyFont="1" applyFill="1" applyBorder="1" applyAlignment="1" applyProtection="1">
      <alignment horizontal="center" vertical="center" shrinkToFit="1"/>
      <protection locked="0"/>
    </xf>
    <xf numFmtId="0" fontId="51" fillId="26" borderId="12" xfId="0" applyFont="1" applyFill="1" applyBorder="1" applyAlignment="1" applyProtection="1">
      <alignment horizontal="justify" vertical="center" wrapText="1"/>
      <protection locked="0"/>
    </xf>
    <xf numFmtId="0" fontId="51" fillId="26" borderId="14" xfId="0" applyFont="1" applyFill="1" applyBorder="1" applyAlignment="1" applyProtection="1">
      <alignment horizontal="justify" vertical="center" wrapText="1"/>
      <protection locked="0"/>
    </xf>
    <xf numFmtId="0" fontId="51" fillId="26" borderId="23" xfId="0" applyFont="1" applyFill="1" applyBorder="1" applyAlignment="1" applyProtection="1">
      <alignment horizontal="justify" vertical="center" wrapText="1"/>
      <protection locked="0"/>
    </xf>
    <xf numFmtId="0" fontId="51" fillId="0" borderId="12" xfId="0" applyNumberFormat="1" applyFont="1" applyFill="1" applyBorder="1" applyAlignment="1" applyProtection="1">
      <alignment horizontal="center" vertical="center" wrapText="1"/>
      <protection locked="0"/>
    </xf>
    <xf numFmtId="0" fontId="51" fillId="0" borderId="14" xfId="0" applyNumberFormat="1" applyFont="1" applyFill="1" applyBorder="1" applyAlignment="1" applyProtection="1">
      <alignment horizontal="center" vertical="center" wrapText="1"/>
      <protection locked="0"/>
    </xf>
    <xf numFmtId="0" fontId="51" fillId="0" borderId="23" xfId="0" applyNumberFormat="1" applyFont="1" applyFill="1" applyBorder="1" applyAlignment="1" applyProtection="1">
      <alignment horizontal="center" vertical="center" wrapText="1"/>
      <protection locked="0"/>
    </xf>
    <xf numFmtId="0" fontId="51" fillId="0" borderId="12" xfId="0" applyNumberFormat="1" applyFont="1" applyFill="1" applyBorder="1" applyAlignment="1" applyProtection="1">
      <alignment horizontal="center" vertical="center" shrinkToFit="1"/>
      <protection locked="0"/>
    </xf>
    <xf numFmtId="0" fontId="36" fillId="0" borderId="12" xfId="0" applyNumberFormat="1" applyFont="1" applyFill="1" applyBorder="1" applyAlignment="1" applyProtection="1">
      <alignment horizontal="justify" vertical="center" wrapText="1"/>
      <protection locked="0"/>
    </xf>
    <xf numFmtId="0" fontId="36" fillId="0" borderId="14" xfId="0" applyNumberFormat="1" applyFont="1" applyFill="1" applyBorder="1" applyAlignment="1" applyProtection="1">
      <alignment horizontal="justify" vertical="center" wrapText="1"/>
      <protection locked="0"/>
    </xf>
    <xf numFmtId="0" fontId="36" fillId="0" borderId="23" xfId="0" applyNumberFormat="1" applyFont="1" applyFill="1" applyBorder="1" applyAlignment="1" applyProtection="1">
      <alignment horizontal="justify" vertical="center" wrapText="1"/>
      <protection locked="0"/>
    </xf>
    <xf numFmtId="0" fontId="65" fillId="0" borderId="12" xfId="0" applyNumberFormat="1" applyFont="1" applyFill="1" applyBorder="1" applyAlignment="1" applyProtection="1">
      <alignment horizontal="center" vertical="center" wrapText="1"/>
      <protection locked="0"/>
    </xf>
    <xf numFmtId="0" fontId="65" fillId="0" borderId="14" xfId="0" applyNumberFormat="1" applyFont="1" applyFill="1" applyBorder="1" applyAlignment="1" applyProtection="1">
      <alignment horizontal="center" vertical="center" wrapText="1"/>
      <protection locked="0"/>
    </xf>
    <xf numFmtId="0" fontId="65" fillId="0" borderId="23" xfId="0" applyNumberFormat="1" applyFont="1" applyFill="1" applyBorder="1" applyAlignment="1" applyProtection="1">
      <alignment horizontal="center" vertical="center" wrapText="1"/>
      <protection locked="0"/>
    </xf>
    <xf numFmtId="0" fontId="96" fillId="0" borderId="12" xfId="0" applyNumberFormat="1" applyFont="1" applyFill="1" applyBorder="1" applyAlignment="1" applyProtection="1">
      <alignment horizontal="center" vertical="center" wrapText="1"/>
      <protection locked="0"/>
    </xf>
    <xf numFmtId="0" fontId="96" fillId="0" borderId="14" xfId="0" applyNumberFormat="1" applyFont="1" applyFill="1" applyBorder="1" applyAlignment="1" applyProtection="1">
      <alignment horizontal="center" vertical="center" wrapText="1"/>
      <protection locked="0"/>
    </xf>
    <xf numFmtId="0" fontId="96" fillId="0" borderId="23" xfId="0" applyNumberFormat="1" applyFont="1" applyFill="1" applyBorder="1" applyAlignment="1" applyProtection="1">
      <alignment horizontal="center" vertical="center" wrapText="1"/>
      <protection locked="0"/>
    </xf>
    <xf numFmtId="0" fontId="36" fillId="0" borderId="20" xfId="0" applyFont="1" applyFill="1" applyBorder="1" applyAlignment="1" applyProtection="1">
      <alignment vertical="top" wrapText="1"/>
      <protection locked="0"/>
    </xf>
    <xf numFmtId="0" fontId="36" fillId="0" borderId="14" xfId="0" applyFont="1" applyFill="1" applyBorder="1" applyAlignment="1" applyProtection="1">
      <alignment vertical="top" wrapText="1"/>
      <protection locked="0"/>
    </xf>
    <xf numFmtId="0" fontId="36" fillId="0" borderId="23" xfId="0" applyFont="1" applyFill="1" applyBorder="1" applyAlignment="1" applyProtection="1">
      <alignment vertical="top" wrapText="1"/>
      <protection locked="0"/>
    </xf>
    <xf numFmtId="177" fontId="51" fillId="26" borderId="20" xfId="0" applyNumberFormat="1" applyFont="1" applyFill="1" applyBorder="1" applyAlignment="1" applyProtection="1">
      <alignment horizontal="center" vertical="center" shrinkToFit="1"/>
      <protection locked="0"/>
    </xf>
    <xf numFmtId="0" fontId="51" fillId="26" borderId="20" xfId="0" applyFont="1" applyFill="1" applyBorder="1" applyAlignment="1" applyProtection="1">
      <alignment vertical="center" wrapText="1"/>
      <protection locked="0"/>
    </xf>
    <xf numFmtId="0" fontId="51" fillId="26" borderId="14" xfId="0" applyFont="1" applyFill="1" applyBorder="1" applyAlignment="1" applyProtection="1">
      <alignment vertical="center" wrapText="1"/>
      <protection locked="0"/>
    </xf>
    <xf numFmtId="0" fontId="51" fillId="26" borderId="23" xfId="0" applyFont="1" applyFill="1" applyBorder="1" applyAlignment="1" applyProtection="1">
      <alignment vertical="center" wrapText="1"/>
      <protection locked="0"/>
    </xf>
    <xf numFmtId="0" fontId="51" fillId="0" borderId="20" xfId="0" applyNumberFormat="1" applyFont="1" applyFill="1" applyBorder="1" applyAlignment="1">
      <alignment horizontal="center" vertical="center" wrapText="1"/>
    </xf>
    <xf numFmtId="0" fontId="51" fillId="0" borderId="14" xfId="0" applyNumberFormat="1" applyFont="1" applyFill="1" applyBorder="1" applyAlignment="1">
      <alignment horizontal="center" vertical="center" wrapText="1"/>
    </xf>
    <xf numFmtId="0" fontId="51" fillId="0" borderId="23" xfId="0" applyNumberFormat="1" applyFont="1" applyFill="1" applyBorder="1" applyAlignment="1">
      <alignment horizontal="center" vertical="center" wrapText="1"/>
    </xf>
    <xf numFmtId="0" fontId="96" fillId="0" borderId="20" xfId="41" applyNumberFormat="1" applyFont="1" applyFill="1" applyBorder="1" applyAlignment="1">
      <alignment horizontal="center" vertical="center" wrapText="1"/>
    </xf>
    <xf numFmtId="0" fontId="96" fillId="0" borderId="23" xfId="41" applyNumberFormat="1" applyFont="1" applyFill="1" applyBorder="1" applyAlignment="1">
      <alignment horizontal="center" vertical="center" wrapText="1"/>
    </xf>
    <xf numFmtId="0" fontId="65" fillId="0" borderId="20" xfId="41" applyNumberFormat="1" applyFont="1" applyFill="1" applyBorder="1" applyAlignment="1">
      <alignment horizontal="center" vertical="center" wrapText="1"/>
    </xf>
    <xf numFmtId="0" fontId="65" fillId="0" borderId="23" xfId="41" applyNumberFormat="1" applyFont="1" applyFill="1" applyBorder="1" applyAlignment="1">
      <alignment horizontal="center" vertical="center" wrapText="1"/>
    </xf>
    <xf numFmtId="0" fontId="51" fillId="0" borderId="20" xfId="41" applyNumberFormat="1" applyFont="1" applyFill="1" applyBorder="1" applyAlignment="1">
      <alignment horizontal="left" vertical="center" wrapText="1"/>
    </xf>
    <xf numFmtId="0" fontId="51" fillId="0" borderId="23" xfId="41" applyNumberFormat="1" applyFont="1" applyFill="1" applyBorder="1" applyAlignment="1">
      <alignment horizontal="left" vertical="center" wrapText="1"/>
    </xf>
    <xf numFmtId="0" fontId="51" fillId="0" borderId="20" xfId="0" applyNumberFormat="1" applyFont="1" applyFill="1" applyBorder="1" applyAlignment="1">
      <alignment vertical="top" wrapText="1"/>
    </xf>
    <xf numFmtId="0" fontId="51" fillId="0" borderId="14" xfId="0" applyNumberFormat="1" applyFont="1" applyFill="1" applyBorder="1" applyAlignment="1">
      <alignment vertical="top" wrapText="1"/>
    </xf>
    <xf numFmtId="0" fontId="51" fillId="0" borderId="23" xfId="0" applyNumberFormat="1" applyFont="1" applyFill="1" applyBorder="1" applyAlignment="1">
      <alignment vertical="top" wrapText="1"/>
    </xf>
    <xf numFmtId="0" fontId="96" fillId="0" borderId="14" xfId="41" applyNumberFormat="1" applyFont="1" applyFill="1" applyBorder="1" applyAlignment="1">
      <alignment horizontal="center" vertical="center" wrapText="1"/>
    </xf>
    <xf numFmtId="0" fontId="51" fillId="0" borderId="20" xfId="0" applyNumberFormat="1" applyFont="1" applyFill="1" applyBorder="1" applyAlignment="1">
      <alignment horizontal="left" vertical="center" wrapText="1"/>
    </xf>
    <xf numFmtId="0" fontId="51" fillId="0" borderId="14" xfId="0" applyNumberFormat="1" applyFont="1" applyFill="1" applyBorder="1" applyAlignment="1">
      <alignment horizontal="left" vertical="center" wrapText="1"/>
    </xf>
    <xf numFmtId="0" fontId="51" fillId="0" borderId="23" xfId="0" applyNumberFormat="1" applyFont="1" applyFill="1" applyBorder="1" applyAlignment="1">
      <alignment horizontal="left" vertical="center" wrapText="1"/>
    </xf>
    <xf numFmtId="0" fontId="51" fillId="0" borderId="20" xfId="41" applyNumberFormat="1" applyFont="1" applyFill="1" applyBorder="1" applyAlignment="1">
      <alignment vertical="center" wrapText="1"/>
    </xf>
    <xf numFmtId="0" fontId="51" fillId="0" borderId="14" xfId="41" applyNumberFormat="1" applyFont="1" applyFill="1" applyBorder="1" applyAlignment="1">
      <alignment vertical="center" wrapText="1"/>
    </xf>
    <xf numFmtId="0" fontId="51" fillId="0" borderId="23" xfId="41" applyNumberFormat="1" applyFont="1" applyFill="1" applyBorder="1" applyAlignment="1">
      <alignment vertical="center" wrapText="1"/>
    </xf>
    <xf numFmtId="0" fontId="65" fillId="0" borderId="14" xfId="41" applyNumberFormat="1" applyFont="1" applyFill="1" applyBorder="1" applyAlignment="1">
      <alignment horizontal="center" vertical="center" wrapText="1"/>
    </xf>
    <xf numFmtId="0" fontId="96" fillId="0" borderId="12" xfId="0" applyNumberFormat="1" applyFont="1" applyFill="1" applyBorder="1" applyAlignment="1">
      <alignment horizontal="center" vertical="center" wrapText="1"/>
    </xf>
    <xf numFmtId="0" fontId="51" fillId="0" borderId="12" xfId="0" applyNumberFormat="1" applyFont="1" applyFill="1" applyBorder="1" applyAlignment="1">
      <alignment horizontal="left" vertical="center" wrapText="1"/>
    </xf>
    <xf numFmtId="0" fontId="65" fillId="0" borderId="12" xfId="0" applyNumberFormat="1" applyFont="1" applyFill="1" applyBorder="1" applyAlignment="1">
      <alignment horizontal="center" vertical="center" wrapText="1"/>
    </xf>
    <xf numFmtId="0" fontId="20" fillId="0" borderId="20" xfId="0" applyNumberFormat="1" applyFont="1" applyFill="1" applyBorder="1" applyAlignment="1">
      <alignment vertical="center" wrapText="1"/>
    </xf>
    <xf numFmtId="0" fontId="20" fillId="0" borderId="14" xfId="0" applyNumberFormat="1" applyFont="1" applyFill="1" applyBorder="1" applyAlignment="1">
      <alignment vertical="center" wrapText="1"/>
    </xf>
    <xf numFmtId="0" fontId="20" fillId="0" borderId="23" xfId="0" applyNumberFormat="1" applyFont="1" applyFill="1" applyBorder="1" applyAlignment="1">
      <alignment vertical="center" wrapText="1"/>
    </xf>
    <xf numFmtId="0" fontId="45" fillId="0" borderId="22" xfId="0" applyFont="1" applyBorder="1" applyAlignment="1">
      <alignment horizontal="center" vertical="center" wrapText="1"/>
    </xf>
    <xf numFmtId="0" fontId="45" fillId="0" borderId="29" xfId="0" applyFont="1" applyBorder="1" applyAlignment="1">
      <alignment horizontal="center" vertical="center" wrapText="1"/>
    </xf>
    <xf numFmtId="178" fontId="48" fillId="0" borderId="0" xfId="0" applyNumberFormat="1" applyFont="1" applyAlignment="1" applyProtection="1">
      <alignment horizontal="left" vertical="center"/>
      <protection locked="0"/>
    </xf>
    <xf numFmtId="179" fontId="48" fillId="0" borderId="0" xfId="0" applyNumberFormat="1" applyFont="1" applyProtection="1">
      <alignment vertical="center"/>
      <protection locked="0"/>
    </xf>
    <xf numFmtId="0" fontId="51" fillId="26" borderId="12" xfId="0" applyFont="1" applyFill="1" applyBorder="1" applyAlignment="1" applyProtection="1">
      <alignment horizontal="left" vertical="center" wrapText="1"/>
      <protection locked="0"/>
    </xf>
    <xf numFmtId="0" fontId="51" fillId="26" borderId="14" xfId="0" applyFont="1" applyFill="1" applyBorder="1" applyAlignment="1" applyProtection="1">
      <alignment horizontal="left" vertical="center" wrapText="1"/>
      <protection locked="0"/>
    </xf>
    <xf numFmtId="0" fontId="51" fillId="26" borderId="23" xfId="0" applyFont="1" applyFill="1" applyBorder="1" applyAlignment="1" applyProtection="1">
      <alignment horizontal="left" vertical="center" wrapText="1"/>
      <protection locked="0"/>
    </xf>
    <xf numFmtId="0" fontId="27" fillId="0" borderId="20" xfId="41" applyFont="1" applyFill="1" applyBorder="1" applyAlignment="1" applyProtection="1">
      <alignment horizontal="left" vertical="top" wrapText="1"/>
      <protection locked="0"/>
    </xf>
    <xf numFmtId="0" fontId="27" fillId="0" borderId="23" xfId="41" applyFont="1" applyFill="1" applyBorder="1" applyAlignment="1" applyProtection="1">
      <alignment horizontal="left" vertical="top" wrapText="1"/>
      <protection locked="0"/>
    </xf>
    <xf numFmtId="0" fontId="51" fillId="26" borderId="20" xfId="41" applyFont="1" applyFill="1" applyBorder="1" applyAlignment="1" applyProtection="1">
      <alignment horizontal="left" vertical="center" wrapText="1"/>
      <protection locked="0"/>
    </xf>
    <xf numFmtId="0" fontId="51" fillId="26" borderId="23" xfId="41" applyFont="1" applyFill="1" applyBorder="1" applyAlignment="1" applyProtection="1">
      <alignment horizontal="left" vertical="center" wrapText="1"/>
      <protection locked="0"/>
    </xf>
    <xf numFmtId="0" fontId="27" fillId="0" borderId="20" xfId="0" applyFont="1" applyFill="1" applyBorder="1" applyAlignment="1" applyProtection="1">
      <alignment horizontal="left" vertical="top" wrapText="1"/>
      <protection locked="0"/>
    </xf>
    <xf numFmtId="0" fontId="27" fillId="0" borderId="23" xfId="0" applyFont="1" applyFill="1" applyBorder="1" applyAlignment="1" applyProtection="1">
      <alignment horizontal="left" vertical="top" wrapText="1"/>
      <protection locked="0"/>
    </xf>
    <xf numFmtId="0" fontId="27" fillId="0" borderId="20" xfId="0" applyFont="1" applyFill="1" applyBorder="1" applyAlignment="1" applyProtection="1">
      <alignment vertical="top" wrapText="1"/>
      <protection locked="0"/>
    </xf>
    <xf numFmtId="0" fontId="27" fillId="0" borderId="14" xfId="0" applyFont="1" applyFill="1" applyBorder="1" applyAlignment="1" applyProtection="1">
      <alignment vertical="top" wrapText="1"/>
      <protection locked="0"/>
    </xf>
    <xf numFmtId="0" fontId="27" fillId="0" borderId="23" xfId="0" applyFont="1" applyFill="1" applyBorder="1" applyAlignment="1" applyProtection="1">
      <alignment vertical="top" wrapText="1"/>
      <protection locked="0"/>
    </xf>
    <xf numFmtId="0" fontId="27" fillId="0" borderId="14" xfId="0" applyFont="1" applyFill="1" applyBorder="1" applyAlignment="1" applyProtection="1">
      <alignment horizontal="left" vertical="top" wrapText="1"/>
      <protection locked="0"/>
    </xf>
    <xf numFmtId="0" fontId="51" fillId="26" borderId="20" xfId="0" applyFont="1" applyFill="1" applyBorder="1" applyAlignment="1" applyProtection="1">
      <alignment horizontal="left" vertical="center" wrapText="1"/>
      <protection locked="0"/>
    </xf>
    <xf numFmtId="0" fontId="27" fillId="0" borderId="12" xfId="0" applyFont="1" applyFill="1" applyBorder="1" applyAlignment="1" applyProtection="1">
      <alignment horizontal="left" vertical="top" wrapText="1"/>
      <protection locked="0"/>
    </xf>
    <xf numFmtId="0" fontId="53" fillId="0" borderId="20" xfId="41" applyNumberFormat="1" applyFont="1" applyFill="1" applyBorder="1" applyAlignment="1">
      <alignment horizontal="center" vertical="center" wrapText="1"/>
    </xf>
    <xf numFmtId="0" fontId="53" fillId="0" borderId="23" xfId="41" applyNumberFormat="1" applyFont="1" applyFill="1" applyBorder="1" applyAlignment="1">
      <alignment horizontal="center" vertical="center" wrapText="1"/>
    </xf>
    <xf numFmtId="0" fontId="51" fillId="26" borderId="20" xfId="41" applyFont="1" applyFill="1" applyBorder="1" applyAlignment="1" applyProtection="1">
      <alignment vertical="center" wrapText="1"/>
      <protection locked="0"/>
    </xf>
    <xf numFmtId="0" fontId="51" fillId="26" borderId="14" xfId="41" applyFont="1" applyFill="1" applyBorder="1" applyAlignment="1" applyProtection="1">
      <alignment vertical="center" wrapText="1"/>
      <protection locked="0"/>
    </xf>
    <xf numFmtId="0" fontId="51" fillId="26" borderId="23" xfId="41" applyFont="1" applyFill="1" applyBorder="1" applyAlignment="1" applyProtection="1">
      <alignment vertical="center" wrapText="1"/>
      <protection locked="0"/>
    </xf>
    <xf numFmtId="0" fontId="53" fillId="0" borderId="12" xfId="0" applyNumberFormat="1" applyFont="1" applyFill="1" applyBorder="1" applyAlignment="1">
      <alignment horizontal="center" vertical="center" wrapText="1"/>
    </xf>
    <xf numFmtId="0" fontId="70" fillId="0" borderId="20" xfId="0" applyFont="1" applyFill="1" applyBorder="1" applyAlignment="1" applyProtection="1">
      <alignment vertical="top" wrapText="1"/>
      <protection locked="0"/>
    </xf>
    <xf numFmtId="0" fontId="70" fillId="0" borderId="14" xfId="0" applyFont="1" applyFill="1" applyBorder="1" applyAlignment="1" applyProtection="1">
      <alignment vertical="top" wrapText="1"/>
      <protection locked="0"/>
    </xf>
    <xf numFmtId="0" fontId="70" fillId="0" borderId="23" xfId="0" applyFont="1" applyFill="1" applyBorder="1" applyAlignment="1" applyProtection="1">
      <alignment vertical="top" wrapText="1"/>
      <protection locked="0"/>
    </xf>
    <xf numFmtId="0" fontId="51" fillId="26" borderId="20" xfId="0" applyNumberFormat="1" applyFont="1" applyFill="1" applyBorder="1" applyAlignment="1" applyProtection="1">
      <alignment vertical="center" wrapText="1"/>
      <protection locked="0"/>
    </xf>
    <xf numFmtId="0" fontId="51" fillId="26" borderId="14" xfId="0" applyNumberFormat="1" applyFont="1" applyFill="1" applyBorder="1" applyAlignment="1" applyProtection="1">
      <alignment vertical="center" wrapText="1"/>
      <protection locked="0"/>
    </xf>
    <xf numFmtId="0" fontId="51" fillId="26" borderId="23" xfId="0" applyNumberFormat="1" applyFont="1" applyFill="1" applyBorder="1" applyAlignment="1" applyProtection="1">
      <alignment vertical="center" wrapText="1"/>
      <protection locked="0"/>
    </xf>
    <xf numFmtId="0" fontId="71" fillId="0" borderId="20" xfId="0" applyNumberFormat="1" applyFont="1" applyFill="1" applyBorder="1" applyAlignment="1">
      <alignment horizontal="center" vertical="center" wrapText="1"/>
    </xf>
    <xf numFmtId="0" fontId="71" fillId="0" borderId="14" xfId="0" applyNumberFormat="1" applyFont="1" applyFill="1" applyBorder="1" applyAlignment="1">
      <alignment horizontal="center" vertical="center" wrapText="1"/>
    </xf>
    <xf numFmtId="0" fontId="71" fillId="0" borderId="23" xfId="0" applyNumberFormat="1" applyFont="1" applyFill="1" applyBorder="1" applyAlignment="1">
      <alignment horizontal="center" vertical="center" wrapText="1"/>
    </xf>
    <xf numFmtId="0" fontId="45" fillId="0" borderId="20" xfId="0" applyNumberFormat="1" applyFont="1" applyFill="1" applyBorder="1" applyAlignment="1" applyProtection="1">
      <alignment horizontal="center" vertical="center" shrinkToFit="1"/>
      <protection locked="0"/>
    </xf>
    <xf numFmtId="0" fontId="45" fillId="0" borderId="14" xfId="0" applyNumberFormat="1" applyFont="1" applyFill="1" applyBorder="1" applyAlignment="1" applyProtection="1">
      <alignment horizontal="center" vertical="center" shrinkToFit="1"/>
      <protection locked="0"/>
    </xf>
    <xf numFmtId="0" fontId="45" fillId="0" borderId="23" xfId="0" applyNumberFormat="1" applyFont="1" applyFill="1" applyBorder="1" applyAlignment="1" applyProtection="1">
      <alignment horizontal="center" vertical="center" shrinkToFit="1"/>
      <protection locked="0"/>
    </xf>
    <xf numFmtId="0" fontId="71" fillId="0" borderId="20" xfId="0" applyNumberFormat="1" applyFont="1" applyFill="1" applyBorder="1" applyAlignment="1">
      <alignment vertical="center" wrapText="1"/>
    </xf>
    <xf numFmtId="0" fontId="71" fillId="0" borderId="23" xfId="0" applyNumberFormat="1" applyFont="1" applyFill="1" applyBorder="1" applyAlignment="1">
      <alignment vertical="center" wrapText="1"/>
    </xf>
    <xf numFmtId="0" fontId="70" fillId="33" borderId="20" xfId="0" applyFont="1" applyFill="1" applyBorder="1" applyAlignment="1" applyProtection="1">
      <alignment vertical="top" wrapText="1"/>
      <protection locked="0"/>
    </xf>
    <xf numFmtId="0" fontId="70" fillId="33" borderId="23" xfId="0" applyFont="1" applyFill="1" applyBorder="1" applyAlignment="1" applyProtection="1">
      <alignment vertical="top" wrapText="1"/>
      <protection locked="0"/>
    </xf>
    <xf numFmtId="177" fontId="51" fillId="33" borderId="20" xfId="0" applyNumberFormat="1" applyFont="1" applyFill="1" applyBorder="1" applyAlignment="1" applyProtection="1">
      <alignment horizontal="center" vertical="center" shrinkToFit="1"/>
      <protection locked="0"/>
    </xf>
    <xf numFmtId="177" fontId="51" fillId="33" borderId="23" xfId="0" applyNumberFormat="1" applyFont="1" applyFill="1" applyBorder="1" applyAlignment="1" applyProtection="1">
      <alignment horizontal="center" vertical="center" shrinkToFit="1"/>
      <protection locked="0"/>
    </xf>
    <xf numFmtId="0" fontId="0" fillId="31" borderId="15" xfId="0" applyFont="1" applyFill="1" applyBorder="1" applyAlignment="1">
      <alignment horizontal="center" vertical="center"/>
    </xf>
    <xf numFmtId="0" fontId="0" fillId="31" borderId="21" xfId="0" applyFont="1" applyFill="1" applyBorder="1" applyAlignment="1">
      <alignment horizontal="left" vertical="center" indent="1"/>
    </xf>
    <xf numFmtId="0" fontId="0" fillId="31" borderId="22" xfId="0" applyFont="1" applyFill="1" applyBorder="1" applyAlignment="1">
      <alignment horizontal="left" vertical="center" indent="1"/>
    </xf>
    <xf numFmtId="0" fontId="0" fillId="31" borderId="29" xfId="0" applyFont="1" applyFill="1" applyBorder="1" applyAlignment="1">
      <alignment horizontal="left" vertical="center" indent="1"/>
    </xf>
    <xf numFmtId="0" fontId="0" fillId="31" borderId="15" xfId="0" applyFont="1" applyFill="1" applyBorder="1" applyAlignment="1" applyProtection="1">
      <alignment horizontal="center" vertical="center"/>
      <protection locked="0"/>
    </xf>
    <xf numFmtId="0" fontId="80" fillId="31" borderId="21" xfId="0" applyFont="1" applyFill="1" applyBorder="1" applyAlignment="1">
      <alignment horizontal="left" vertical="center" wrapText="1" indent="1"/>
    </xf>
    <xf numFmtId="0" fontId="80" fillId="31" borderId="22" xfId="0" applyFont="1" applyFill="1" applyBorder="1" applyAlignment="1">
      <alignment horizontal="left" vertical="center" wrapText="1" indent="1"/>
    </xf>
    <xf numFmtId="0" fontId="80" fillId="31" borderId="29" xfId="0" applyFont="1" applyFill="1" applyBorder="1" applyAlignment="1">
      <alignment horizontal="left" vertical="center" wrapText="1" indent="1"/>
    </xf>
    <xf numFmtId="183" fontId="51" fillId="0" borderId="15" xfId="0" applyNumberFormat="1" applyFont="1" applyBorder="1" applyAlignment="1">
      <alignment horizontal="center" vertical="center"/>
    </xf>
    <xf numFmtId="184" fontId="51" fillId="0" borderId="15" xfId="0" applyNumberFormat="1" applyFont="1" applyBorder="1" applyAlignment="1" applyProtection="1">
      <alignment horizontal="right" vertical="center"/>
      <protection locked="0"/>
    </xf>
    <xf numFmtId="184" fontId="51" fillId="0" borderId="21" xfId="0" applyNumberFormat="1" applyFont="1" applyBorder="1" applyAlignment="1" applyProtection="1">
      <alignment horizontal="right" vertical="center"/>
      <protection locked="0"/>
    </xf>
    <xf numFmtId="20" fontId="51" fillId="0" borderId="21" xfId="0" applyNumberFormat="1" applyFont="1" applyBorder="1" applyAlignment="1" applyProtection="1">
      <alignment horizontal="center" vertical="center"/>
      <protection locked="0"/>
    </xf>
    <xf numFmtId="20" fontId="51" fillId="0" borderId="29" xfId="0" applyNumberFormat="1" applyFont="1" applyBorder="1" applyAlignment="1" applyProtection="1">
      <alignment horizontal="center" vertical="center"/>
      <protection locked="0"/>
    </xf>
    <xf numFmtId="0" fontId="51" fillId="0" borderId="21" xfId="0" applyFont="1" applyBorder="1" applyAlignment="1">
      <alignment horizontal="left" vertical="center" indent="1"/>
    </xf>
    <xf numFmtId="0" fontId="51" fillId="0" borderId="66" xfId="0" applyFont="1" applyBorder="1" applyAlignment="1">
      <alignment horizontal="left" vertical="center" indent="1"/>
    </xf>
    <xf numFmtId="0" fontId="51" fillId="0" borderId="21" xfId="0" applyFont="1" applyBorder="1" applyAlignment="1">
      <alignment horizontal="center" vertical="center"/>
    </xf>
    <xf numFmtId="0" fontId="51" fillId="0" borderId="29" xfId="0" applyFont="1" applyBorder="1" applyAlignment="1">
      <alignment horizontal="center" vertical="center"/>
    </xf>
    <xf numFmtId="0" fontId="51" fillId="0" borderId="22" xfId="0" applyFont="1" applyBorder="1" applyAlignment="1">
      <alignment horizontal="center" vertical="center"/>
    </xf>
    <xf numFmtId="0" fontId="87" fillId="0" borderId="0" xfId="0" applyFont="1" applyAlignment="1">
      <alignment vertical="center"/>
    </xf>
    <xf numFmtId="0" fontId="77" fillId="0" borderId="11" xfId="0" applyFont="1" applyFill="1" applyBorder="1" applyAlignment="1">
      <alignment horizontal="left" vertical="top" wrapText="1"/>
    </xf>
    <xf numFmtId="0" fontId="77" fillId="0" borderId="11" xfId="0" applyFont="1" applyFill="1" applyBorder="1" applyAlignment="1">
      <alignment horizontal="left" vertical="top"/>
    </xf>
    <xf numFmtId="0" fontId="83" fillId="0" borderId="10" xfId="0" applyFont="1" applyBorder="1" applyAlignment="1">
      <alignment horizontal="center" vertical="center" shrinkToFit="1"/>
    </xf>
    <xf numFmtId="0" fontId="51" fillId="0" borderId="15" xfId="0" applyFont="1" applyBorder="1" applyAlignment="1" applyProtection="1">
      <alignment horizontal="left" vertical="center"/>
      <protection locked="0"/>
    </xf>
    <xf numFmtId="0" fontId="51" fillId="0" borderId="15" xfId="0" applyFont="1" applyBorder="1" applyAlignment="1">
      <alignment horizontal="center" vertical="center"/>
    </xf>
    <xf numFmtId="0" fontId="51" fillId="0" borderId="21" xfId="0" applyFont="1" applyBorder="1" applyAlignment="1" applyProtection="1">
      <alignment horizontal="left" vertical="center"/>
      <protection locked="0"/>
    </xf>
    <xf numFmtId="0" fontId="51" fillId="0" borderId="22" xfId="0" applyFont="1" applyBorder="1" applyAlignment="1" applyProtection="1">
      <alignment horizontal="left" vertical="center"/>
      <protection locked="0"/>
    </xf>
    <xf numFmtId="0" fontId="51" fillId="0" borderId="29" xfId="0" applyFont="1" applyBorder="1" applyAlignment="1" applyProtection="1">
      <alignment horizontal="left" vertical="center"/>
      <protection locked="0"/>
    </xf>
    <xf numFmtId="0" fontId="0" fillId="31" borderId="21" xfId="0" applyFont="1" applyFill="1" applyBorder="1" applyAlignment="1">
      <alignment horizontal="center" vertical="center"/>
    </xf>
    <xf numFmtId="0" fontId="0" fillId="31" borderId="22" xfId="0" applyFont="1" applyFill="1" applyBorder="1" applyAlignment="1">
      <alignment horizontal="center" vertical="center"/>
    </xf>
    <xf numFmtId="0" fontId="0" fillId="31" borderId="29" xfId="0" applyFont="1" applyFill="1" applyBorder="1" applyAlignment="1">
      <alignment horizontal="center" vertical="center"/>
    </xf>
    <xf numFmtId="186" fontId="51" fillId="0" borderId="64" xfId="0" applyNumberFormat="1" applyFont="1" applyBorder="1" applyAlignment="1" applyProtection="1">
      <alignment horizontal="right" vertical="center" indent="2"/>
      <protection locked="0"/>
    </xf>
    <xf numFmtId="186" fontId="51" fillId="0" borderId="10" xfId="0" applyNumberFormat="1" applyFont="1" applyBorder="1" applyAlignment="1" applyProtection="1">
      <alignment horizontal="right" vertical="center" indent="2"/>
      <protection locked="0"/>
    </xf>
    <xf numFmtId="186" fontId="51" fillId="0" borderId="65" xfId="0" applyNumberFormat="1" applyFont="1" applyBorder="1" applyAlignment="1" applyProtection="1">
      <alignment horizontal="right" vertical="center" indent="2"/>
      <protection locked="0"/>
    </xf>
    <xf numFmtId="186" fontId="51" fillId="0" borderId="64" xfId="0" applyNumberFormat="1" applyFont="1" applyBorder="1" applyAlignment="1" applyProtection="1">
      <alignment horizontal="right" vertical="center" indent="1"/>
      <protection locked="0"/>
    </xf>
    <xf numFmtId="186" fontId="51" fillId="0" borderId="10" xfId="0" applyNumberFormat="1" applyFont="1" applyBorder="1" applyAlignment="1" applyProtection="1">
      <alignment horizontal="right" vertical="center" indent="1"/>
      <protection locked="0"/>
    </xf>
    <xf numFmtId="186" fontId="51" fillId="0" borderId="65" xfId="0" applyNumberFormat="1" applyFont="1" applyBorder="1" applyAlignment="1" applyProtection="1">
      <alignment horizontal="right" vertical="center" indent="1"/>
      <protection locked="0"/>
    </xf>
    <xf numFmtId="186" fontId="51" fillId="0" borderId="64" xfId="0" applyNumberFormat="1" applyFont="1" applyBorder="1" applyAlignment="1">
      <alignment horizontal="right" vertical="center" indent="1"/>
    </xf>
    <xf numFmtId="186" fontId="51" fillId="0" borderId="10" xfId="0" applyNumberFormat="1" applyFont="1" applyBorder="1" applyAlignment="1">
      <alignment horizontal="right" vertical="center" indent="1"/>
    </xf>
    <xf numFmtId="186" fontId="51" fillId="0" borderId="65" xfId="0" applyNumberFormat="1" applyFont="1" applyBorder="1" applyAlignment="1">
      <alignment horizontal="right" vertical="center" indent="1"/>
    </xf>
    <xf numFmtId="187" fontId="81" fillId="0" borderId="10" xfId="0" applyNumberFormat="1" applyFont="1" applyBorder="1" applyAlignment="1" applyProtection="1">
      <alignment horizontal="center"/>
      <protection locked="0"/>
    </xf>
    <xf numFmtId="0" fontId="51" fillId="0" borderId="10" xfId="0" applyFont="1" applyBorder="1" applyAlignment="1" applyProtection="1">
      <alignment horizontal="center" vertical="center"/>
      <protection locked="0"/>
    </xf>
    <xf numFmtId="0" fontId="51" fillId="0" borderId="42" xfId="0" applyFont="1" applyBorder="1" applyAlignment="1">
      <alignment horizontal="left" vertical="center" wrapText="1"/>
    </xf>
    <xf numFmtId="0" fontId="51" fillId="0" borderId="11" xfId="0" applyFont="1" applyBorder="1" applyAlignment="1">
      <alignment horizontal="left" vertical="center" wrapText="1"/>
    </xf>
    <xf numFmtId="0" fontId="51" fillId="0" borderId="13" xfId="0" applyFont="1" applyBorder="1" applyAlignment="1">
      <alignment horizontal="left" vertical="center" wrapText="1"/>
    </xf>
    <xf numFmtId="0" fontId="51" fillId="0" borderId="64" xfId="0" applyFont="1" applyBorder="1" applyAlignment="1">
      <alignment horizontal="left" vertical="center" wrapText="1"/>
    </xf>
    <xf numFmtId="0" fontId="51" fillId="0" borderId="10" xfId="0" applyFont="1" applyBorder="1" applyAlignment="1">
      <alignment horizontal="left" vertical="center" wrapText="1"/>
    </xf>
    <xf numFmtId="0" fontId="51" fillId="0" borderId="65" xfId="0" applyFont="1" applyBorder="1" applyAlignment="1">
      <alignment horizontal="left" vertical="center" wrapText="1"/>
    </xf>
    <xf numFmtId="0" fontId="51" fillId="0" borderId="21" xfId="0" applyFont="1" applyBorder="1" applyAlignment="1">
      <alignment horizontal="center" vertical="center" wrapText="1"/>
    </xf>
    <xf numFmtId="0" fontId="51" fillId="0" borderId="22" xfId="0" applyFont="1" applyBorder="1" applyAlignment="1">
      <alignment horizontal="center" vertical="center" wrapText="1"/>
    </xf>
    <xf numFmtId="0" fontId="51" fillId="0" borderId="29" xfId="0" applyFont="1" applyBorder="1" applyAlignment="1">
      <alignment horizontal="center" vertical="center" wrapText="1"/>
    </xf>
    <xf numFmtId="186" fontId="51" fillId="0" borderId="21" xfId="0" applyNumberFormat="1" applyFont="1" applyBorder="1" applyAlignment="1" applyProtection="1">
      <alignment horizontal="right" vertical="center" indent="2"/>
      <protection locked="0"/>
    </xf>
    <xf numFmtId="186" fontId="51" fillId="0" borderId="22" xfId="0" applyNumberFormat="1" applyFont="1" applyBorder="1" applyAlignment="1" applyProtection="1">
      <alignment horizontal="right" vertical="center" indent="2"/>
      <protection locked="0"/>
    </xf>
    <xf numFmtId="186" fontId="51" fillId="0" borderId="29" xfId="0" applyNumberFormat="1" applyFont="1" applyBorder="1" applyAlignment="1" applyProtection="1">
      <alignment horizontal="right" vertical="center" indent="2"/>
      <protection locked="0"/>
    </xf>
    <xf numFmtId="186" fontId="51" fillId="0" borderId="21" xfId="0" applyNumberFormat="1" applyFont="1" applyBorder="1" applyAlignment="1" applyProtection="1">
      <alignment horizontal="right" vertical="center" indent="1"/>
      <protection locked="0"/>
    </xf>
    <xf numFmtId="186" fontId="51" fillId="0" borderId="22" xfId="0" applyNumberFormat="1" applyFont="1" applyBorder="1" applyAlignment="1" applyProtection="1">
      <alignment horizontal="right" vertical="center" indent="1"/>
      <protection locked="0"/>
    </xf>
    <xf numFmtId="186" fontId="51" fillId="0" borderId="29" xfId="0" applyNumberFormat="1" applyFont="1" applyBorder="1" applyAlignment="1" applyProtection="1">
      <alignment horizontal="right" vertical="center" indent="1"/>
      <protection locked="0"/>
    </xf>
    <xf numFmtId="186" fontId="51" fillId="0" borderId="21" xfId="0" applyNumberFormat="1" applyFont="1" applyBorder="1" applyAlignment="1">
      <alignment horizontal="right" vertical="center" indent="1"/>
    </xf>
    <xf numFmtId="186" fontId="51" fillId="0" borderId="22" xfId="0" applyNumberFormat="1" applyFont="1" applyBorder="1" applyAlignment="1">
      <alignment horizontal="right" vertical="center" indent="1"/>
    </xf>
    <xf numFmtId="186" fontId="51" fillId="0" borderId="29" xfId="0" applyNumberFormat="1" applyFont="1" applyBorder="1" applyAlignment="1">
      <alignment horizontal="right" vertical="center" indent="1"/>
    </xf>
    <xf numFmtId="0" fontId="51" fillId="0" borderId="21" xfId="0" applyFont="1" applyBorder="1" applyAlignment="1" applyProtection="1">
      <alignment horizontal="center" vertical="center"/>
      <protection locked="0"/>
    </xf>
    <xf numFmtId="0" fontId="51" fillId="0" borderId="22" xfId="0" applyFont="1" applyBorder="1" applyAlignment="1" applyProtection="1">
      <alignment horizontal="center" vertical="center"/>
      <protection locked="0"/>
    </xf>
    <xf numFmtId="0" fontId="51" fillId="0" borderId="29" xfId="0" applyFont="1" applyBorder="1" applyAlignment="1" applyProtection="1">
      <alignment horizontal="center" vertical="center"/>
      <protection locked="0"/>
    </xf>
    <xf numFmtId="0" fontId="51" fillId="0" borderId="42" xfId="0" applyFont="1" applyBorder="1" applyAlignment="1">
      <alignment horizontal="center" vertical="center" wrapText="1"/>
    </xf>
    <xf numFmtId="0" fontId="51" fillId="0" borderId="11" xfId="0" applyFont="1" applyBorder="1" applyAlignment="1">
      <alignment horizontal="center" vertical="center" wrapText="1"/>
    </xf>
    <xf numFmtId="0" fontId="51" fillId="0" borderId="13" xfId="0" applyFont="1" applyBorder="1" applyAlignment="1">
      <alignment horizontal="center" vertical="center" wrapText="1"/>
    </xf>
    <xf numFmtId="184" fontId="51" fillId="0" borderId="64" xfId="0" applyNumberFormat="1" applyFont="1" applyBorder="1" applyAlignment="1" applyProtection="1">
      <alignment horizontal="right" vertical="center" wrapText="1" indent="1"/>
      <protection locked="0"/>
    </xf>
    <xf numFmtId="184" fontId="51" fillId="0" borderId="65" xfId="0" applyNumberFormat="1" applyFont="1" applyBorder="1" applyAlignment="1" applyProtection="1">
      <alignment horizontal="right" vertical="center" wrapText="1" indent="1"/>
      <protection locked="0"/>
    </xf>
    <xf numFmtId="184" fontId="51" fillId="0" borderId="64" xfId="0" applyNumberFormat="1" applyFont="1" applyBorder="1" applyAlignment="1" applyProtection="1">
      <alignment horizontal="right" vertical="center" indent="1"/>
      <protection locked="0"/>
    </xf>
    <xf numFmtId="184" fontId="51" fillId="0" borderId="10" xfId="0" applyNumberFormat="1" applyFont="1" applyBorder="1" applyAlignment="1" applyProtection="1">
      <alignment horizontal="right" vertical="center" indent="1"/>
      <protection locked="0"/>
    </xf>
    <xf numFmtId="184" fontId="51" fillId="0" borderId="65" xfId="0" applyNumberFormat="1" applyFont="1" applyBorder="1" applyAlignment="1" applyProtection="1">
      <alignment horizontal="right" vertical="center" indent="1"/>
      <protection locked="0"/>
    </xf>
    <xf numFmtId="0" fontId="51" fillId="0" borderId="64" xfId="0" applyFont="1" applyBorder="1" applyAlignment="1" applyProtection="1">
      <alignment horizontal="center" vertical="center"/>
      <protection locked="0"/>
    </xf>
    <xf numFmtId="0" fontId="51" fillId="0" borderId="65" xfId="0" applyFont="1" applyBorder="1" applyAlignment="1" applyProtection="1">
      <alignment horizontal="center" vertical="center"/>
      <protection locked="0"/>
    </xf>
    <xf numFmtId="0" fontId="51" fillId="0" borderId="15" xfId="0" applyFont="1" applyBorder="1" applyAlignment="1">
      <alignment horizontal="left" vertical="center" wrapText="1"/>
    </xf>
    <xf numFmtId="0" fontId="51" fillId="0" borderId="15" xfId="0" applyFont="1" applyBorder="1" applyAlignment="1">
      <alignment horizontal="left" vertical="center"/>
    </xf>
    <xf numFmtId="0" fontId="0" fillId="0" borderId="13" xfId="0" applyFont="1" applyBorder="1" applyAlignment="1">
      <alignment horizontal="left" vertical="center" wrapText="1"/>
    </xf>
    <xf numFmtId="0" fontId="0" fillId="0" borderId="65" xfId="0" applyFont="1" applyBorder="1" applyAlignment="1">
      <alignment horizontal="left" vertical="center" wrapText="1"/>
    </xf>
    <xf numFmtId="0" fontId="92" fillId="0" borderId="21" xfId="0" applyFont="1" applyBorder="1" applyAlignment="1" applyProtection="1">
      <alignment vertical="center"/>
      <protection locked="0"/>
    </xf>
    <xf numFmtId="0" fontId="92" fillId="0" borderId="22" xfId="0" applyFont="1" applyBorder="1" applyAlignment="1" applyProtection="1">
      <alignment vertical="center"/>
      <protection locked="0"/>
    </xf>
    <xf numFmtId="0" fontId="92" fillId="0" borderId="29" xfId="0" applyFont="1" applyBorder="1" applyAlignment="1" applyProtection="1">
      <alignment vertical="center"/>
      <protection locked="0"/>
    </xf>
    <xf numFmtId="184" fontId="51" fillId="0" borderId="21" xfId="0" applyNumberFormat="1" applyFont="1" applyBorder="1" applyAlignment="1" applyProtection="1">
      <alignment horizontal="right" vertical="center" wrapText="1" indent="1"/>
      <protection locked="0"/>
    </xf>
    <xf numFmtId="184" fontId="51" fillId="0" borderId="29" xfId="0" applyNumberFormat="1" applyFont="1" applyBorder="1" applyAlignment="1" applyProtection="1">
      <alignment horizontal="right" vertical="center" wrapText="1" indent="1"/>
      <protection locked="0"/>
    </xf>
    <xf numFmtId="184" fontId="51" fillId="0" borderId="21" xfId="0" applyNumberFormat="1" applyFont="1" applyBorder="1" applyAlignment="1" applyProtection="1">
      <alignment horizontal="right" vertical="center" indent="1"/>
      <protection locked="0"/>
    </xf>
    <xf numFmtId="184" fontId="51" fillId="0" borderId="22" xfId="0" applyNumberFormat="1" applyFont="1" applyBorder="1" applyAlignment="1" applyProtection="1">
      <alignment horizontal="right" vertical="center" indent="1"/>
      <protection locked="0"/>
    </xf>
    <xf numFmtId="184" fontId="51" fillId="0" borderId="29" xfId="0" applyNumberFormat="1" applyFont="1" applyBorder="1" applyAlignment="1" applyProtection="1">
      <alignment horizontal="right" vertical="center" indent="1"/>
      <protection locked="0"/>
    </xf>
    <xf numFmtId="0" fontId="51" fillId="32" borderId="21" xfId="0" applyFont="1" applyFill="1" applyBorder="1" applyAlignment="1">
      <alignment horizontal="center" vertical="center"/>
    </xf>
    <xf numFmtId="0" fontId="51" fillId="32" borderId="29" xfId="0" applyFont="1" applyFill="1" applyBorder="1" applyAlignment="1">
      <alignment horizontal="center" vertical="center"/>
    </xf>
    <xf numFmtId="0" fontId="51" fillId="32" borderId="22" xfId="0" applyFont="1" applyFill="1" applyBorder="1" applyAlignment="1">
      <alignment horizontal="center" vertical="center"/>
    </xf>
    <xf numFmtId="0" fontId="51" fillId="0" borderId="43" xfId="0" applyFont="1" applyBorder="1" applyAlignment="1">
      <alignment horizontal="center" vertical="center"/>
    </xf>
    <xf numFmtId="0" fontId="51" fillId="0" borderId="0" xfId="0" applyFont="1" applyBorder="1" applyAlignment="1">
      <alignment horizontal="center" vertical="center"/>
    </xf>
    <xf numFmtId="0" fontId="51" fillId="0" borderId="16" xfId="0" applyFont="1" applyBorder="1" applyAlignment="1">
      <alignment horizontal="center" vertical="center"/>
    </xf>
    <xf numFmtId="0" fontId="51" fillId="0" borderId="64" xfId="0" applyFont="1" applyBorder="1" applyAlignment="1">
      <alignment horizontal="center" vertical="center"/>
    </xf>
    <xf numFmtId="0" fontId="51" fillId="0" borderId="10" xfId="0" applyFont="1" applyBorder="1" applyAlignment="1">
      <alignment horizontal="center" vertical="center"/>
    </xf>
    <xf numFmtId="0" fontId="51" fillId="0" borderId="65" xfId="0" applyFont="1" applyBorder="1" applyAlignment="1">
      <alignment horizontal="center" vertical="center"/>
    </xf>
    <xf numFmtId="0" fontId="51" fillId="0" borderId="42" xfId="0" applyFont="1" applyBorder="1" applyAlignment="1" applyProtection="1">
      <alignment horizontal="center" vertical="center"/>
      <protection locked="0"/>
    </xf>
    <xf numFmtId="0" fontId="51" fillId="0" borderId="11" xfId="0" applyFont="1" applyBorder="1" applyAlignment="1" applyProtection="1">
      <alignment horizontal="center" vertical="center"/>
      <protection locked="0"/>
    </xf>
    <xf numFmtId="0" fontId="51" fillId="0" borderId="13" xfId="0" applyFont="1" applyBorder="1" applyAlignment="1" applyProtection="1">
      <alignment horizontal="center" vertical="center"/>
      <protection locked="0"/>
    </xf>
    <xf numFmtId="0" fontId="87" fillId="0" borderId="0" xfId="43" applyFont="1" applyAlignment="1">
      <alignment vertical="center"/>
    </xf>
    <xf numFmtId="0" fontId="53" fillId="0" borderId="21" xfId="0" applyFont="1" applyBorder="1" applyAlignment="1">
      <alignment horizontal="center" vertical="center"/>
    </xf>
    <xf numFmtId="0" fontId="53" fillId="0" borderId="22" xfId="0" applyFont="1" applyBorder="1" applyAlignment="1">
      <alignment horizontal="center" vertical="center"/>
    </xf>
    <xf numFmtId="0" fontId="53" fillId="0" borderId="29" xfId="0" applyFont="1" applyBorder="1" applyAlignment="1">
      <alignment horizontal="center" vertical="center"/>
    </xf>
    <xf numFmtId="0" fontId="51" fillId="0" borderId="0" xfId="0" applyFont="1" applyAlignment="1" applyProtection="1">
      <alignment horizontal="center" vertical="center"/>
      <protection locked="0"/>
    </xf>
    <xf numFmtId="0" fontId="92" fillId="0" borderId="21" xfId="0" applyFont="1" applyBorder="1" applyAlignment="1" applyProtection="1">
      <alignment horizontal="center" vertical="center"/>
      <protection locked="0"/>
    </xf>
    <xf numFmtId="0" fontId="92" fillId="0" borderId="22" xfId="0" applyFont="1" applyBorder="1" applyAlignment="1" applyProtection="1">
      <alignment horizontal="center" vertical="center"/>
      <protection locked="0"/>
    </xf>
    <xf numFmtId="0" fontId="51" fillId="0" borderId="15" xfId="0" applyFont="1" applyBorder="1" applyAlignment="1">
      <alignment horizontal="center" vertical="center" wrapText="1"/>
    </xf>
    <xf numFmtId="0" fontId="0" fillId="0" borderId="15" xfId="0" applyFont="1" applyBorder="1" applyAlignment="1">
      <alignment vertical="center" wrapText="1"/>
    </xf>
    <xf numFmtId="0" fontId="0" fillId="0" borderId="12" xfId="0" applyFont="1" applyBorder="1" applyAlignment="1">
      <alignment vertical="center" wrapText="1"/>
    </xf>
    <xf numFmtId="0" fontId="51" fillId="0" borderId="43" xfId="0" applyFont="1" applyBorder="1" applyAlignment="1">
      <alignment horizontal="center" vertical="center" wrapText="1"/>
    </xf>
    <xf numFmtId="0" fontId="51" fillId="0" borderId="0" xfId="0" applyFont="1" applyBorder="1" applyAlignment="1">
      <alignment horizontal="center" vertical="center" wrapText="1"/>
    </xf>
    <xf numFmtId="0" fontId="51" fillId="0" borderId="16" xfId="0" applyFont="1" applyBorder="1" applyAlignment="1">
      <alignment horizontal="center" vertical="center" wrapText="1"/>
    </xf>
    <xf numFmtId="0" fontId="0" fillId="0" borderId="15" xfId="0" applyFont="1" applyBorder="1" applyAlignment="1">
      <alignment vertical="center"/>
    </xf>
    <xf numFmtId="0" fontId="51" fillId="0" borderId="12" xfId="0" applyFont="1" applyBorder="1" applyAlignment="1">
      <alignment horizontal="center" vertical="center" wrapText="1"/>
    </xf>
    <xf numFmtId="3" fontId="73" fillId="0" borderId="34" xfId="0" applyNumberFormat="1" applyFont="1" applyBorder="1" applyAlignment="1">
      <alignment horizontal="right" vertical="center"/>
    </xf>
    <xf numFmtId="0" fontId="74" fillId="0" borderId="34" xfId="0" applyFont="1" applyBorder="1" applyAlignment="1">
      <alignment horizontal="right" vertical="center"/>
    </xf>
    <xf numFmtId="57" fontId="73" fillId="0" borderId="34" xfId="0" quotePrefix="1" applyNumberFormat="1" applyFont="1" applyBorder="1" applyAlignment="1">
      <alignment horizontal="center" vertical="center"/>
    </xf>
    <xf numFmtId="0" fontId="73" fillId="0" borderId="34" xfId="0" applyFont="1" applyBorder="1" applyAlignment="1">
      <alignment horizontal="center" vertical="center"/>
    </xf>
    <xf numFmtId="0" fontId="0" fillId="0" borderId="13" xfId="0" applyFont="1" applyBorder="1" applyAlignment="1">
      <alignment vertical="center"/>
    </xf>
    <xf numFmtId="0" fontId="51" fillId="0" borderId="64" xfId="0" applyFont="1" applyBorder="1" applyAlignment="1">
      <alignment horizontal="center" vertical="center" wrapText="1"/>
    </xf>
    <xf numFmtId="0" fontId="0" fillId="0" borderId="65" xfId="0" applyFont="1" applyBorder="1" applyAlignment="1">
      <alignment vertical="center"/>
    </xf>
    <xf numFmtId="0" fontId="36" fillId="0" borderId="12" xfId="0" quotePrefix="1" applyFont="1" applyBorder="1" applyAlignment="1">
      <alignment horizontal="center" vertical="top"/>
    </xf>
    <xf numFmtId="0" fontId="36" fillId="0" borderId="12" xfId="0" applyFont="1" applyBorder="1" applyAlignment="1">
      <alignment horizontal="center" vertical="top"/>
    </xf>
    <xf numFmtId="0" fontId="36" fillId="0" borderId="12" xfId="0" applyFont="1" applyBorder="1" applyAlignment="1">
      <alignment horizontal="right" vertical="top"/>
    </xf>
    <xf numFmtId="0" fontId="73" fillId="0" borderId="15" xfId="0" applyFont="1" applyBorder="1" applyAlignment="1">
      <alignment horizontal="center" vertical="center"/>
    </xf>
    <xf numFmtId="0" fontId="73" fillId="0" borderId="15" xfId="0" applyFont="1" applyBorder="1" applyAlignment="1">
      <alignment horizontal="center" vertical="center" wrapText="1"/>
    </xf>
    <xf numFmtId="0" fontId="74" fillId="0" borderId="15" xfId="0" applyFont="1" applyBorder="1" applyAlignment="1">
      <alignment horizontal="center" vertical="center"/>
    </xf>
    <xf numFmtId="0" fontId="51" fillId="0" borderId="34" xfId="0" applyFont="1" applyBorder="1" applyAlignment="1">
      <alignment horizontal="center" vertical="center" wrapText="1"/>
    </xf>
    <xf numFmtId="0" fontId="51" fillId="0" borderId="15" xfId="0" applyFont="1" applyBorder="1" applyAlignment="1">
      <alignment vertical="center"/>
    </xf>
    <xf numFmtId="0" fontId="36" fillId="0" borderId="15" xfId="0" applyFont="1" applyBorder="1" applyAlignment="1">
      <alignment horizontal="center" vertical="center" wrapText="1"/>
    </xf>
    <xf numFmtId="57" fontId="51" fillId="0" borderId="15" xfId="0" applyNumberFormat="1" applyFont="1" applyBorder="1" applyAlignment="1">
      <alignment vertical="center"/>
    </xf>
    <xf numFmtId="38" fontId="51" fillId="0" borderId="15" xfId="0" applyNumberFormat="1" applyFont="1" applyBorder="1" applyAlignment="1">
      <alignment vertical="center"/>
    </xf>
    <xf numFmtId="38" fontId="51" fillId="0" borderId="42" xfId="0" applyNumberFormat="1" applyFont="1" applyBorder="1" applyAlignment="1">
      <alignment vertical="center"/>
    </xf>
    <xf numFmtId="38" fontId="51" fillId="0" borderId="11" xfId="0" applyNumberFormat="1" applyFont="1" applyBorder="1" applyAlignment="1">
      <alignment vertical="center"/>
    </xf>
    <xf numFmtId="38" fontId="51" fillId="0" borderId="13" xfId="0" applyNumberFormat="1" applyFont="1" applyBorder="1" applyAlignment="1">
      <alignment vertical="center"/>
    </xf>
    <xf numFmtId="38" fontId="51" fillId="0" borderId="64" xfId="0" applyNumberFormat="1" applyFont="1" applyBorder="1" applyAlignment="1">
      <alignment vertical="center"/>
    </xf>
    <xf numFmtId="38" fontId="51" fillId="0" borderId="10" xfId="0" applyNumberFormat="1" applyFont="1" applyBorder="1" applyAlignment="1">
      <alignment vertical="center"/>
    </xf>
    <xf numFmtId="38" fontId="51" fillId="0" borderId="65" xfId="0" applyNumberFormat="1" applyFont="1" applyBorder="1" applyAlignment="1">
      <alignment vertical="center"/>
    </xf>
    <xf numFmtId="0" fontId="74" fillId="0" borderId="34" xfId="0" applyFont="1" applyBorder="1" applyAlignment="1">
      <alignment horizontal="center" vertical="center"/>
    </xf>
    <xf numFmtId="0" fontId="51" fillId="0" borderId="21" xfId="0" applyFont="1" applyBorder="1" applyAlignment="1">
      <alignment vertical="center"/>
    </xf>
    <xf numFmtId="0" fontId="51" fillId="0" borderId="22" xfId="0" applyFont="1" applyBorder="1" applyAlignment="1">
      <alignment vertical="center"/>
    </xf>
    <xf numFmtId="0" fontId="51" fillId="0" borderId="29" xfId="0" applyFont="1" applyBorder="1" applyAlignment="1">
      <alignment vertical="center"/>
    </xf>
    <xf numFmtId="57" fontId="51" fillId="0" borderId="21" xfId="0" applyNumberFormat="1" applyFont="1" applyBorder="1" applyAlignment="1">
      <alignment vertical="center"/>
    </xf>
    <xf numFmtId="57" fontId="51" fillId="0" borderId="22" xfId="0" applyNumberFormat="1" applyFont="1" applyBorder="1" applyAlignment="1">
      <alignment vertical="center"/>
    </xf>
    <xf numFmtId="57" fontId="51" fillId="0" borderId="29" xfId="0" applyNumberFormat="1" applyFont="1" applyBorder="1" applyAlignment="1">
      <alignment vertical="center"/>
    </xf>
    <xf numFmtId="38" fontId="51" fillId="0" borderId="21" xfId="0" applyNumberFormat="1" applyFont="1" applyBorder="1" applyAlignment="1">
      <alignment vertical="center"/>
    </xf>
    <xf numFmtId="38" fontId="51" fillId="0" borderId="22" xfId="0" applyNumberFormat="1" applyFont="1" applyBorder="1" applyAlignment="1">
      <alignment vertical="center"/>
    </xf>
    <xf numFmtId="38" fontId="51" fillId="0" borderId="29" xfId="0" applyNumberFormat="1" applyFont="1" applyBorder="1" applyAlignment="1">
      <alignment vertical="center"/>
    </xf>
    <xf numFmtId="0" fontId="51" fillId="0" borderId="42" xfId="0" applyFont="1" applyBorder="1" applyAlignment="1">
      <alignment vertical="center"/>
    </xf>
    <xf numFmtId="0" fontId="51" fillId="0" borderId="11" xfId="0" applyFont="1" applyBorder="1" applyAlignment="1">
      <alignment vertical="center"/>
    </xf>
    <xf numFmtId="0" fontId="51" fillId="0" borderId="13" xfId="0" applyFont="1" applyBorder="1" applyAlignment="1">
      <alignment vertical="center"/>
    </xf>
    <xf numFmtId="0" fontId="51" fillId="0" borderId="64" xfId="0" applyFont="1" applyBorder="1" applyAlignment="1">
      <alignment vertical="center"/>
    </xf>
    <xf numFmtId="0" fontId="51" fillId="0" borderId="10" xfId="0" applyFont="1" applyBorder="1" applyAlignment="1">
      <alignment vertical="center"/>
    </xf>
    <xf numFmtId="0" fontId="51" fillId="0" borderId="65" xfId="0" applyFont="1" applyBorder="1" applyAlignment="1">
      <alignment vertical="center"/>
    </xf>
    <xf numFmtId="57" fontId="51" fillId="0" borderId="42" xfId="0" applyNumberFormat="1" applyFont="1" applyBorder="1" applyAlignment="1">
      <alignment vertical="center"/>
    </xf>
    <xf numFmtId="57" fontId="51" fillId="0" borderId="11" xfId="0" applyNumberFormat="1" applyFont="1" applyBorder="1" applyAlignment="1">
      <alignment vertical="center"/>
    </xf>
    <xf numFmtId="57" fontId="51" fillId="0" borderId="13" xfId="0" applyNumberFormat="1" applyFont="1" applyBorder="1" applyAlignment="1">
      <alignment vertical="center"/>
    </xf>
    <xf numFmtId="57" fontId="51" fillId="0" borderId="64" xfId="0" applyNumberFormat="1" applyFont="1" applyBorder="1" applyAlignment="1">
      <alignment vertical="center"/>
    </xf>
    <xf numFmtId="57" fontId="51" fillId="0" borderId="10" xfId="0" applyNumberFormat="1" applyFont="1" applyBorder="1" applyAlignment="1">
      <alignment vertical="center"/>
    </xf>
    <xf numFmtId="57" fontId="51" fillId="0" borderId="65" xfId="0" applyNumberFormat="1" applyFont="1" applyBorder="1" applyAlignment="1">
      <alignment vertical="center"/>
    </xf>
    <xf numFmtId="0" fontId="51" fillId="0" borderId="42" xfId="0" applyFont="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64" xfId="0" applyFont="1" applyBorder="1" applyAlignment="1">
      <alignment horizontal="center" vertical="center"/>
    </xf>
    <xf numFmtId="0" fontId="0" fillId="0" borderId="10" xfId="0" applyFont="1" applyBorder="1" applyAlignment="1">
      <alignment horizontal="center" vertical="center"/>
    </xf>
    <xf numFmtId="0" fontId="0" fillId="0" borderId="65" xfId="0" applyFont="1" applyBorder="1" applyAlignment="1">
      <alignment horizontal="center" vertical="center"/>
    </xf>
    <xf numFmtId="0" fontId="51" fillId="0" borderId="11" xfId="0" applyFont="1" applyBorder="1" applyAlignment="1">
      <alignment horizontal="center" vertical="center"/>
    </xf>
    <xf numFmtId="0" fontId="51" fillId="0" borderId="13" xfId="0" applyFont="1" applyBorder="1" applyAlignment="1">
      <alignment horizontal="center" vertical="center"/>
    </xf>
    <xf numFmtId="38" fontId="51" fillId="0" borderId="12" xfId="0" applyNumberFormat="1" applyFont="1" applyBorder="1" applyAlignment="1">
      <alignment horizontal="right"/>
    </xf>
    <xf numFmtId="38" fontId="51" fillId="0" borderId="34" xfId="0" applyNumberFormat="1" applyFont="1" applyBorder="1" applyAlignment="1">
      <alignment horizontal="right" vertical="top"/>
    </xf>
    <xf numFmtId="38" fontId="0" fillId="0" borderId="34" xfId="0" applyNumberFormat="1" applyFont="1" applyBorder="1" applyAlignment="1">
      <alignment horizontal="right" vertical="top"/>
    </xf>
    <xf numFmtId="0" fontId="36" fillId="0" borderId="42" xfId="0" applyFont="1" applyBorder="1" applyAlignment="1">
      <alignment horizontal="center" vertical="center" wrapText="1"/>
    </xf>
    <xf numFmtId="0" fontId="36" fillId="0" borderId="13" xfId="0" applyFont="1" applyBorder="1" applyAlignment="1">
      <alignment horizontal="center" vertical="center" wrapText="1"/>
    </xf>
    <xf numFmtId="0" fontId="36" fillId="0" borderId="64" xfId="0" applyFont="1" applyBorder="1" applyAlignment="1">
      <alignment horizontal="center" vertical="center" wrapText="1"/>
    </xf>
    <xf numFmtId="0" fontId="36" fillId="0" borderId="65" xfId="0" applyFont="1" applyBorder="1" applyAlignment="1">
      <alignment horizontal="center" vertical="center" wrapText="1"/>
    </xf>
    <xf numFmtId="0" fontId="36" fillId="0" borderId="21" xfId="0" applyFont="1" applyBorder="1" applyAlignment="1">
      <alignment horizontal="center" vertical="center" wrapText="1"/>
    </xf>
    <xf numFmtId="0" fontId="36" fillId="0" borderId="29" xfId="0" applyFont="1" applyBorder="1" applyAlignment="1">
      <alignment horizontal="center" vertical="center" wrapText="1"/>
    </xf>
    <xf numFmtId="0" fontId="71" fillId="0" borderId="0" xfId="0" applyFont="1" applyAlignment="1">
      <alignment vertical="center"/>
    </xf>
    <xf numFmtId="196" fontId="51" fillId="0" borderId="29" xfId="0" applyNumberFormat="1" applyFont="1" applyBorder="1" applyAlignment="1" applyProtection="1">
      <alignment horizontal="left" vertical="center"/>
      <protection locked="0"/>
    </xf>
    <xf numFmtId="197" fontId="91" fillId="0" borderId="0" xfId="0" applyNumberFormat="1" applyFont="1" applyAlignment="1">
      <alignment vertical="center"/>
    </xf>
    <xf numFmtId="0" fontId="51" fillId="0" borderId="21" xfId="0" applyFont="1" applyBorder="1" applyAlignment="1" applyProtection="1">
      <alignment horizontal="center" vertical="center" shrinkToFit="1"/>
      <protection locked="0"/>
    </xf>
    <xf numFmtId="0" fontId="51" fillId="0" borderId="22" xfId="0" applyFont="1" applyBorder="1" applyAlignment="1" applyProtection="1">
      <alignment horizontal="center" vertical="center" shrinkToFit="1"/>
      <protection locked="0"/>
    </xf>
    <xf numFmtId="0" fontId="51" fillId="0" borderId="29" xfId="0" applyFont="1" applyBorder="1" applyAlignment="1" applyProtection="1">
      <alignment horizontal="center" vertical="center" shrinkToFit="1"/>
      <protection locked="0"/>
    </xf>
    <xf numFmtId="188" fontId="51" fillId="0" borderId="0" xfId="0" applyNumberFormat="1" applyFont="1" applyAlignment="1">
      <alignment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3"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Book1" xfId="41"/>
    <cellStyle name="良い" xfId="42" builtinId="26" customBuiltin="1"/>
  </cellStyles>
  <dxfs count="21">
    <dxf>
      <fill>
        <patternFill>
          <bgColor theme="2" tint="-0.499984740745262"/>
        </patternFill>
      </fill>
    </dxf>
    <dxf>
      <font>
        <color theme="0"/>
      </font>
    </dxf>
    <dxf>
      <font>
        <color theme="0"/>
      </font>
    </dxf>
    <dxf>
      <fill>
        <patternFill>
          <bgColor theme="2" tint="-0.499984740745262"/>
        </patternFill>
      </fill>
    </dxf>
    <dxf>
      <font>
        <color theme="0"/>
      </font>
    </dxf>
    <dxf>
      <font>
        <color rgb="FFFF8601"/>
      </font>
      <fill>
        <patternFill>
          <bgColor rgb="FFFFFFCC"/>
        </patternFill>
      </fill>
    </dxf>
    <dxf>
      <font>
        <b/>
        <i val="0"/>
        <color rgb="FFFF0000"/>
      </font>
      <fill>
        <patternFill>
          <bgColor rgb="FFFFC000"/>
        </patternFill>
      </fill>
    </dxf>
    <dxf>
      <font>
        <color rgb="FF0070C0"/>
      </font>
    </dxf>
    <dxf>
      <font>
        <color rgb="FF0070C0"/>
      </font>
      <numFmt numFmtId="191" formatCode="&quot;適&quot;"/>
    </dxf>
    <dxf>
      <font>
        <color rgb="FFFFC000"/>
      </font>
      <fill>
        <patternFill>
          <bgColor rgb="FFCCECFF"/>
        </patternFill>
      </fill>
    </dxf>
    <dxf>
      <font>
        <color rgb="FFFFC000"/>
      </font>
      <numFmt numFmtId="192" formatCode="&quot;一部不適&quot;"/>
      <fill>
        <patternFill>
          <bgColor rgb="FFCCECFF"/>
        </patternFill>
      </fill>
    </dxf>
    <dxf>
      <font>
        <color rgb="FFFF0000"/>
      </font>
      <fill>
        <patternFill>
          <bgColor rgb="FF99FFCC"/>
        </patternFill>
      </fill>
    </dxf>
    <dxf>
      <font>
        <color rgb="FFFF0000"/>
      </font>
      <numFmt numFmtId="193" formatCode="&quot;不適&quot;"/>
      <fill>
        <patternFill>
          <bgColor rgb="FF99FFCC"/>
        </patternFill>
      </fill>
    </dxf>
    <dxf>
      <font>
        <color rgb="FF00B050"/>
      </font>
      <numFmt numFmtId="194" formatCode="&quot;該当なし&quot;"/>
      <fill>
        <patternFill>
          <bgColor rgb="FFFFCCCC"/>
        </patternFill>
      </fill>
    </dxf>
    <dxf>
      <font>
        <color rgb="FF00B050"/>
      </font>
      <fill>
        <patternFill>
          <bgColor rgb="FFFFCCCC"/>
        </patternFill>
      </fill>
    </dxf>
    <dxf>
      <numFmt numFmtId="195" formatCode="&quot;その他&quot;"/>
      <fill>
        <patternFill>
          <bgColor rgb="FFFFFFCC"/>
        </patternFill>
      </fill>
    </dxf>
    <dxf>
      <fill>
        <patternFill>
          <bgColor rgb="FFFFFFCC"/>
        </patternFill>
      </fill>
    </dxf>
    <dxf>
      <font>
        <color rgb="FF0070C0"/>
      </font>
    </dxf>
    <dxf>
      <font>
        <color rgb="FFFF0000"/>
      </font>
    </dxf>
    <dxf>
      <font>
        <color rgb="FF92D050"/>
      </font>
    </dxf>
    <dxf>
      <fill>
        <patternFill>
          <bgColor theme="2" tint="-0.499984740745262"/>
        </patternFill>
      </fill>
    </dxf>
  </dxfs>
  <tableStyles count="0" defaultTableStyle="TableStyleMedium2" defaultPivotStyle="PivotStyleLight16"/>
  <colors>
    <mruColors>
      <color rgb="FFE1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61"/>
  <sheetViews>
    <sheetView tabSelected="1" view="pageBreakPreview" zoomScale="120" zoomScaleNormal="100" zoomScaleSheetLayoutView="120" workbookViewId="0">
      <selection sqref="A1:E1"/>
    </sheetView>
  </sheetViews>
  <sheetFormatPr defaultRowHeight="13.2"/>
  <cols>
    <col min="1" max="1" width="13.6640625" customWidth="1"/>
    <col min="2" max="2" width="11.21875" customWidth="1"/>
    <col min="3" max="3" width="25" customWidth="1"/>
    <col min="4" max="4" width="11.21875" customWidth="1"/>
    <col min="5" max="5" width="25" customWidth="1"/>
  </cols>
  <sheetData>
    <row r="1" spans="1:7" ht="30" customHeight="1">
      <c r="A1" s="575" t="s">
        <v>328</v>
      </c>
      <c r="B1" s="575"/>
      <c r="C1" s="575"/>
      <c r="D1" s="575"/>
      <c r="E1" s="575"/>
    </row>
    <row r="2" spans="1:7" ht="19.95" customHeight="1">
      <c r="A2" t="s">
        <v>10</v>
      </c>
    </row>
    <row r="3" spans="1:7" ht="30" customHeight="1">
      <c r="A3" s="13" t="s">
        <v>11</v>
      </c>
      <c r="B3" s="576"/>
      <c r="C3" s="576"/>
      <c r="D3" s="576"/>
      <c r="E3" s="576"/>
    </row>
    <row r="4" spans="1:7" ht="19.95" customHeight="1"/>
    <row r="5" spans="1:7" ht="30" customHeight="1">
      <c r="A5" s="13" t="s">
        <v>12</v>
      </c>
      <c r="B5" s="15" t="s">
        <v>13</v>
      </c>
      <c r="C5" s="577"/>
      <c r="D5" s="577"/>
      <c r="E5" s="578"/>
    </row>
    <row r="6" spans="1:7" ht="30" customHeight="1">
      <c r="A6" s="16" t="s">
        <v>14</v>
      </c>
      <c r="B6" s="570"/>
      <c r="C6" s="570"/>
      <c r="D6" s="570"/>
      <c r="E6" s="570"/>
    </row>
    <row r="7" spans="1:7" ht="30" customHeight="1">
      <c r="A7" s="16" t="s">
        <v>15</v>
      </c>
      <c r="B7" s="13" t="s">
        <v>16</v>
      </c>
      <c r="C7" s="14"/>
      <c r="D7" s="13" t="s">
        <v>17</v>
      </c>
      <c r="E7" s="14"/>
    </row>
    <row r="8" spans="1:7" ht="19.95" customHeight="1"/>
    <row r="9" spans="1:7" ht="30" customHeight="1">
      <c r="A9" s="13" t="s">
        <v>18</v>
      </c>
      <c r="B9" s="15" t="s">
        <v>19</v>
      </c>
      <c r="C9" s="577"/>
      <c r="D9" s="577"/>
      <c r="E9" s="578"/>
    </row>
    <row r="10" spans="1:7" ht="30" customHeight="1">
      <c r="A10" s="16" t="s">
        <v>20</v>
      </c>
      <c r="B10" s="570"/>
      <c r="C10" s="570"/>
      <c r="D10" s="570"/>
      <c r="E10" s="570"/>
    </row>
    <row r="11" spans="1:7" ht="30" customHeight="1">
      <c r="A11" s="16" t="s">
        <v>21</v>
      </c>
      <c r="B11" s="570"/>
      <c r="C11" s="570"/>
      <c r="D11" s="570"/>
      <c r="E11" s="570"/>
    </row>
    <row r="12" spans="1:7" ht="30" customHeight="1">
      <c r="A12" s="16" t="s">
        <v>22</v>
      </c>
      <c r="B12" s="570"/>
      <c r="C12" s="570"/>
      <c r="D12" s="13" t="s">
        <v>23</v>
      </c>
      <c r="E12" s="14"/>
    </row>
    <row r="13" spans="1:7" ht="30" customHeight="1">
      <c r="A13" s="16" t="s">
        <v>24</v>
      </c>
      <c r="B13" s="13" t="s">
        <v>16</v>
      </c>
      <c r="C13" s="14"/>
      <c r="D13" s="16" t="s">
        <v>25</v>
      </c>
      <c r="E13" s="14"/>
    </row>
    <row r="14" spans="1:7" ht="30" customHeight="1">
      <c r="A14" s="16" t="s">
        <v>26</v>
      </c>
      <c r="B14" s="16" t="s">
        <v>16</v>
      </c>
      <c r="C14" s="14"/>
      <c r="D14" s="16" t="s">
        <v>25</v>
      </c>
      <c r="E14" s="14"/>
    </row>
    <row r="15" spans="1:7" ht="19.95" customHeight="1" thickBot="1"/>
    <row r="16" spans="1:7" ht="36.6" thickBot="1">
      <c r="A16" s="571" t="s">
        <v>27</v>
      </c>
      <c r="B16" s="572"/>
      <c r="C16" s="17" t="s">
        <v>28</v>
      </c>
      <c r="D16" s="573" t="s">
        <v>29</v>
      </c>
      <c r="E16" s="574"/>
      <c r="G16" s="373" t="s">
        <v>28</v>
      </c>
    </row>
    <row r="17" spans="1:7" ht="19.95" customHeight="1">
      <c r="G17" s="18" t="s">
        <v>30</v>
      </c>
    </row>
    <row r="18" spans="1:7" ht="13.5" customHeight="1">
      <c r="A18" s="374" t="s">
        <v>31</v>
      </c>
      <c r="B18" s="19"/>
      <c r="C18" s="19"/>
      <c r="D18" s="19"/>
      <c r="E18" s="19"/>
      <c r="G18" s="18" t="s">
        <v>32</v>
      </c>
    </row>
    <row r="19" spans="1:7" ht="13.05" customHeight="1">
      <c r="A19" s="371" t="s">
        <v>54</v>
      </c>
      <c r="B19" s="20"/>
      <c r="C19" s="19"/>
      <c r="D19" s="19"/>
      <c r="E19" s="19"/>
    </row>
    <row r="20" spans="1:7" ht="13.05" customHeight="1">
      <c r="A20" s="371" t="s">
        <v>55</v>
      </c>
      <c r="B20" s="20"/>
      <c r="C20" s="19"/>
      <c r="D20" s="19"/>
      <c r="E20" s="19"/>
    </row>
    <row r="21" spans="1:7" ht="13.05" customHeight="1">
      <c r="A21" s="371" t="s">
        <v>523</v>
      </c>
      <c r="B21" s="20"/>
      <c r="C21" s="19"/>
      <c r="D21" s="19"/>
      <c r="E21" s="19"/>
      <c r="G21" s="18" t="s">
        <v>463</v>
      </c>
    </row>
    <row r="22" spans="1:7" ht="13.05" customHeight="1">
      <c r="A22" s="371" t="s">
        <v>522</v>
      </c>
      <c r="B22" s="20"/>
      <c r="C22" s="19"/>
      <c r="D22" s="19"/>
      <c r="E22" s="19"/>
    </row>
    <row r="23" spans="1:7" ht="13.05" customHeight="1">
      <c r="A23" s="371" t="s">
        <v>525</v>
      </c>
      <c r="B23" s="20"/>
      <c r="C23" s="19"/>
      <c r="D23" s="19"/>
      <c r="E23" s="19"/>
    </row>
    <row r="24" spans="1:7" ht="13.05" customHeight="1">
      <c r="A24" s="371" t="s">
        <v>524</v>
      </c>
      <c r="B24" s="20"/>
      <c r="C24" s="19"/>
      <c r="D24" s="19"/>
      <c r="E24" s="19"/>
    </row>
    <row r="25" spans="1:7" ht="13.05" customHeight="1">
      <c r="A25" s="371" t="s">
        <v>527</v>
      </c>
      <c r="B25" s="20"/>
      <c r="C25" s="19"/>
      <c r="D25" s="19"/>
      <c r="E25" s="19"/>
    </row>
    <row r="26" spans="1:7" ht="13.05" customHeight="1">
      <c r="A26" s="371" t="s">
        <v>526</v>
      </c>
      <c r="B26" s="20"/>
      <c r="C26" s="19"/>
      <c r="D26" s="19"/>
      <c r="E26" s="19"/>
    </row>
    <row r="27" spans="1:7" ht="13.05" customHeight="1">
      <c r="A27" s="372" t="s">
        <v>528</v>
      </c>
      <c r="B27" s="20"/>
      <c r="C27" s="19"/>
      <c r="D27" s="19"/>
      <c r="E27" s="19"/>
    </row>
    <row r="28" spans="1:7" ht="13.05" customHeight="1">
      <c r="A28" s="372" t="s">
        <v>529</v>
      </c>
      <c r="B28" s="20"/>
      <c r="C28" s="19"/>
      <c r="D28" s="19"/>
      <c r="E28" s="19"/>
    </row>
    <row r="29" spans="1:7" ht="13.05" customHeight="1">
      <c r="A29" s="372" t="s">
        <v>530</v>
      </c>
      <c r="B29" s="20"/>
      <c r="C29" s="19"/>
      <c r="D29" s="19"/>
      <c r="E29" s="19"/>
    </row>
    <row r="30" spans="1:7" ht="13.05" customHeight="1">
      <c r="A30" s="372" t="s">
        <v>531</v>
      </c>
      <c r="B30" s="20"/>
      <c r="C30" s="19"/>
      <c r="D30" s="19"/>
      <c r="E30" s="19"/>
    </row>
    <row r="31" spans="1:7" ht="13.05" customHeight="1">
      <c r="A31" s="372" t="s">
        <v>533</v>
      </c>
      <c r="B31" s="20"/>
      <c r="C31" s="19"/>
      <c r="D31" s="19"/>
      <c r="E31" s="19"/>
    </row>
    <row r="32" spans="1:7" ht="13.05" customHeight="1">
      <c r="A32" s="372" t="s">
        <v>532</v>
      </c>
      <c r="B32" s="20"/>
      <c r="C32" s="19"/>
      <c r="D32" s="19"/>
      <c r="E32" s="19"/>
    </row>
    <row r="33" spans="1:5" ht="13.05" customHeight="1">
      <c r="A33" s="372" t="s">
        <v>537</v>
      </c>
      <c r="B33" s="20"/>
      <c r="C33" s="19"/>
      <c r="D33" s="19"/>
      <c r="E33" s="19"/>
    </row>
    <row r="34" spans="1:5" ht="13.05" customHeight="1">
      <c r="A34" s="372" t="s">
        <v>538</v>
      </c>
      <c r="B34" s="20"/>
      <c r="C34" s="19"/>
      <c r="D34" s="19"/>
      <c r="E34" s="19"/>
    </row>
    <row r="35" spans="1:5" ht="13.05" customHeight="1">
      <c r="A35" s="372" t="s">
        <v>539</v>
      </c>
      <c r="B35" s="20"/>
      <c r="C35" s="19"/>
      <c r="D35" s="19"/>
      <c r="E35" s="19"/>
    </row>
    <row r="36" spans="1:5" ht="13.05" customHeight="1">
      <c r="A36" s="372" t="s">
        <v>540</v>
      </c>
      <c r="B36" s="20"/>
      <c r="C36" s="19"/>
      <c r="D36" s="19"/>
      <c r="E36" s="19"/>
    </row>
    <row r="37" spans="1:5" ht="13.05" customHeight="1">
      <c r="A37" s="372" t="s">
        <v>541</v>
      </c>
      <c r="B37" s="20"/>
      <c r="C37" s="19"/>
      <c r="D37" s="19"/>
      <c r="E37" s="19"/>
    </row>
    <row r="38" spans="1:5" ht="13.05" customHeight="1">
      <c r="A38" s="372" t="s">
        <v>659</v>
      </c>
      <c r="B38" s="20"/>
      <c r="C38" s="19"/>
      <c r="D38" s="19"/>
      <c r="E38" s="19"/>
    </row>
    <row r="39" spans="1:5" ht="13.05" customHeight="1">
      <c r="A39" s="372" t="s">
        <v>534</v>
      </c>
      <c r="B39" s="20"/>
      <c r="C39" s="19"/>
      <c r="D39" s="19"/>
      <c r="E39" s="19"/>
    </row>
    <row r="40" spans="1:5" ht="13.05" customHeight="1">
      <c r="A40" s="371" t="s">
        <v>536</v>
      </c>
      <c r="B40" s="20"/>
      <c r="C40" s="19"/>
      <c r="D40" s="19"/>
      <c r="E40" s="19"/>
    </row>
    <row r="41" spans="1:5" ht="13.05" customHeight="1">
      <c r="A41" s="371" t="s">
        <v>535</v>
      </c>
      <c r="B41" s="20"/>
      <c r="C41" s="19"/>
      <c r="D41" s="19"/>
      <c r="E41" s="19"/>
    </row>
    <row r="42" spans="1:5" ht="13.05" customHeight="1">
      <c r="A42" s="371" t="s">
        <v>56</v>
      </c>
      <c r="B42" s="20"/>
      <c r="C42" s="19"/>
      <c r="D42" s="19"/>
      <c r="E42" s="19"/>
    </row>
    <row r="43" spans="1:5" ht="13.05" customHeight="1">
      <c r="A43" s="9"/>
      <c r="B43" s="20"/>
      <c r="C43" s="19"/>
      <c r="D43" s="19"/>
      <c r="E43" s="19"/>
    </row>
    <row r="44" spans="1:5" ht="13.05" customHeight="1">
      <c r="A44" s="6" t="s">
        <v>5</v>
      </c>
      <c r="B44" s="20"/>
      <c r="C44" s="19"/>
      <c r="D44" s="19"/>
      <c r="E44" s="19"/>
    </row>
    <row r="45" spans="1:5" ht="13.5" customHeight="1">
      <c r="A45" s="11"/>
      <c r="B45" s="19"/>
      <c r="C45" s="19"/>
      <c r="D45" s="19"/>
      <c r="E45" s="19"/>
    </row>
    <row r="46" spans="1:5" ht="13.5" customHeight="1">
      <c r="A46" s="10"/>
      <c r="B46" s="24"/>
      <c r="C46" s="24"/>
      <c r="D46" s="24"/>
      <c r="E46" s="24"/>
    </row>
    <row r="47" spans="1:5">
      <c r="A47" s="9"/>
    </row>
    <row r="48" spans="1:5">
      <c r="A48" s="11"/>
    </row>
    <row r="49" spans="1:1">
      <c r="A49" s="11"/>
    </row>
    <row r="50" spans="1:1">
      <c r="A50" s="12"/>
    </row>
    <row r="51" spans="1:1">
      <c r="A51" s="10"/>
    </row>
    <row r="52" spans="1:1">
      <c r="A52" s="9"/>
    </row>
    <row r="53" spans="1:1">
      <c r="A53" s="11"/>
    </row>
    <row r="54" spans="1:1">
      <c r="A54" s="10"/>
    </row>
    <row r="55" spans="1:1">
      <c r="A55" s="9"/>
    </row>
    <row r="56" spans="1:1">
      <c r="A56" s="10"/>
    </row>
    <row r="57" spans="1:1">
      <c r="A57" s="8"/>
    </row>
    <row r="59" spans="1:1">
      <c r="A59" s="6"/>
    </row>
    <row r="60" spans="1:1">
      <c r="A60" s="6"/>
    </row>
    <row r="61" spans="1:1">
      <c r="A61" s="6"/>
    </row>
  </sheetData>
  <mergeCells count="10">
    <mergeCell ref="B11:E11"/>
    <mergeCell ref="B12:C12"/>
    <mergeCell ref="A16:B16"/>
    <mergeCell ref="D16:E16"/>
    <mergeCell ref="A1:E1"/>
    <mergeCell ref="B3:E3"/>
    <mergeCell ref="C5:E5"/>
    <mergeCell ref="B6:E6"/>
    <mergeCell ref="C9:E9"/>
    <mergeCell ref="B10:E10"/>
  </mergeCells>
  <phoneticPr fontId="18"/>
  <dataValidations disablePrompts="1" count="1">
    <dataValidation type="list" errorStyle="information" allowBlank="1" showInputMessage="1" sqref="C16">
      <formula1>$G$16:$G$18</formula1>
    </dataValidation>
  </dataValidations>
  <printOptions horizontalCentered="1"/>
  <pageMargins left="0.59055118110236227" right="0.59055118110236227" top="0.39370078740157483" bottom="0.39370078740157483" header="0.39370078740157483" footer="0.3937007874015748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265"/>
  <sheetViews>
    <sheetView view="pageBreakPreview" zoomScale="120" zoomScaleNormal="100" zoomScaleSheetLayoutView="120" workbookViewId="0">
      <pane ySplit="6" topLeftCell="A7" activePane="bottomLeft" state="frozen"/>
      <selection pane="bottomLeft" activeCell="A7" sqref="A7"/>
    </sheetView>
  </sheetViews>
  <sheetFormatPr defaultColWidth="9" defaultRowHeight="10.8"/>
  <cols>
    <col min="1" max="1" width="11.21875" style="43" customWidth="1"/>
    <col min="2" max="2" width="42.44140625" style="44" customWidth="1"/>
    <col min="3" max="3" width="10" style="44" customWidth="1"/>
    <col min="4" max="4" width="8" style="45" customWidth="1"/>
    <col min="5" max="5" width="17.44140625" style="31" customWidth="1"/>
    <col min="6" max="6" width="7.44140625" style="27" hidden="1" customWidth="1"/>
    <col min="7" max="7" width="10.33203125" style="27" hidden="1" customWidth="1"/>
    <col min="8" max="8" width="40" style="1" hidden="1" customWidth="1"/>
    <col min="9" max="9" width="13.77734375" style="1" hidden="1" customWidth="1"/>
    <col min="10" max="10" width="17.21875" style="1" hidden="1" customWidth="1"/>
    <col min="11" max="16" width="7" style="1" hidden="1" customWidth="1"/>
    <col min="17" max="26" width="9" style="1" hidden="1" customWidth="1"/>
    <col min="27" max="16384" width="9" style="1"/>
  </cols>
  <sheetData>
    <row r="1" spans="1:16" ht="15" customHeight="1">
      <c r="A1" s="29" t="s">
        <v>213</v>
      </c>
      <c r="B1" s="30"/>
      <c r="C1" s="31"/>
      <c r="I1" s="120" t="s">
        <v>419</v>
      </c>
      <c r="J1" s="121"/>
      <c r="K1" s="121"/>
      <c r="L1" s="121"/>
      <c r="M1" s="121"/>
      <c r="N1"/>
      <c r="O1"/>
      <c r="P1"/>
    </row>
    <row r="2" spans="1:16" ht="15" customHeight="1" thickBot="1">
      <c r="A2" s="29"/>
      <c r="B2" s="25" t="s">
        <v>51</v>
      </c>
      <c r="C2" s="651">
        <f>フェイスシート!B3</f>
        <v>0</v>
      </c>
      <c r="D2" s="651"/>
      <c r="E2" s="651"/>
      <c r="I2" s="120" t="s">
        <v>420</v>
      </c>
      <c r="J2" s="121"/>
      <c r="K2" s="121"/>
      <c r="L2" s="121"/>
      <c r="M2" s="121"/>
      <c r="N2"/>
      <c r="O2"/>
      <c r="P2"/>
    </row>
    <row r="3" spans="1:16" ht="15" customHeight="1" thickTop="1" thickBot="1">
      <c r="A3" s="32"/>
      <c r="B3" s="25" t="s">
        <v>52</v>
      </c>
      <c r="C3" s="652">
        <f>フェイスシート!B10</f>
        <v>0</v>
      </c>
      <c r="D3" s="652"/>
      <c r="E3" s="652"/>
      <c r="F3" s="28"/>
      <c r="I3" s="122" t="s">
        <v>421</v>
      </c>
      <c r="J3" s="123"/>
      <c r="K3" s="124"/>
      <c r="L3" s="124"/>
      <c r="M3" s="124"/>
      <c r="N3"/>
      <c r="O3"/>
      <c r="P3"/>
    </row>
    <row r="4" spans="1:16" s="2" customFormat="1" ht="15" customHeight="1" thickTop="1" thickBot="1">
      <c r="A4" s="26" t="s">
        <v>53</v>
      </c>
      <c r="B4" s="33"/>
      <c r="C4" s="34"/>
      <c r="D4" s="46"/>
      <c r="E4" s="35"/>
      <c r="F4" s="649" t="s">
        <v>661</v>
      </c>
      <c r="G4" s="649"/>
      <c r="H4" s="650"/>
      <c r="I4" s="125"/>
      <c r="J4" s="436" t="s">
        <v>665</v>
      </c>
      <c r="K4" s="126" t="s">
        <v>422</v>
      </c>
      <c r="L4" s="127"/>
      <c r="M4" s="127"/>
      <c r="N4" s="127"/>
      <c r="O4" s="127"/>
      <c r="P4" s="128"/>
    </row>
    <row r="5" spans="1:16" ht="45" customHeight="1" thickTop="1" thickBot="1">
      <c r="A5" s="36" t="s">
        <v>0</v>
      </c>
      <c r="B5" s="37" t="s">
        <v>1</v>
      </c>
      <c r="C5" s="23" t="s">
        <v>35</v>
      </c>
      <c r="D5" s="21" t="s">
        <v>33</v>
      </c>
      <c r="E5" s="22" t="s">
        <v>34</v>
      </c>
      <c r="F5" s="83" t="s">
        <v>37</v>
      </c>
      <c r="G5" s="491" t="s">
        <v>666</v>
      </c>
      <c r="H5" s="83" t="s">
        <v>38</v>
      </c>
      <c r="I5" s="129" t="s">
        <v>423</v>
      </c>
      <c r="J5" s="130"/>
      <c r="K5" s="131">
        <v>2</v>
      </c>
      <c r="L5" s="132">
        <v>3</v>
      </c>
      <c r="M5" s="132" t="s">
        <v>424</v>
      </c>
      <c r="N5" s="132" t="s">
        <v>425</v>
      </c>
      <c r="O5" s="132" t="s">
        <v>426</v>
      </c>
      <c r="P5" s="133" t="s">
        <v>427</v>
      </c>
    </row>
    <row r="6" spans="1:16" ht="2.25" customHeight="1" thickTop="1">
      <c r="A6" s="38"/>
      <c r="B6" s="38"/>
      <c r="C6" s="38"/>
      <c r="D6" s="38"/>
      <c r="E6" s="38"/>
      <c r="F6" s="74"/>
      <c r="G6" s="74"/>
      <c r="H6" s="74"/>
      <c r="I6" s="65"/>
      <c r="K6" s="352"/>
      <c r="L6" s="352"/>
      <c r="M6" s="352"/>
      <c r="N6" s="352"/>
      <c r="O6" s="352"/>
      <c r="P6" s="352"/>
    </row>
    <row r="7" spans="1:16" ht="15" customHeight="1">
      <c r="A7" s="175"/>
      <c r="B7" s="175"/>
      <c r="C7" s="175"/>
      <c r="D7" s="175"/>
      <c r="E7" s="175"/>
      <c r="F7" s="176"/>
      <c r="G7" s="84"/>
      <c r="H7" s="84"/>
      <c r="I7" s="350" t="s">
        <v>463</v>
      </c>
      <c r="K7" s="446" t="s">
        <v>623</v>
      </c>
      <c r="L7" s="446" t="s">
        <v>624</v>
      </c>
      <c r="M7" s="446" t="s">
        <v>625</v>
      </c>
      <c r="N7" s="352"/>
      <c r="O7" s="352"/>
      <c r="P7" s="352"/>
    </row>
    <row r="8" spans="1:16" ht="15" customHeight="1">
      <c r="A8" s="177" t="s">
        <v>4</v>
      </c>
      <c r="B8" s="178"/>
      <c r="C8" s="179"/>
      <c r="D8" s="180"/>
      <c r="E8" s="179"/>
      <c r="F8" s="181"/>
      <c r="G8" s="72"/>
      <c r="H8" s="85"/>
      <c r="I8" s="65"/>
      <c r="K8" s="352"/>
      <c r="L8" s="352"/>
      <c r="M8" s="352"/>
      <c r="N8" s="352"/>
      <c r="O8" s="352"/>
      <c r="P8" s="352"/>
    </row>
    <row r="9" spans="1:16" s="3" customFormat="1" ht="57.6">
      <c r="A9" s="39" t="s">
        <v>57</v>
      </c>
      <c r="B9" s="182" t="s">
        <v>118</v>
      </c>
      <c r="C9" s="183" t="s">
        <v>119</v>
      </c>
      <c r="D9" s="184"/>
      <c r="E9" s="185"/>
      <c r="F9" s="186" t="s">
        <v>116</v>
      </c>
      <c r="G9" s="82"/>
      <c r="H9" s="86"/>
      <c r="I9" s="134" t="str">
        <f>IF(IFERROR(MATCH(G9,K$5:P$5,0),99)&lt;&gt;99,"指摘あり",IF(AND(G9="",RIGHT(F9,1)&lt;&gt;"略"),IF(OR(F9=$I$4,$I$4=""),F9,""),IF(H9&lt;&gt;"","ｺﾒﾝﾄあり",IF(OR(D9=2,D9="2:不適"),"自己×",""))))</f>
        <v>介</v>
      </c>
      <c r="J9" s="447" t="s">
        <v>465</v>
      </c>
      <c r="K9" s="353"/>
      <c r="L9" s="353"/>
      <c r="M9" s="353"/>
      <c r="N9" s="353"/>
      <c r="O9" s="353"/>
      <c r="P9" s="353"/>
    </row>
    <row r="10" spans="1:16" s="3" customFormat="1" ht="124.8">
      <c r="A10" s="187" t="s">
        <v>58</v>
      </c>
      <c r="B10" s="188" t="s">
        <v>428</v>
      </c>
      <c r="C10" s="189" t="s">
        <v>429</v>
      </c>
      <c r="D10" s="190"/>
      <c r="E10" s="191"/>
      <c r="F10" s="192" t="s">
        <v>116</v>
      </c>
      <c r="G10" s="66"/>
      <c r="H10" s="87"/>
      <c r="I10" s="135" t="str">
        <f t="shared" ref="I10:I23" si="0">IF(IFERROR(MATCH(G10,K$5:P$5,0),99)&lt;&gt;99,"指摘あり",IF(AND(G10="",RIGHT(F10,1)&lt;&gt;"略"),IF(OR(F10=$I$4,$I$4=""),F10,""),IF(H10&lt;&gt;"","ｺﾒﾝﾄあり",IF(OR(D10=2,D10="2:不適"),"自己×",""))))</f>
        <v>介</v>
      </c>
      <c r="J10" s="448" t="s">
        <v>465</v>
      </c>
      <c r="K10" s="353"/>
      <c r="L10" s="353"/>
      <c r="M10" s="353"/>
      <c r="N10" s="353"/>
      <c r="O10" s="353"/>
      <c r="P10" s="353"/>
    </row>
    <row r="11" spans="1:16" s="3" customFormat="1" ht="124.8">
      <c r="A11" s="193"/>
      <c r="B11" s="194" t="s">
        <v>430</v>
      </c>
      <c r="C11" s="195" t="s">
        <v>431</v>
      </c>
      <c r="D11" s="59"/>
      <c r="E11" s="196"/>
      <c r="F11" s="197" t="s">
        <v>36</v>
      </c>
      <c r="G11" s="67"/>
      <c r="H11" s="88"/>
      <c r="I11" s="136" t="str">
        <f t="shared" si="0"/>
        <v>介</v>
      </c>
      <c r="J11" s="449" t="s">
        <v>465</v>
      </c>
      <c r="K11" s="353"/>
      <c r="L11" s="353"/>
      <c r="M11" s="353"/>
      <c r="N11" s="353"/>
      <c r="O11" s="353"/>
      <c r="P11" s="353"/>
    </row>
    <row r="12" spans="1:16" s="3" customFormat="1" ht="115.2">
      <c r="A12" s="198"/>
      <c r="B12" s="199" t="s">
        <v>120</v>
      </c>
      <c r="C12" s="200" t="s">
        <v>351</v>
      </c>
      <c r="D12" s="201"/>
      <c r="E12" s="202"/>
      <c r="F12" s="203" t="s">
        <v>116</v>
      </c>
      <c r="G12" s="68"/>
      <c r="H12" s="89"/>
      <c r="I12" s="137" t="str">
        <f t="shared" si="0"/>
        <v>介</v>
      </c>
      <c r="J12" s="450" t="s">
        <v>465</v>
      </c>
      <c r="K12" s="353"/>
      <c r="L12" s="353"/>
      <c r="M12" s="353"/>
      <c r="N12" s="353"/>
      <c r="O12" s="353"/>
      <c r="P12" s="353"/>
    </row>
    <row r="13" spans="1:16" s="3" customFormat="1" ht="67.2">
      <c r="A13" s="193" t="s">
        <v>60</v>
      </c>
      <c r="B13" s="204" t="s">
        <v>432</v>
      </c>
      <c r="C13" s="205" t="s">
        <v>433</v>
      </c>
      <c r="D13" s="206"/>
      <c r="E13" s="207"/>
      <c r="F13" s="208" t="s">
        <v>116</v>
      </c>
      <c r="G13" s="69"/>
      <c r="H13" s="90"/>
      <c r="I13" s="138" t="str">
        <f t="shared" si="0"/>
        <v>介</v>
      </c>
      <c r="J13" s="451" t="s">
        <v>465</v>
      </c>
      <c r="K13" s="353"/>
      <c r="L13" s="353"/>
      <c r="M13" s="353"/>
      <c r="N13" s="353"/>
      <c r="O13" s="353"/>
      <c r="P13" s="353"/>
    </row>
    <row r="14" spans="1:16" s="3" customFormat="1" ht="28.8">
      <c r="A14" s="193"/>
      <c r="B14" s="194" t="s">
        <v>377</v>
      </c>
      <c r="C14" s="195" t="s">
        <v>59</v>
      </c>
      <c r="D14" s="59"/>
      <c r="E14" s="196"/>
      <c r="F14" s="197" t="s">
        <v>36</v>
      </c>
      <c r="G14" s="67"/>
      <c r="H14" s="88"/>
      <c r="I14" s="136" t="str">
        <f t="shared" si="0"/>
        <v>介</v>
      </c>
      <c r="J14" s="449" t="s">
        <v>465</v>
      </c>
      <c r="K14" s="353"/>
      <c r="L14" s="353"/>
      <c r="M14" s="353"/>
      <c r="N14" s="353"/>
      <c r="O14" s="353"/>
      <c r="P14" s="353"/>
    </row>
    <row r="15" spans="1:16" s="3" customFormat="1" ht="28.8">
      <c r="A15" s="193" t="s">
        <v>121</v>
      </c>
      <c r="B15" s="194" t="s">
        <v>434</v>
      </c>
      <c r="C15" s="195" t="s">
        <v>435</v>
      </c>
      <c r="D15" s="59"/>
      <c r="E15" s="196"/>
      <c r="F15" s="197" t="s">
        <v>116</v>
      </c>
      <c r="G15" s="67"/>
      <c r="H15" s="88"/>
      <c r="I15" s="136" t="str">
        <f t="shared" si="0"/>
        <v>介</v>
      </c>
      <c r="J15" s="449" t="s">
        <v>465</v>
      </c>
      <c r="K15" s="353"/>
      <c r="L15" s="353"/>
      <c r="M15" s="353"/>
      <c r="N15" s="353"/>
      <c r="O15" s="353"/>
      <c r="P15" s="353"/>
    </row>
    <row r="16" spans="1:16" s="3" customFormat="1" ht="28.8">
      <c r="A16" s="193" t="s">
        <v>122</v>
      </c>
      <c r="B16" s="209" t="s">
        <v>125</v>
      </c>
      <c r="C16" s="210" t="s">
        <v>123</v>
      </c>
      <c r="D16" s="47"/>
      <c r="E16" s="211"/>
      <c r="F16" s="212" t="s">
        <v>36</v>
      </c>
      <c r="G16" s="79"/>
      <c r="H16" s="91"/>
      <c r="I16" s="139" t="str">
        <f t="shared" si="0"/>
        <v>介</v>
      </c>
      <c r="J16" s="452" t="s">
        <v>465</v>
      </c>
      <c r="K16" s="353"/>
      <c r="L16" s="353"/>
      <c r="M16" s="353"/>
      <c r="N16" s="353"/>
      <c r="O16" s="353"/>
      <c r="P16" s="353"/>
    </row>
    <row r="17" spans="1:16" s="3" customFormat="1" ht="38.4">
      <c r="A17" s="193"/>
      <c r="B17" s="209" t="s">
        <v>436</v>
      </c>
      <c r="C17" s="210" t="s">
        <v>437</v>
      </c>
      <c r="D17" s="47"/>
      <c r="E17" s="211"/>
      <c r="F17" s="212" t="s">
        <v>116</v>
      </c>
      <c r="G17" s="79"/>
      <c r="H17" s="91"/>
      <c r="I17" s="139" t="str">
        <f t="shared" si="0"/>
        <v>介</v>
      </c>
      <c r="J17" s="452" t="s">
        <v>465</v>
      </c>
      <c r="K17" s="353"/>
      <c r="L17" s="353"/>
      <c r="M17" s="353"/>
      <c r="N17" s="353"/>
      <c r="O17" s="353"/>
      <c r="P17" s="353"/>
    </row>
    <row r="18" spans="1:16" s="3" customFormat="1" ht="28.8">
      <c r="A18" s="198"/>
      <c r="B18" s="199" t="s">
        <v>126</v>
      </c>
      <c r="C18" s="200" t="s">
        <v>124</v>
      </c>
      <c r="D18" s="201"/>
      <c r="E18" s="202"/>
      <c r="F18" s="203" t="s">
        <v>116</v>
      </c>
      <c r="G18" s="68"/>
      <c r="H18" s="89"/>
      <c r="I18" s="137" t="str">
        <f t="shared" si="0"/>
        <v>介</v>
      </c>
      <c r="J18" s="450" t="s">
        <v>465</v>
      </c>
      <c r="K18" s="353"/>
      <c r="L18" s="353"/>
      <c r="M18" s="353"/>
      <c r="N18" s="353"/>
      <c r="O18" s="353"/>
      <c r="P18" s="353"/>
    </row>
    <row r="19" spans="1:16" s="3" customFormat="1" ht="105.6">
      <c r="A19" s="193" t="s">
        <v>438</v>
      </c>
      <c r="B19" s="213" t="s">
        <v>439</v>
      </c>
      <c r="C19" s="214" t="s">
        <v>127</v>
      </c>
      <c r="D19" s="215"/>
      <c r="E19" s="216"/>
      <c r="F19" s="217" t="s">
        <v>116</v>
      </c>
      <c r="G19" s="70"/>
      <c r="H19" s="92"/>
      <c r="I19" s="140" t="str">
        <f t="shared" si="0"/>
        <v>介</v>
      </c>
      <c r="J19" s="453" t="s">
        <v>465</v>
      </c>
      <c r="K19" s="353"/>
      <c r="L19" s="353"/>
      <c r="M19" s="353"/>
      <c r="N19" s="353"/>
      <c r="O19" s="353"/>
      <c r="P19" s="353"/>
    </row>
    <row r="20" spans="1:16" s="3" customFormat="1" ht="86.4">
      <c r="A20" s="187" t="s">
        <v>61</v>
      </c>
      <c r="B20" s="218" t="s">
        <v>378</v>
      </c>
      <c r="C20" s="219" t="s">
        <v>128</v>
      </c>
      <c r="D20" s="56"/>
      <c r="E20" s="220"/>
      <c r="F20" s="221" t="s">
        <v>116</v>
      </c>
      <c r="G20" s="80"/>
      <c r="H20" s="93"/>
      <c r="I20" s="141" t="str">
        <f t="shared" si="0"/>
        <v>介</v>
      </c>
      <c r="J20" s="454" t="s">
        <v>465</v>
      </c>
      <c r="K20" s="353"/>
      <c r="L20" s="353"/>
      <c r="M20" s="353"/>
      <c r="N20" s="353"/>
      <c r="O20" s="353"/>
      <c r="P20" s="353"/>
    </row>
    <row r="21" spans="1:16" s="3" customFormat="1" ht="96">
      <c r="A21" s="198"/>
      <c r="B21" s="199" t="s">
        <v>379</v>
      </c>
      <c r="C21" s="200" t="s">
        <v>129</v>
      </c>
      <c r="D21" s="201"/>
      <c r="E21" s="202"/>
      <c r="F21" s="203" t="s">
        <v>116</v>
      </c>
      <c r="G21" s="68"/>
      <c r="H21" s="89"/>
      <c r="I21" s="137" t="str">
        <f t="shared" si="0"/>
        <v>介</v>
      </c>
      <c r="J21" s="450" t="s">
        <v>465</v>
      </c>
      <c r="K21" s="353"/>
      <c r="L21" s="353"/>
      <c r="M21" s="353"/>
      <c r="N21" s="353"/>
      <c r="O21" s="353"/>
      <c r="P21" s="353"/>
    </row>
    <row r="22" spans="1:16" s="3" customFormat="1" ht="163.19999999999999">
      <c r="A22" s="370" t="s">
        <v>517</v>
      </c>
      <c r="B22" s="238" t="s">
        <v>440</v>
      </c>
      <c r="C22" s="367" t="s">
        <v>518</v>
      </c>
      <c r="D22" s="366"/>
      <c r="E22" s="239"/>
      <c r="F22" s="368" t="s">
        <v>662</v>
      </c>
      <c r="G22" s="369"/>
      <c r="H22" s="100"/>
      <c r="I22" s="137" t="str">
        <f t="shared" si="0"/>
        <v>介</v>
      </c>
      <c r="J22" s="450" t="s">
        <v>465</v>
      </c>
      <c r="K22" s="353"/>
      <c r="L22" s="353"/>
      <c r="M22" s="353"/>
      <c r="N22" s="353"/>
      <c r="O22" s="353"/>
      <c r="P22" s="353"/>
    </row>
    <row r="23" spans="1:16" s="3" customFormat="1" ht="67.2">
      <c r="A23" s="187" t="s">
        <v>519</v>
      </c>
      <c r="B23" s="204" t="s">
        <v>521</v>
      </c>
      <c r="C23" s="205" t="s">
        <v>520</v>
      </c>
      <c r="D23" s="206"/>
      <c r="E23" s="207"/>
      <c r="F23" s="208" t="s">
        <v>39</v>
      </c>
      <c r="G23" s="69"/>
      <c r="H23" s="90"/>
      <c r="I23" s="138" t="str">
        <f t="shared" si="0"/>
        <v>福</v>
      </c>
      <c r="J23" s="451" t="s">
        <v>663</v>
      </c>
      <c r="K23" s="353"/>
      <c r="L23" s="353"/>
      <c r="M23" s="353"/>
      <c r="N23" s="353"/>
      <c r="O23" s="353"/>
      <c r="P23" s="353"/>
    </row>
    <row r="24" spans="1:16" s="3" customFormat="1" ht="15" customHeight="1">
      <c r="A24" s="40"/>
      <c r="B24" s="222"/>
      <c r="C24" s="223"/>
      <c r="D24" s="224"/>
      <c r="E24" s="225"/>
      <c r="F24" s="226"/>
      <c r="G24" s="71"/>
      <c r="H24" s="94"/>
      <c r="I24" s="142"/>
      <c r="J24" s="455"/>
      <c r="K24" s="353"/>
      <c r="L24" s="353"/>
      <c r="M24" s="353"/>
      <c r="N24" s="353"/>
      <c r="O24" s="353"/>
      <c r="P24" s="353"/>
    </row>
    <row r="25" spans="1:16" s="3" customFormat="1" ht="15" customHeight="1">
      <c r="A25" s="177" t="s">
        <v>2</v>
      </c>
      <c r="B25" s="178"/>
      <c r="C25" s="227"/>
      <c r="D25" s="228"/>
      <c r="E25" s="179"/>
      <c r="F25" s="181"/>
      <c r="G25" s="72"/>
      <c r="H25" s="85"/>
      <c r="I25" s="143"/>
      <c r="J25" s="456"/>
      <c r="K25" s="353"/>
      <c r="L25" s="353"/>
      <c r="M25" s="353"/>
      <c r="N25" s="353"/>
      <c r="O25" s="353"/>
      <c r="P25" s="353"/>
    </row>
    <row r="26" spans="1:16" s="3" customFormat="1" ht="38.4">
      <c r="A26" s="183" t="s">
        <v>131</v>
      </c>
      <c r="B26" s="229" t="s">
        <v>380</v>
      </c>
      <c r="C26" s="230" t="s">
        <v>130</v>
      </c>
      <c r="D26" s="51"/>
      <c r="E26" s="231"/>
      <c r="F26" s="232" t="s">
        <v>39</v>
      </c>
      <c r="G26" s="73"/>
      <c r="H26" s="95"/>
      <c r="I26" s="144" t="str">
        <f t="shared" ref="I26:I44" si="1">IF(IFERROR(MATCH(G26,K$5:P$5,0),99)&lt;&gt;99,"指摘あり",IF(AND(G26="",RIGHT(F26,1)&lt;&gt;"略"),IF(OR(F26=$I$4,$I$4=""),F26,""),IF(H26&lt;&gt;"","ｺﾒﾝﾄあり",IF(OR(D26=2,D26="2:不適"),"自己×",""))))</f>
        <v>福</v>
      </c>
      <c r="J26" s="457" t="s">
        <v>465</v>
      </c>
      <c r="K26" s="353"/>
      <c r="L26" s="353"/>
      <c r="M26" s="353"/>
      <c r="N26" s="353"/>
      <c r="O26" s="353"/>
      <c r="P26" s="353"/>
    </row>
    <row r="27" spans="1:16" s="3" customFormat="1" ht="28.8">
      <c r="A27" s="233"/>
      <c r="B27" s="218" t="s">
        <v>134</v>
      </c>
      <c r="C27" s="219" t="s">
        <v>132</v>
      </c>
      <c r="D27" s="56"/>
      <c r="E27" s="234"/>
      <c r="F27" s="197" t="s">
        <v>39</v>
      </c>
      <c r="G27" s="80"/>
      <c r="H27" s="96"/>
      <c r="I27" s="145" t="str">
        <f t="shared" si="1"/>
        <v>福</v>
      </c>
      <c r="J27" s="458" t="s">
        <v>465</v>
      </c>
      <c r="K27" s="353"/>
      <c r="L27" s="353"/>
      <c r="M27" s="353"/>
      <c r="N27" s="353"/>
      <c r="O27" s="353"/>
      <c r="P27" s="353"/>
    </row>
    <row r="28" spans="1:16" s="3" customFormat="1" ht="28.8">
      <c r="A28" s="233"/>
      <c r="B28" s="194" t="s">
        <v>441</v>
      </c>
      <c r="C28" s="219" t="s">
        <v>69</v>
      </c>
      <c r="D28" s="56"/>
      <c r="E28" s="234"/>
      <c r="F28" s="197" t="s">
        <v>39</v>
      </c>
      <c r="G28" s="80"/>
      <c r="H28" s="96"/>
      <c r="I28" s="145" t="str">
        <f t="shared" si="1"/>
        <v>福</v>
      </c>
      <c r="J28" s="458" t="s">
        <v>465</v>
      </c>
      <c r="K28" s="353"/>
      <c r="L28" s="353"/>
      <c r="M28" s="353"/>
      <c r="N28" s="353"/>
      <c r="O28" s="353"/>
      <c r="P28" s="353"/>
    </row>
    <row r="29" spans="1:16" s="3" customFormat="1" ht="38.4">
      <c r="A29" s="233"/>
      <c r="B29" s="194" t="s">
        <v>135</v>
      </c>
      <c r="C29" s="195" t="s">
        <v>137</v>
      </c>
      <c r="D29" s="59"/>
      <c r="E29" s="235"/>
      <c r="F29" s="197" t="s">
        <v>39</v>
      </c>
      <c r="G29" s="67"/>
      <c r="H29" s="97"/>
      <c r="I29" s="136" t="str">
        <f t="shared" si="1"/>
        <v>福</v>
      </c>
      <c r="J29" s="449" t="s">
        <v>465</v>
      </c>
      <c r="K29" s="353"/>
      <c r="L29" s="353"/>
      <c r="M29" s="353"/>
      <c r="N29" s="353"/>
      <c r="O29" s="353"/>
      <c r="P29" s="353"/>
    </row>
    <row r="30" spans="1:16" s="3" customFormat="1" ht="19.2">
      <c r="A30" s="233"/>
      <c r="B30" s="209" t="s">
        <v>136</v>
      </c>
      <c r="C30" s="210" t="s">
        <v>133</v>
      </c>
      <c r="D30" s="47"/>
      <c r="E30" s="236"/>
      <c r="F30" s="212" t="s">
        <v>39</v>
      </c>
      <c r="G30" s="79"/>
      <c r="H30" s="98"/>
      <c r="I30" s="139" t="str">
        <f t="shared" si="1"/>
        <v>福</v>
      </c>
      <c r="J30" s="452" t="s">
        <v>465</v>
      </c>
      <c r="K30" s="353"/>
      <c r="L30" s="353"/>
      <c r="M30" s="353"/>
      <c r="N30" s="353"/>
      <c r="O30" s="353"/>
      <c r="P30" s="353"/>
    </row>
    <row r="31" spans="1:16" s="3" customFormat="1" ht="38.4">
      <c r="A31" s="189" t="s">
        <v>138</v>
      </c>
      <c r="B31" s="204" t="s">
        <v>145</v>
      </c>
      <c r="C31" s="205" t="s">
        <v>139</v>
      </c>
      <c r="D31" s="206"/>
      <c r="E31" s="237"/>
      <c r="F31" s="208" t="s">
        <v>39</v>
      </c>
      <c r="G31" s="69"/>
      <c r="H31" s="99"/>
      <c r="I31" s="146" t="str">
        <f t="shared" si="1"/>
        <v>福</v>
      </c>
      <c r="J31" s="459" t="s">
        <v>465</v>
      </c>
      <c r="K31" s="353"/>
      <c r="L31" s="353"/>
      <c r="M31" s="353"/>
      <c r="N31" s="353"/>
      <c r="O31" s="353"/>
      <c r="P31" s="353"/>
    </row>
    <row r="32" spans="1:16" s="3" customFormat="1" ht="28.8">
      <c r="A32" s="233"/>
      <c r="B32" s="238" t="s">
        <v>146</v>
      </c>
      <c r="C32" s="233" t="s">
        <v>144</v>
      </c>
      <c r="D32" s="54"/>
      <c r="E32" s="239"/>
      <c r="F32" s="197" t="s">
        <v>39</v>
      </c>
      <c r="G32" s="81"/>
      <c r="H32" s="100"/>
      <c r="I32" s="147" t="str">
        <f t="shared" si="1"/>
        <v>福</v>
      </c>
      <c r="J32" s="460" t="s">
        <v>465</v>
      </c>
      <c r="K32" s="353"/>
      <c r="L32" s="353"/>
      <c r="M32" s="353"/>
      <c r="N32" s="353"/>
      <c r="O32" s="353"/>
      <c r="P32" s="353"/>
    </row>
    <row r="33" spans="1:16" s="3" customFormat="1" ht="19.2">
      <c r="A33" s="240"/>
      <c r="B33" s="199" t="s">
        <v>147</v>
      </c>
      <c r="C33" s="200" t="s">
        <v>140</v>
      </c>
      <c r="D33" s="201"/>
      <c r="E33" s="202"/>
      <c r="F33" s="203" t="s">
        <v>39</v>
      </c>
      <c r="G33" s="68"/>
      <c r="H33" s="89"/>
      <c r="I33" s="137" t="str">
        <f t="shared" si="1"/>
        <v>福</v>
      </c>
      <c r="J33" s="450" t="s">
        <v>465</v>
      </c>
      <c r="K33" s="353"/>
      <c r="L33" s="353"/>
      <c r="M33" s="353"/>
      <c r="N33" s="353"/>
      <c r="O33" s="353"/>
      <c r="P33" s="353"/>
    </row>
    <row r="34" spans="1:16" s="3" customFormat="1" ht="28.8">
      <c r="A34" s="189" t="s">
        <v>141</v>
      </c>
      <c r="B34" s="204" t="s">
        <v>148</v>
      </c>
      <c r="C34" s="205" t="s">
        <v>142</v>
      </c>
      <c r="D34" s="206"/>
      <c r="E34" s="237"/>
      <c r="F34" s="208" t="s">
        <v>39</v>
      </c>
      <c r="G34" s="69"/>
      <c r="H34" s="99"/>
      <c r="I34" s="146" t="str">
        <f t="shared" si="1"/>
        <v>福</v>
      </c>
      <c r="J34" s="459" t="s">
        <v>465</v>
      </c>
      <c r="K34" s="353"/>
      <c r="L34" s="353"/>
      <c r="M34" s="353"/>
      <c r="N34" s="353"/>
      <c r="O34" s="353"/>
      <c r="P34" s="353"/>
    </row>
    <row r="35" spans="1:16" s="3" customFormat="1" ht="19.2">
      <c r="A35" s="240"/>
      <c r="B35" s="199" t="s">
        <v>149</v>
      </c>
      <c r="C35" s="200" t="s">
        <v>143</v>
      </c>
      <c r="D35" s="201"/>
      <c r="E35" s="202"/>
      <c r="F35" s="203" t="s">
        <v>39</v>
      </c>
      <c r="G35" s="68"/>
      <c r="H35" s="89"/>
      <c r="I35" s="137" t="str">
        <f t="shared" si="1"/>
        <v>福</v>
      </c>
      <c r="J35" s="450" t="s">
        <v>465</v>
      </c>
      <c r="K35" s="353"/>
      <c r="L35" s="353"/>
      <c r="M35" s="353"/>
      <c r="N35" s="353"/>
      <c r="O35" s="353"/>
      <c r="P35" s="353"/>
    </row>
    <row r="36" spans="1:16" s="3" customFormat="1" ht="28.8">
      <c r="A36" s="189" t="s">
        <v>150</v>
      </c>
      <c r="B36" s="204" t="s">
        <v>155</v>
      </c>
      <c r="C36" s="205" t="s">
        <v>151</v>
      </c>
      <c r="D36" s="206"/>
      <c r="E36" s="237"/>
      <c r="F36" s="208" t="s">
        <v>39</v>
      </c>
      <c r="G36" s="69"/>
      <c r="H36" s="99"/>
      <c r="I36" s="146" t="str">
        <f t="shared" si="1"/>
        <v>福</v>
      </c>
      <c r="J36" s="459" t="s">
        <v>465</v>
      </c>
      <c r="K36" s="353"/>
      <c r="L36" s="353"/>
      <c r="M36" s="353"/>
      <c r="N36" s="353"/>
      <c r="O36" s="353"/>
      <c r="P36" s="353"/>
    </row>
    <row r="37" spans="1:16" s="3" customFormat="1" ht="28.8">
      <c r="A37" s="240"/>
      <c r="B37" s="199" t="s">
        <v>156</v>
      </c>
      <c r="C37" s="200" t="s">
        <v>152</v>
      </c>
      <c r="D37" s="201"/>
      <c r="E37" s="202"/>
      <c r="F37" s="203" t="s">
        <v>39</v>
      </c>
      <c r="G37" s="68"/>
      <c r="H37" s="89"/>
      <c r="I37" s="137" t="str">
        <f t="shared" si="1"/>
        <v>福</v>
      </c>
      <c r="J37" s="450" t="s">
        <v>465</v>
      </c>
      <c r="K37" s="353"/>
      <c r="L37" s="353"/>
      <c r="M37" s="353"/>
      <c r="N37" s="353"/>
      <c r="O37" s="353"/>
      <c r="P37" s="353"/>
    </row>
    <row r="38" spans="1:16" s="3" customFormat="1" ht="19.2">
      <c r="A38" s="214" t="s">
        <v>153</v>
      </c>
      <c r="B38" s="213" t="s">
        <v>157</v>
      </c>
      <c r="C38" s="214" t="s">
        <v>87</v>
      </c>
      <c r="D38" s="215"/>
      <c r="E38" s="241"/>
      <c r="F38" s="217" t="s">
        <v>39</v>
      </c>
      <c r="G38" s="70"/>
      <c r="H38" s="101"/>
      <c r="I38" s="148" t="str">
        <f t="shared" si="1"/>
        <v>福</v>
      </c>
      <c r="J38" s="461" t="s">
        <v>465</v>
      </c>
      <c r="K38" s="353"/>
      <c r="L38" s="353"/>
      <c r="M38" s="353"/>
      <c r="N38" s="353"/>
      <c r="O38" s="353"/>
      <c r="P38" s="353"/>
    </row>
    <row r="39" spans="1:16" s="3" customFormat="1" ht="19.2">
      <c r="A39" s="189" t="s">
        <v>63</v>
      </c>
      <c r="B39" s="204" t="s">
        <v>158</v>
      </c>
      <c r="C39" s="205" t="s">
        <v>154</v>
      </c>
      <c r="D39" s="206"/>
      <c r="E39" s="237"/>
      <c r="F39" s="208" t="s">
        <v>39</v>
      </c>
      <c r="G39" s="69"/>
      <c r="H39" s="99"/>
      <c r="I39" s="146" t="str">
        <f t="shared" si="1"/>
        <v>福</v>
      </c>
      <c r="J39" s="459" t="s">
        <v>465</v>
      </c>
      <c r="K39" s="353"/>
      <c r="L39" s="353"/>
      <c r="M39" s="353"/>
      <c r="N39" s="353"/>
      <c r="O39" s="353"/>
      <c r="P39" s="353"/>
    </row>
    <row r="40" spans="1:16" s="3" customFormat="1" ht="28.8">
      <c r="A40" s="240"/>
      <c r="B40" s="199" t="s">
        <v>159</v>
      </c>
      <c r="C40" s="200" t="s">
        <v>62</v>
      </c>
      <c r="D40" s="201"/>
      <c r="E40" s="202"/>
      <c r="F40" s="203" t="s">
        <v>39</v>
      </c>
      <c r="G40" s="68"/>
      <c r="H40" s="89"/>
      <c r="I40" s="137" t="str">
        <f t="shared" si="1"/>
        <v>福</v>
      </c>
      <c r="J40" s="450" t="s">
        <v>465</v>
      </c>
      <c r="K40" s="353"/>
      <c r="L40" s="353"/>
      <c r="M40" s="353"/>
      <c r="N40" s="353"/>
      <c r="O40" s="353"/>
      <c r="P40" s="353"/>
    </row>
    <row r="41" spans="1:16" s="3" customFormat="1" ht="76.8">
      <c r="A41" s="214" t="s">
        <v>161</v>
      </c>
      <c r="B41" s="213" t="s">
        <v>381</v>
      </c>
      <c r="C41" s="214" t="s">
        <v>160</v>
      </c>
      <c r="D41" s="215"/>
      <c r="E41" s="241"/>
      <c r="F41" s="217" t="s">
        <v>39</v>
      </c>
      <c r="G41" s="70"/>
      <c r="H41" s="101"/>
      <c r="I41" s="148" t="str">
        <f t="shared" si="1"/>
        <v>福</v>
      </c>
      <c r="J41" s="461" t="s">
        <v>465</v>
      </c>
      <c r="K41" s="353"/>
      <c r="L41" s="353"/>
      <c r="M41" s="353"/>
      <c r="N41" s="353"/>
      <c r="O41" s="353"/>
      <c r="P41" s="353"/>
    </row>
    <row r="42" spans="1:16" s="3" customFormat="1" ht="28.8">
      <c r="A42" s="189" t="s">
        <v>162</v>
      </c>
      <c r="B42" s="188" t="s">
        <v>164</v>
      </c>
      <c r="C42" s="189" t="s">
        <v>163</v>
      </c>
      <c r="D42" s="190"/>
      <c r="E42" s="335"/>
      <c r="F42" s="192" t="s">
        <v>39</v>
      </c>
      <c r="G42" s="66"/>
      <c r="H42" s="336"/>
      <c r="I42" s="337" t="str">
        <f t="shared" si="1"/>
        <v>福</v>
      </c>
      <c r="J42" s="462" t="s">
        <v>465</v>
      </c>
      <c r="K42" s="353"/>
      <c r="L42" s="353"/>
      <c r="M42" s="353"/>
      <c r="N42" s="353"/>
      <c r="O42" s="353"/>
      <c r="P42" s="353"/>
    </row>
    <row r="43" spans="1:16" s="3" customFormat="1" ht="48">
      <c r="A43" s="183" t="s">
        <v>458</v>
      </c>
      <c r="B43" s="229" t="s">
        <v>382</v>
      </c>
      <c r="C43" s="230" t="s">
        <v>165</v>
      </c>
      <c r="D43" s="51"/>
      <c r="E43" s="231"/>
      <c r="F43" s="232" t="s">
        <v>39</v>
      </c>
      <c r="G43" s="73"/>
      <c r="H43" s="95"/>
      <c r="I43" s="144" t="str">
        <f t="shared" si="1"/>
        <v>福</v>
      </c>
      <c r="J43" s="457" t="s">
        <v>465</v>
      </c>
      <c r="K43" s="353"/>
      <c r="L43" s="353"/>
      <c r="M43" s="353"/>
      <c r="N43" s="353"/>
      <c r="O43" s="353"/>
      <c r="P43" s="353"/>
    </row>
    <row r="44" spans="1:16" s="3" customFormat="1" ht="33.6">
      <c r="A44" s="251"/>
      <c r="B44" s="262" t="s">
        <v>459</v>
      </c>
      <c r="C44" s="343" t="s">
        <v>457</v>
      </c>
      <c r="D44" s="49"/>
      <c r="E44" s="338"/>
      <c r="F44" s="344" t="s">
        <v>39</v>
      </c>
      <c r="G44" s="339"/>
      <c r="H44" s="340"/>
      <c r="I44" s="341" t="str">
        <f t="shared" si="1"/>
        <v>福</v>
      </c>
      <c r="J44" s="463" t="s">
        <v>465</v>
      </c>
      <c r="K44" s="353"/>
      <c r="L44" s="353"/>
      <c r="M44" s="353"/>
      <c r="N44" s="353"/>
      <c r="O44" s="353"/>
      <c r="P44" s="353"/>
    </row>
    <row r="45" spans="1:16" s="3" customFormat="1" ht="15" customHeight="1">
      <c r="A45" s="40"/>
      <c r="B45" s="244"/>
      <c r="C45" s="223"/>
      <c r="D45" s="245"/>
      <c r="E45" s="225"/>
      <c r="F45" s="226"/>
      <c r="G45" s="74"/>
      <c r="H45" s="94"/>
      <c r="I45" s="142"/>
      <c r="J45" s="455"/>
      <c r="K45" s="353"/>
      <c r="L45" s="353"/>
      <c r="M45" s="353"/>
      <c r="N45" s="353"/>
      <c r="O45" s="353"/>
      <c r="P45" s="353"/>
    </row>
    <row r="46" spans="1:16" s="4" customFormat="1" ht="15" customHeight="1">
      <c r="A46" s="177" t="s">
        <v>3</v>
      </c>
      <c r="B46" s="178"/>
      <c r="C46" s="227"/>
      <c r="D46" s="228"/>
      <c r="E46" s="179"/>
      <c r="F46" s="181"/>
      <c r="G46" s="72"/>
      <c r="H46" s="85"/>
      <c r="I46" s="143"/>
      <c r="J46" s="456"/>
      <c r="K46" s="351"/>
      <c r="L46" s="351"/>
      <c r="M46" s="351"/>
      <c r="N46" s="351"/>
      <c r="O46" s="351"/>
      <c r="P46" s="351"/>
    </row>
    <row r="47" spans="1:16" s="3" customFormat="1" ht="86.4">
      <c r="A47" s="39" t="s">
        <v>64</v>
      </c>
      <c r="B47" s="246" t="s">
        <v>442</v>
      </c>
      <c r="C47" s="183" t="s">
        <v>443</v>
      </c>
      <c r="D47" s="184"/>
      <c r="E47" s="247"/>
      <c r="F47" s="186" t="s">
        <v>39</v>
      </c>
      <c r="G47" s="82"/>
      <c r="H47" s="102"/>
      <c r="I47" s="149" t="str">
        <f t="shared" ref="I47:I119" si="2">IF(IFERROR(MATCH(G47,K$5:P$5,0),99)&lt;&gt;99,"指摘あり",IF(AND(G47="",RIGHT(F47,1)&lt;&gt;"略"),IF(OR(F47=$I$4,$I$4=""),F47,""),IF(H47&lt;&gt;"","ｺﾒﾝﾄあり",IF(OR(D47=2,D47="2:不適"),"自己×",""))))</f>
        <v>福</v>
      </c>
      <c r="J47" s="464"/>
      <c r="K47" s="353"/>
      <c r="L47" s="353"/>
      <c r="M47" s="353"/>
      <c r="N47" s="353"/>
      <c r="O47" s="353"/>
      <c r="P47" s="353"/>
    </row>
    <row r="48" spans="1:16" s="3" customFormat="1" ht="67.2">
      <c r="A48" s="39" t="s">
        <v>65</v>
      </c>
      <c r="B48" s="246" t="s">
        <v>166</v>
      </c>
      <c r="C48" s="183" t="s">
        <v>444</v>
      </c>
      <c r="D48" s="184"/>
      <c r="E48" s="248"/>
      <c r="F48" s="186" t="s">
        <v>40</v>
      </c>
      <c r="G48" s="82"/>
      <c r="H48" s="103"/>
      <c r="I48" s="150" t="str">
        <f t="shared" si="2"/>
        <v/>
      </c>
      <c r="J48" s="465"/>
      <c r="K48" s="353"/>
      <c r="L48" s="353"/>
      <c r="M48" s="353"/>
      <c r="N48" s="353"/>
      <c r="O48" s="353"/>
      <c r="P48" s="353"/>
    </row>
    <row r="49" spans="1:16" s="3" customFormat="1" ht="57.6">
      <c r="A49" s="39" t="s">
        <v>66</v>
      </c>
      <c r="B49" s="249" t="s">
        <v>168</v>
      </c>
      <c r="C49" s="230" t="s">
        <v>167</v>
      </c>
      <c r="D49" s="51"/>
      <c r="E49" s="250"/>
      <c r="F49" s="232" t="s">
        <v>40</v>
      </c>
      <c r="G49" s="73"/>
      <c r="H49" s="104"/>
      <c r="I49" s="151" t="str">
        <f t="shared" si="2"/>
        <v/>
      </c>
      <c r="J49" s="466"/>
      <c r="K49" s="353"/>
      <c r="L49" s="353"/>
      <c r="M49" s="353"/>
      <c r="N49" s="353"/>
      <c r="O49" s="353"/>
      <c r="P49" s="353"/>
    </row>
    <row r="50" spans="1:16" s="3" customFormat="1" ht="28.8">
      <c r="A50" s="39" t="s">
        <v>67</v>
      </c>
      <c r="B50" s="249" t="s">
        <v>76</v>
      </c>
      <c r="C50" s="230" t="s">
        <v>169</v>
      </c>
      <c r="D50" s="51"/>
      <c r="E50" s="250"/>
      <c r="F50" s="232" t="s">
        <v>39</v>
      </c>
      <c r="G50" s="73"/>
      <c r="H50" s="104"/>
      <c r="I50" s="151" t="str">
        <f t="shared" si="2"/>
        <v>福</v>
      </c>
      <c r="J50" s="466"/>
      <c r="K50" s="353"/>
      <c r="L50" s="353"/>
      <c r="M50" s="353"/>
      <c r="N50" s="353"/>
      <c r="O50" s="353"/>
      <c r="P50" s="353"/>
    </row>
    <row r="51" spans="1:16" s="3" customFormat="1" ht="28.8">
      <c r="A51" s="251"/>
      <c r="B51" s="61" t="s">
        <v>77</v>
      </c>
      <c r="C51" s="252" t="s">
        <v>170</v>
      </c>
      <c r="D51" s="49"/>
      <c r="E51" s="253"/>
      <c r="F51" s="254" t="s">
        <v>40</v>
      </c>
      <c r="G51" s="75"/>
      <c r="H51" s="105"/>
      <c r="I51" s="152" t="str">
        <f t="shared" si="2"/>
        <v/>
      </c>
      <c r="J51" s="467"/>
      <c r="K51" s="353"/>
      <c r="L51" s="353"/>
      <c r="M51" s="353"/>
      <c r="N51" s="353"/>
      <c r="O51" s="353"/>
      <c r="P51" s="353"/>
    </row>
    <row r="52" spans="1:16" s="3" customFormat="1" ht="28.8">
      <c r="A52" s="39" t="s">
        <v>68</v>
      </c>
      <c r="B52" s="249" t="s">
        <v>172</v>
      </c>
      <c r="C52" s="183" t="s">
        <v>171</v>
      </c>
      <c r="D52" s="51"/>
      <c r="E52" s="255"/>
      <c r="F52" s="186" t="s">
        <v>40</v>
      </c>
      <c r="G52" s="73"/>
      <c r="H52" s="106"/>
      <c r="I52" s="153" t="str">
        <f t="shared" si="2"/>
        <v/>
      </c>
      <c r="J52" s="468"/>
      <c r="K52" s="353"/>
      <c r="L52" s="353"/>
      <c r="M52" s="353"/>
      <c r="N52" s="353"/>
      <c r="O52" s="353"/>
      <c r="P52" s="353"/>
    </row>
    <row r="53" spans="1:16" s="3" customFormat="1" ht="38.4">
      <c r="A53" s="193"/>
      <c r="B53" s="256" t="s">
        <v>173</v>
      </c>
      <c r="C53" s="256" t="s">
        <v>69</v>
      </c>
      <c r="D53" s="59"/>
      <c r="E53" s="257"/>
      <c r="F53" s="258" t="s">
        <v>40</v>
      </c>
      <c r="G53" s="67"/>
      <c r="H53" s="107"/>
      <c r="I53" s="154" t="str">
        <f t="shared" si="2"/>
        <v/>
      </c>
      <c r="J53" s="469"/>
      <c r="K53" s="353"/>
      <c r="L53" s="353"/>
      <c r="M53" s="353"/>
      <c r="N53" s="353"/>
      <c r="O53" s="353"/>
      <c r="P53" s="353"/>
    </row>
    <row r="54" spans="1:16" s="3" customFormat="1" ht="38.4">
      <c r="A54" s="251"/>
      <c r="B54" s="61" t="s">
        <v>174</v>
      </c>
      <c r="C54" s="61" t="s">
        <v>170</v>
      </c>
      <c r="D54" s="49"/>
      <c r="E54" s="259"/>
      <c r="F54" s="260" t="s">
        <v>40</v>
      </c>
      <c r="G54" s="75"/>
      <c r="H54" s="108"/>
      <c r="I54" s="155" t="str">
        <f t="shared" si="2"/>
        <v/>
      </c>
      <c r="J54" s="470"/>
      <c r="K54" s="353"/>
      <c r="L54" s="353"/>
      <c r="M54" s="353"/>
      <c r="N54" s="353"/>
      <c r="O54" s="353"/>
      <c r="P54" s="353"/>
    </row>
    <row r="55" spans="1:16" s="3" customFormat="1" ht="38.4">
      <c r="A55" s="183" t="s">
        <v>175</v>
      </c>
      <c r="B55" s="229" t="s">
        <v>177</v>
      </c>
      <c r="C55" s="230" t="s">
        <v>176</v>
      </c>
      <c r="D55" s="51"/>
      <c r="E55" s="250"/>
      <c r="F55" s="232" t="s">
        <v>40</v>
      </c>
      <c r="G55" s="73"/>
      <c r="H55" s="104"/>
      <c r="I55" s="151" t="str">
        <f t="shared" si="2"/>
        <v/>
      </c>
      <c r="J55" s="466"/>
      <c r="K55" s="353"/>
      <c r="L55" s="353"/>
      <c r="M55" s="353"/>
      <c r="N55" s="353"/>
      <c r="O55" s="353"/>
      <c r="P55" s="353"/>
    </row>
    <row r="56" spans="1:16" s="3" customFormat="1" ht="48">
      <c r="A56" s="233"/>
      <c r="B56" s="218" t="s">
        <v>188</v>
      </c>
      <c r="C56" s="219" t="s">
        <v>170</v>
      </c>
      <c r="D56" s="56"/>
      <c r="E56" s="57"/>
      <c r="F56" s="221" t="s">
        <v>39</v>
      </c>
      <c r="G56" s="80"/>
      <c r="H56" s="109"/>
      <c r="I56" s="141" t="str">
        <f t="shared" si="2"/>
        <v>福</v>
      </c>
      <c r="J56" s="454"/>
      <c r="K56" s="353"/>
      <c r="L56" s="353"/>
      <c r="M56" s="353"/>
      <c r="N56" s="353"/>
      <c r="O56" s="353"/>
      <c r="P56" s="353"/>
    </row>
    <row r="57" spans="1:16" s="3" customFormat="1" ht="48">
      <c r="A57" s="233"/>
      <c r="B57" s="194" t="s">
        <v>183</v>
      </c>
      <c r="C57" s="195" t="s">
        <v>178</v>
      </c>
      <c r="D57" s="59"/>
      <c r="E57" s="60"/>
      <c r="F57" s="197" t="s">
        <v>39</v>
      </c>
      <c r="G57" s="67"/>
      <c r="H57" s="110"/>
      <c r="I57" s="156" t="str">
        <f t="shared" si="2"/>
        <v>福</v>
      </c>
      <c r="J57" s="471" t="s">
        <v>464</v>
      </c>
      <c r="K57" s="353"/>
      <c r="L57" s="353"/>
      <c r="M57" s="353"/>
      <c r="N57" s="353"/>
      <c r="O57" s="353"/>
      <c r="P57" s="353"/>
    </row>
    <row r="58" spans="1:16" s="3" customFormat="1" ht="38.4">
      <c r="A58" s="233"/>
      <c r="B58" s="194" t="s">
        <v>184</v>
      </c>
      <c r="C58" s="195" t="s">
        <v>179</v>
      </c>
      <c r="D58" s="59"/>
      <c r="E58" s="60"/>
      <c r="F58" s="197" t="s">
        <v>39</v>
      </c>
      <c r="G58" s="67"/>
      <c r="H58" s="110"/>
      <c r="I58" s="156" t="str">
        <f t="shared" si="2"/>
        <v>福</v>
      </c>
      <c r="J58" s="471" t="s">
        <v>464</v>
      </c>
      <c r="K58" s="353"/>
      <c r="L58" s="353"/>
      <c r="M58" s="353"/>
      <c r="N58" s="353"/>
      <c r="O58" s="353"/>
      <c r="P58" s="353"/>
    </row>
    <row r="59" spans="1:16" s="3" customFormat="1" ht="28.8">
      <c r="A59" s="233"/>
      <c r="B59" s="194" t="s">
        <v>185</v>
      </c>
      <c r="C59" s="195" t="s">
        <v>180</v>
      </c>
      <c r="D59" s="59"/>
      <c r="E59" s="60"/>
      <c r="F59" s="197" t="s">
        <v>39</v>
      </c>
      <c r="G59" s="67"/>
      <c r="H59" s="110"/>
      <c r="I59" s="156" t="str">
        <f t="shared" si="2"/>
        <v>福</v>
      </c>
      <c r="J59" s="471" t="s">
        <v>464</v>
      </c>
      <c r="K59" s="353"/>
      <c r="L59" s="353"/>
      <c r="M59" s="353"/>
      <c r="N59" s="353"/>
      <c r="O59" s="353"/>
      <c r="P59" s="353"/>
    </row>
    <row r="60" spans="1:16" s="3" customFormat="1" ht="57.6">
      <c r="A60" s="233"/>
      <c r="B60" s="209" t="s">
        <v>186</v>
      </c>
      <c r="C60" s="210" t="s">
        <v>181</v>
      </c>
      <c r="D60" s="47"/>
      <c r="E60" s="60"/>
      <c r="F60" s="212" t="s">
        <v>40</v>
      </c>
      <c r="G60" s="79"/>
      <c r="H60" s="110"/>
      <c r="I60" s="156" t="str">
        <f t="shared" si="2"/>
        <v/>
      </c>
      <c r="J60" s="471"/>
      <c r="K60" s="353"/>
      <c r="L60" s="353"/>
      <c r="M60" s="353"/>
      <c r="N60" s="353"/>
      <c r="O60" s="353"/>
      <c r="P60" s="353"/>
    </row>
    <row r="61" spans="1:16" s="3" customFormat="1" ht="48">
      <c r="A61" s="261"/>
      <c r="B61" s="262" t="s">
        <v>187</v>
      </c>
      <c r="C61" s="252" t="s">
        <v>182</v>
      </c>
      <c r="D61" s="47"/>
      <c r="E61" s="263"/>
      <c r="F61" s="254" t="s">
        <v>40</v>
      </c>
      <c r="G61" s="79"/>
      <c r="H61" s="111"/>
      <c r="I61" s="157" t="str">
        <f t="shared" si="2"/>
        <v/>
      </c>
      <c r="J61" s="472"/>
      <c r="K61" s="353"/>
      <c r="L61" s="353"/>
      <c r="M61" s="353"/>
      <c r="N61" s="353"/>
      <c r="O61" s="353"/>
      <c r="P61" s="353"/>
    </row>
    <row r="62" spans="1:16" s="3" customFormat="1" ht="38.4">
      <c r="A62" s="39" t="s">
        <v>74</v>
      </c>
      <c r="B62" s="249" t="s">
        <v>189</v>
      </c>
      <c r="C62" s="230" t="s">
        <v>214</v>
      </c>
      <c r="D62" s="51"/>
      <c r="E62" s="250"/>
      <c r="F62" s="232" t="s">
        <v>36</v>
      </c>
      <c r="G62" s="73"/>
      <c r="H62" s="104"/>
      <c r="I62" s="151" t="str">
        <f t="shared" si="2"/>
        <v>介</v>
      </c>
      <c r="J62" s="466"/>
      <c r="K62" s="353"/>
      <c r="L62" s="353"/>
      <c r="M62" s="353"/>
      <c r="N62" s="353"/>
      <c r="O62" s="353"/>
      <c r="P62" s="353"/>
    </row>
    <row r="63" spans="1:16" s="3" customFormat="1" ht="38.4">
      <c r="A63" s="251"/>
      <c r="B63" s="61" t="s">
        <v>190</v>
      </c>
      <c r="C63" s="252" t="s">
        <v>215</v>
      </c>
      <c r="D63" s="49"/>
      <c r="E63" s="253"/>
      <c r="F63" s="254" t="s">
        <v>117</v>
      </c>
      <c r="G63" s="75"/>
      <c r="H63" s="105"/>
      <c r="I63" s="152" t="str">
        <f t="shared" si="2"/>
        <v>介</v>
      </c>
      <c r="J63" s="467" t="s">
        <v>464</v>
      </c>
      <c r="K63" s="353"/>
      <c r="L63" s="353"/>
      <c r="M63" s="353"/>
      <c r="N63" s="353"/>
      <c r="O63" s="353"/>
      <c r="P63" s="353"/>
    </row>
    <row r="64" spans="1:16" s="3" customFormat="1" ht="28.8">
      <c r="A64" s="39" t="s">
        <v>75</v>
      </c>
      <c r="B64" s="229" t="s">
        <v>191</v>
      </c>
      <c r="C64" s="230" t="s">
        <v>216</v>
      </c>
      <c r="D64" s="51"/>
      <c r="E64" s="250"/>
      <c r="F64" s="232" t="s">
        <v>39</v>
      </c>
      <c r="G64" s="73"/>
      <c r="H64" s="104"/>
      <c r="I64" s="151" t="str">
        <f t="shared" si="2"/>
        <v>福</v>
      </c>
      <c r="J64" s="466"/>
      <c r="K64" s="353"/>
      <c r="L64" s="353"/>
      <c r="M64" s="353"/>
      <c r="N64" s="353"/>
      <c r="O64" s="353"/>
      <c r="P64" s="353"/>
    </row>
    <row r="65" spans="1:16" s="3" customFormat="1" ht="28.8">
      <c r="A65" s="193"/>
      <c r="B65" s="194" t="s">
        <v>78</v>
      </c>
      <c r="C65" s="195" t="s">
        <v>59</v>
      </c>
      <c r="D65" s="59"/>
      <c r="E65" s="60"/>
      <c r="F65" s="197" t="s">
        <v>40</v>
      </c>
      <c r="G65" s="67"/>
      <c r="H65" s="110"/>
      <c r="I65" s="156" t="str">
        <f t="shared" si="2"/>
        <v/>
      </c>
      <c r="J65" s="471"/>
      <c r="K65" s="353"/>
      <c r="L65" s="353"/>
      <c r="M65" s="353"/>
      <c r="N65" s="353"/>
      <c r="O65" s="353"/>
      <c r="P65" s="353"/>
    </row>
    <row r="66" spans="1:16" s="3" customFormat="1" ht="144">
      <c r="A66" s="193"/>
      <c r="B66" s="194" t="s">
        <v>383</v>
      </c>
      <c r="C66" s="195" t="s">
        <v>329</v>
      </c>
      <c r="D66" s="59"/>
      <c r="E66" s="60"/>
      <c r="F66" s="197" t="s">
        <v>39</v>
      </c>
      <c r="G66" s="67"/>
      <c r="H66" s="110"/>
      <c r="I66" s="156" t="str">
        <f t="shared" si="2"/>
        <v>福</v>
      </c>
      <c r="J66" s="471"/>
      <c r="K66" s="353"/>
      <c r="L66" s="353"/>
      <c r="M66" s="353"/>
      <c r="N66" s="353"/>
      <c r="O66" s="353"/>
      <c r="P66" s="353"/>
    </row>
    <row r="67" spans="1:16" s="3" customFormat="1" ht="28.8">
      <c r="A67" s="193"/>
      <c r="B67" s="194" t="s">
        <v>82</v>
      </c>
      <c r="C67" s="195" t="s">
        <v>217</v>
      </c>
      <c r="D67" s="59"/>
      <c r="E67" s="60"/>
      <c r="F67" s="197" t="s">
        <v>40</v>
      </c>
      <c r="G67" s="67"/>
      <c r="H67" s="110"/>
      <c r="I67" s="156" t="str">
        <f t="shared" si="2"/>
        <v/>
      </c>
      <c r="J67" s="471"/>
      <c r="K67" s="353"/>
      <c r="L67" s="353"/>
      <c r="M67" s="353"/>
      <c r="N67" s="353"/>
      <c r="O67" s="353"/>
      <c r="P67" s="353"/>
    </row>
    <row r="68" spans="1:16" s="3" customFormat="1" ht="28.8">
      <c r="A68" s="193"/>
      <c r="B68" s="264" t="s">
        <v>83</v>
      </c>
      <c r="C68" s="264" t="s">
        <v>79</v>
      </c>
      <c r="D68" s="47"/>
      <c r="E68" s="265"/>
      <c r="F68" s="266" t="s">
        <v>39</v>
      </c>
      <c r="G68" s="79"/>
      <c r="H68" s="112"/>
      <c r="I68" s="154" t="str">
        <f t="shared" si="2"/>
        <v>福</v>
      </c>
      <c r="J68" s="469"/>
      <c r="K68" s="353"/>
      <c r="L68" s="353"/>
      <c r="M68" s="353"/>
      <c r="N68" s="353"/>
      <c r="O68" s="353"/>
      <c r="P68" s="353"/>
    </row>
    <row r="69" spans="1:16" s="3" customFormat="1" ht="28.8">
      <c r="A69" s="193"/>
      <c r="B69" s="194" t="s">
        <v>84</v>
      </c>
      <c r="C69" s="195" t="s">
        <v>80</v>
      </c>
      <c r="D69" s="59"/>
      <c r="E69" s="60"/>
      <c r="F69" s="197" t="s">
        <v>39</v>
      </c>
      <c r="G69" s="67"/>
      <c r="H69" s="110"/>
      <c r="I69" s="156" t="str">
        <f t="shared" si="2"/>
        <v>福</v>
      </c>
      <c r="J69" s="471"/>
      <c r="K69" s="353"/>
      <c r="L69" s="353"/>
      <c r="M69" s="353"/>
      <c r="N69" s="353"/>
      <c r="O69" s="353"/>
      <c r="P69" s="353"/>
    </row>
    <row r="70" spans="1:16" s="3" customFormat="1" ht="28.8">
      <c r="A70" s="251"/>
      <c r="B70" s="262" t="s">
        <v>85</v>
      </c>
      <c r="C70" s="252" t="s">
        <v>81</v>
      </c>
      <c r="D70" s="49"/>
      <c r="E70" s="253"/>
      <c r="F70" s="254" t="s">
        <v>39</v>
      </c>
      <c r="G70" s="75"/>
      <c r="H70" s="105"/>
      <c r="I70" s="152" t="str">
        <f t="shared" si="2"/>
        <v>福</v>
      </c>
      <c r="J70" s="467"/>
      <c r="K70" s="353"/>
      <c r="L70" s="353"/>
      <c r="M70" s="353"/>
      <c r="N70" s="353"/>
      <c r="O70" s="353"/>
      <c r="P70" s="353"/>
    </row>
    <row r="71" spans="1:16" s="4" customFormat="1" ht="38.4">
      <c r="A71" s="39" t="s">
        <v>86</v>
      </c>
      <c r="B71" s="267" t="s">
        <v>192</v>
      </c>
      <c r="C71" s="268" t="s">
        <v>218</v>
      </c>
      <c r="D71" s="184"/>
      <c r="E71" s="269"/>
      <c r="F71" s="270" t="s">
        <v>40</v>
      </c>
      <c r="G71" s="82"/>
      <c r="H71" s="113"/>
      <c r="I71" s="158" t="str">
        <f t="shared" si="2"/>
        <v/>
      </c>
      <c r="J71" s="473"/>
      <c r="K71" s="351"/>
      <c r="L71" s="351"/>
      <c r="M71" s="351"/>
      <c r="N71" s="351"/>
      <c r="O71" s="351"/>
      <c r="P71" s="351"/>
    </row>
    <row r="72" spans="1:16" s="4" customFormat="1" ht="57.6">
      <c r="A72" s="39" t="s">
        <v>219</v>
      </c>
      <c r="B72" s="229" t="s">
        <v>221</v>
      </c>
      <c r="C72" s="230" t="s">
        <v>220</v>
      </c>
      <c r="D72" s="51"/>
      <c r="E72" s="250"/>
      <c r="F72" s="232" t="s">
        <v>114</v>
      </c>
      <c r="G72" s="73"/>
      <c r="H72" s="104"/>
      <c r="I72" s="151" t="str">
        <f t="shared" si="2"/>
        <v/>
      </c>
      <c r="J72" s="466"/>
      <c r="K72" s="351"/>
      <c r="L72" s="351"/>
      <c r="M72" s="351"/>
      <c r="N72" s="351"/>
      <c r="O72" s="351"/>
      <c r="P72" s="351"/>
    </row>
    <row r="73" spans="1:16" s="4" customFormat="1" ht="28.8">
      <c r="A73" s="193"/>
      <c r="B73" s="194" t="s">
        <v>222</v>
      </c>
      <c r="C73" s="195" t="s">
        <v>59</v>
      </c>
      <c r="D73" s="59"/>
      <c r="E73" s="60"/>
      <c r="F73" s="197" t="s">
        <v>114</v>
      </c>
      <c r="G73" s="67"/>
      <c r="H73" s="110"/>
      <c r="I73" s="156" t="str">
        <f t="shared" si="2"/>
        <v/>
      </c>
      <c r="J73" s="471"/>
      <c r="K73" s="351"/>
      <c r="L73" s="351"/>
      <c r="M73" s="351"/>
      <c r="N73" s="351"/>
      <c r="O73" s="351"/>
      <c r="P73" s="351"/>
    </row>
    <row r="74" spans="1:16" s="4" customFormat="1" ht="19.2">
      <c r="A74" s="193"/>
      <c r="B74" s="194" t="s">
        <v>223</v>
      </c>
      <c r="C74" s="195" t="s">
        <v>70</v>
      </c>
      <c r="D74" s="59"/>
      <c r="E74" s="60"/>
      <c r="F74" s="197" t="s">
        <v>315</v>
      </c>
      <c r="G74" s="67"/>
      <c r="H74" s="110"/>
      <c r="I74" s="156" t="str">
        <f t="shared" si="2"/>
        <v/>
      </c>
      <c r="J74" s="471"/>
      <c r="K74" s="351"/>
      <c r="L74" s="351"/>
      <c r="M74" s="351"/>
      <c r="N74" s="351"/>
      <c r="O74" s="351"/>
      <c r="P74" s="351"/>
    </row>
    <row r="75" spans="1:16" s="4" customFormat="1" ht="48">
      <c r="A75" s="193"/>
      <c r="B75" s="194" t="s">
        <v>224</v>
      </c>
      <c r="C75" s="195" t="s">
        <v>71</v>
      </c>
      <c r="D75" s="59"/>
      <c r="E75" s="60"/>
      <c r="F75" s="197" t="s">
        <v>315</v>
      </c>
      <c r="G75" s="67"/>
      <c r="H75" s="110"/>
      <c r="I75" s="156" t="str">
        <f t="shared" si="2"/>
        <v/>
      </c>
      <c r="J75" s="471"/>
      <c r="K75" s="351"/>
      <c r="L75" s="351"/>
      <c r="M75" s="351"/>
      <c r="N75" s="351"/>
      <c r="O75" s="351"/>
      <c r="P75" s="351"/>
    </row>
    <row r="76" spans="1:16" s="4" customFormat="1" ht="38.4">
      <c r="A76" s="422"/>
      <c r="B76" s="194" t="s">
        <v>225</v>
      </c>
      <c r="C76" s="195" t="s">
        <v>72</v>
      </c>
      <c r="D76" s="59"/>
      <c r="E76" s="60"/>
      <c r="F76" s="197" t="s">
        <v>114</v>
      </c>
      <c r="G76" s="67"/>
      <c r="H76" s="110"/>
      <c r="I76" s="156" t="str">
        <f t="shared" si="2"/>
        <v/>
      </c>
      <c r="J76" s="471"/>
      <c r="K76" s="351"/>
      <c r="L76" s="351"/>
      <c r="M76" s="351"/>
      <c r="N76" s="351"/>
      <c r="O76" s="351"/>
      <c r="P76" s="351"/>
    </row>
    <row r="77" spans="1:16" s="4" customFormat="1" ht="96">
      <c r="A77" s="421" t="str">
        <f>IF('付表１・拘束、入浴、給食'!$B$5="","付表１の（１）を記入してください。（該当がない場合も「該当なし」と記載してください。）","")</f>
        <v>付表１の（１）を記入してください。（該当がない場合も「該当なし」と記載してください。）</v>
      </c>
      <c r="B77" s="419" t="s">
        <v>690</v>
      </c>
      <c r="C77" s="513" t="s">
        <v>330</v>
      </c>
      <c r="D77" s="423"/>
      <c r="E77" s="376"/>
      <c r="F77" s="497" t="s">
        <v>117</v>
      </c>
      <c r="G77" s="512"/>
      <c r="H77" s="519" t="s">
        <v>472</v>
      </c>
      <c r="I77" s="377" t="str">
        <f t="shared" si="2"/>
        <v>介</v>
      </c>
      <c r="J77" s="474" t="s">
        <v>464</v>
      </c>
      <c r="K77" s="351"/>
      <c r="L77" s="351"/>
      <c r="M77" s="351"/>
      <c r="N77" s="351"/>
      <c r="O77" s="351"/>
      <c r="P77" s="351"/>
    </row>
    <row r="78" spans="1:16" s="4" customFormat="1" ht="38.4">
      <c r="A78" s="517"/>
      <c r="B78" s="194" t="s">
        <v>193</v>
      </c>
      <c r="C78" s="195" t="s">
        <v>226</v>
      </c>
      <c r="D78" s="59"/>
      <c r="E78" s="60"/>
      <c r="F78" s="197" t="s">
        <v>36</v>
      </c>
      <c r="G78" s="77"/>
      <c r="H78" s="520" t="s">
        <v>471</v>
      </c>
      <c r="I78" s="156" t="str">
        <f t="shared" si="2"/>
        <v>介</v>
      </c>
      <c r="J78" s="471" t="s">
        <v>464</v>
      </c>
      <c r="K78" s="351"/>
      <c r="L78" s="351"/>
      <c r="M78" s="351"/>
      <c r="N78" s="351"/>
      <c r="O78" s="351"/>
      <c r="P78" s="351"/>
    </row>
    <row r="79" spans="1:16" s="4" customFormat="1" ht="57.6">
      <c r="A79" s="517"/>
      <c r="B79" s="62" t="s">
        <v>546</v>
      </c>
      <c r="C79" s="662" t="s">
        <v>691</v>
      </c>
      <c r="D79" s="619"/>
      <c r="E79" s="620"/>
      <c r="F79" s="579" t="s">
        <v>39</v>
      </c>
      <c r="G79" s="582"/>
      <c r="H79" s="632" t="s">
        <v>648</v>
      </c>
      <c r="I79" s="588" t="str">
        <f t="shared" si="2"/>
        <v>福</v>
      </c>
      <c r="J79" s="591" t="s">
        <v>464</v>
      </c>
      <c r="K79" s="351"/>
      <c r="L79" s="351"/>
      <c r="M79" s="351"/>
      <c r="N79" s="351"/>
      <c r="O79" s="351"/>
      <c r="P79" s="351"/>
    </row>
    <row r="80" spans="1:16" s="3" customFormat="1" ht="15.45" customHeight="1">
      <c r="A80" s="514"/>
      <c r="B80" s="556" t="s">
        <v>640</v>
      </c>
      <c r="C80" s="663"/>
      <c r="D80" s="598"/>
      <c r="E80" s="621"/>
      <c r="F80" s="580"/>
      <c r="G80" s="583"/>
      <c r="H80" s="633"/>
      <c r="I80" s="589"/>
      <c r="J80" s="592"/>
      <c r="K80" s="353"/>
      <c r="L80" s="353"/>
      <c r="M80" s="353"/>
      <c r="N80" s="353"/>
      <c r="O80" s="353"/>
      <c r="P80" s="353"/>
    </row>
    <row r="81" spans="1:16" s="3" customFormat="1" ht="15.45" customHeight="1">
      <c r="A81" s="514"/>
      <c r="B81" s="312" t="s">
        <v>480</v>
      </c>
      <c r="C81" s="663"/>
      <c r="D81" s="598"/>
      <c r="E81" s="621"/>
      <c r="F81" s="580"/>
      <c r="G81" s="583"/>
      <c r="H81" s="633"/>
      <c r="I81" s="589"/>
      <c r="J81" s="592"/>
      <c r="K81" s="353"/>
      <c r="L81" s="353"/>
      <c r="M81" s="353"/>
      <c r="N81" s="353"/>
      <c r="O81" s="353"/>
      <c r="P81" s="353"/>
    </row>
    <row r="82" spans="1:16" s="3" customFormat="1" ht="15.45" customHeight="1">
      <c r="A82" s="514"/>
      <c r="B82" s="556" t="s">
        <v>484</v>
      </c>
      <c r="C82" s="663"/>
      <c r="D82" s="598"/>
      <c r="E82" s="621"/>
      <c r="F82" s="580"/>
      <c r="G82" s="583"/>
      <c r="H82" s="633"/>
      <c r="I82" s="589"/>
      <c r="J82" s="592"/>
      <c r="K82" s="353"/>
      <c r="L82" s="353"/>
      <c r="M82" s="353"/>
      <c r="N82" s="353"/>
      <c r="O82" s="353"/>
      <c r="P82" s="353"/>
    </row>
    <row r="83" spans="1:16" s="3" customFormat="1" ht="15.45" customHeight="1">
      <c r="A83" s="514"/>
      <c r="B83" s="328" t="s">
        <v>483</v>
      </c>
      <c r="C83" s="664"/>
      <c r="D83" s="599"/>
      <c r="E83" s="622"/>
      <c r="F83" s="581"/>
      <c r="G83" s="584"/>
      <c r="H83" s="634"/>
      <c r="I83" s="590"/>
      <c r="J83" s="593"/>
      <c r="K83" s="353"/>
      <c r="L83" s="353"/>
      <c r="M83" s="353"/>
      <c r="N83" s="353"/>
      <c r="O83" s="353"/>
      <c r="P83" s="353"/>
    </row>
    <row r="84" spans="1:16" s="4" customFormat="1" ht="28.8">
      <c r="A84" s="517"/>
      <c r="B84" s="41" t="s">
        <v>89</v>
      </c>
      <c r="C84" s="195" t="s">
        <v>692</v>
      </c>
      <c r="D84" s="59"/>
      <c r="E84" s="60"/>
      <c r="F84" s="197" t="s">
        <v>309</v>
      </c>
      <c r="G84" s="77"/>
      <c r="H84" s="521"/>
      <c r="I84" s="156" t="str">
        <f t="shared" si="2"/>
        <v>福</v>
      </c>
      <c r="J84" s="471" t="s">
        <v>464</v>
      </c>
      <c r="K84" s="351"/>
      <c r="L84" s="351"/>
      <c r="M84" s="351"/>
      <c r="N84" s="351"/>
      <c r="O84" s="351"/>
      <c r="P84" s="351"/>
    </row>
    <row r="85" spans="1:16" s="4" customFormat="1" ht="28.8">
      <c r="A85" s="517"/>
      <c r="B85" s="62" t="s">
        <v>693</v>
      </c>
      <c r="C85" s="662" t="s">
        <v>694</v>
      </c>
      <c r="D85" s="619"/>
      <c r="E85" s="620"/>
      <c r="F85" s="579" t="s">
        <v>309</v>
      </c>
      <c r="G85" s="582"/>
      <c r="H85" s="632"/>
      <c r="I85" s="588" t="str">
        <f t="shared" si="2"/>
        <v>福</v>
      </c>
      <c r="J85" s="591" t="s">
        <v>464</v>
      </c>
      <c r="K85" s="351"/>
      <c r="L85" s="351"/>
      <c r="M85" s="351"/>
      <c r="N85" s="351"/>
      <c r="O85" s="351"/>
      <c r="P85" s="351"/>
    </row>
    <row r="86" spans="1:16" s="3" customFormat="1" ht="15.45" customHeight="1">
      <c r="A86" s="514"/>
      <c r="B86" s="556" t="s">
        <v>641</v>
      </c>
      <c r="C86" s="663"/>
      <c r="D86" s="598"/>
      <c r="E86" s="621"/>
      <c r="F86" s="580"/>
      <c r="G86" s="583"/>
      <c r="H86" s="633"/>
      <c r="I86" s="589"/>
      <c r="J86" s="592"/>
      <c r="K86" s="353"/>
      <c r="L86" s="353"/>
      <c r="M86" s="353"/>
      <c r="N86" s="353"/>
      <c r="O86" s="353"/>
      <c r="P86" s="353"/>
    </row>
    <row r="87" spans="1:16" s="3" customFormat="1" ht="15.45" customHeight="1">
      <c r="A87" s="514"/>
      <c r="B87" s="557" t="s">
        <v>485</v>
      </c>
      <c r="C87" s="664"/>
      <c r="D87" s="599"/>
      <c r="E87" s="622"/>
      <c r="F87" s="581"/>
      <c r="G87" s="584"/>
      <c r="H87" s="634"/>
      <c r="I87" s="590"/>
      <c r="J87" s="593"/>
      <c r="K87" s="353"/>
      <c r="L87" s="353"/>
      <c r="M87" s="353"/>
      <c r="N87" s="353"/>
      <c r="O87" s="353"/>
      <c r="P87" s="353"/>
    </row>
    <row r="88" spans="1:16" s="4" customFormat="1" ht="28.8">
      <c r="A88" s="251"/>
      <c r="B88" s="42" t="s">
        <v>90</v>
      </c>
      <c r="C88" s="252" t="s">
        <v>227</v>
      </c>
      <c r="D88" s="49"/>
      <c r="E88" s="253"/>
      <c r="F88" s="254" t="s">
        <v>114</v>
      </c>
      <c r="G88" s="78"/>
      <c r="H88" s="522"/>
      <c r="I88" s="152" t="str">
        <f t="shared" si="2"/>
        <v/>
      </c>
      <c r="J88" s="467"/>
      <c r="K88" s="351"/>
      <c r="L88" s="351"/>
      <c r="M88" s="351"/>
      <c r="N88" s="351"/>
      <c r="O88" s="351"/>
      <c r="P88" s="351"/>
    </row>
    <row r="89" spans="1:16" s="4" customFormat="1" ht="28.8">
      <c r="A89" s="271" t="s">
        <v>91</v>
      </c>
      <c r="B89" s="229" t="s">
        <v>92</v>
      </c>
      <c r="C89" s="230" t="s">
        <v>228</v>
      </c>
      <c r="D89" s="51"/>
      <c r="E89" s="250"/>
      <c r="F89" s="232" t="s">
        <v>114</v>
      </c>
      <c r="G89" s="76"/>
      <c r="H89" s="523"/>
      <c r="I89" s="151" t="str">
        <f t="shared" si="2"/>
        <v/>
      </c>
      <c r="J89" s="466"/>
      <c r="K89" s="351"/>
      <c r="L89" s="351"/>
      <c r="M89" s="351"/>
      <c r="N89" s="351"/>
      <c r="O89" s="351"/>
      <c r="P89" s="351"/>
    </row>
    <row r="90" spans="1:16" s="4" customFormat="1" ht="48">
      <c r="A90" s="272"/>
      <c r="B90" s="218" t="s">
        <v>229</v>
      </c>
      <c r="C90" s="515" t="s">
        <v>170</v>
      </c>
      <c r="D90" s="505"/>
      <c r="E90" s="57"/>
      <c r="F90" s="499" t="s">
        <v>114</v>
      </c>
      <c r="G90" s="507"/>
      <c r="H90" s="502"/>
      <c r="I90" s="141" t="str">
        <f t="shared" si="2"/>
        <v/>
      </c>
      <c r="J90" s="454"/>
      <c r="K90" s="351"/>
      <c r="L90" s="351"/>
      <c r="M90" s="351"/>
      <c r="N90" s="351"/>
      <c r="O90" s="351"/>
      <c r="P90" s="351"/>
    </row>
    <row r="91" spans="1:16" s="4" customFormat="1" ht="67.2">
      <c r="A91" s="273"/>
      <c r="B91" s="194" t="s">
        <v>230</v>
      </c>
      <c r="C91" s="195" t="s">
        <v>178</v>
      </c>
      <c r="D91" s="59"/>
      <c r="E91" s="60"/>
      <c r="F91" s="197" t="s">
        <v>36</v>
      </c>
      <c r="G91" s="77"/>
      <c r="H91" s="521"/>
      <c r="I91" s="156" t="str">
        <f t="shared" si="2"/>
        <v>介</v>
      </c>
      <c r="J91" s="471" t="s">
        <v>464</v>
      </c>
      <c r="K91" s="351"/>
      <c r="L91" s="351"/>
      <c r="M91" s="351"/>
      <c r="N91" s="351"/>
      <c r="O91" s="351"/>
      <c r="P91" s="351"/>
    </row>
    <row r="92" spans="1:16" s="4" customFormat="1" ht="57.6">
      <c r="A92" s="273"/>
      <c r="B92" s="194" t="s">
        <v>231</v>
      </c>
      <c r="C92" s="195" t="s">
        <v>232</v>
      </c>
      <c r="D92" s="59"/>
      <c r="E92" s="60"/>
      <c r="F92" s="197" t="s">
        <v>117</v>
      </c>
      <c r="G92" s="77"/>
      <c r="H92" s="521"/>
      <c r="I92" s="156" t="str">
        <f t="shared" si="2"/>
        <v>介</v>
      </c>
      <c r="J92" s="471"/>
      <c r="K92" s="351"/>
      <c r="L92" s="351"/>
      <c r="M92" s="351"/>
      <c r="N92" s="351"/>
      <c r="O92" s="351"/>
      <c r="P92" s="351"/>
    </row>
    <row r="93" spans="1:16" s="4" customFormat="1" ht="76.8">
      <c r="A93" s="273"/>
      <c r="B93" s="194" t="s">
        <v>235</v>
      </c>
      <c r="C93" s="195" t="s">
        <v>180</v>
      </c>
      <c r="D93" s="59"/>
      <c r="E93" s="60"/>
      <c r="F93" s="197" t="s">
        <v>117</v>
      </c>
      <c r="G93" s="77"/>
      <c r="H93" s="521"/>
      <c r="I93" s="156" t="str">
        <f t="shared" si="2"/>
        <v>介</v>
      </c>
      <c r="J93" s="471" t="s">
        <v>464</v>
      </c>
      <c r="K93" s="351"/>
      <c r="L93" s="351"/>
      <c r="M93" s="351"/>
      <c r="N93" s="351"/>
      <c r="O93" s="351"/>
      <c r="P93" s="351"/>
    </row>
    <row r="94" spans="1:16" s="4" customFormat="1" ht="57.6">
      <c r="A94" s="273"/>
      <c r="B94" s="209" t="s">
        <v>401</v>
      </c>
      <c r="C94" s="513" t="s">
        <v>402</v>
      </c>
      <c r="D94" s="510"/>
      <c r="E94" s="376"/>
      <c r="F94" s="197" t="s">
        <v>114</v>
      </c>
      <c r="G94" s="512"/>
      <c r="H94" s="500"/>
      <c r="I94" s="159" t="str">
        <f t="shared" si="2"/>
        <v/>
      </c>
      <c r="J94" s="474"/>
      <c r="K94" s="351"/>
      <c r="L94" s="351"/>
      <c r="M94" s="351"/>
      <c r="N94" s="351"/>
      <c r="O94" s="351"/>
      <c r="P94" s="351"/>
    </row>
    <row r="95" spans="1:16" s="4" customFormat="1" ht="57.6">
      <c r="A95" s="273"/>
      <c r="B95" s="209" t="s">
        <v>445</v>
      </c>
      <c r="C95" s="513" t="s">
        <v>181</v>
      </c>
      <c r="D95" s="510"/>
      <c r="E95" s="376"/>
      <c r="F95" s="497" t="s">
        <v>36</v>
      </c>
      <c r="G95" s="512"/>
      <c r="H95" s="500"/>
      <c r="I95" s="159" t="str">
        <f t="shared" si="2"/>
        <v>介</v>
      </c>
      <c r="J95" s="474"/>
      <c r="K95" s="351"/>
      <c r="L95" s="351"/>
      <c r="M95" s="351"/>
      <c r="N95" s="351"/>
      <c r="O95" s="351"/>
      <c r="P95" s="351"/>
    </row>
    <row r="96" spans="1:16" s="4" customFormat="1" ht="38.4">
      <c r="A96" s="273"/>
      <c r="B96" s="209" t="s">
        <v>236</v>
      </c>
      <c r="C96" s="513" t="s">
        <v>182</v>
      </c>
      <c r="D96" s="510"/>
      <c r="E96" s="376"/>
      <c r="F96" s="497" t="s">
        <v>36</v>
      </c>
      <c r="G96" s="512"/>
      <c r="H96" s="500"/>
      <c r="I96" s="159" t="str">
        <f t="shared" si="2"/>
        <v>介</v>
      </c>
      <c r="J96" s="474" t="s">
        <v>464</v>
      </c>
      <c r="K96" s="351"/>
      <c r="L96" s="351"/>
      <c r="M96" s="351"/>
      <c r="N96" s="351"/>
      <c r="O96" s="351"/>
      <c r="P96" s="351"/>
    </row>
    <row r="97" spans="1:16" s="4" customFormat="1" ht="28.8">
      <c r="A97" s="273"/>
      <c r="B97" s="209" t="s">
        <v>237</v>
      </c>
      <c r="C97" s="513" t="s">
        <v>233</v>
      </c>
      <c r="D97" s="510"/>
      <c r="E97" s="376"/>
      <c r="F97" s="497" t="s">
        <v>36</v>
      </c>
      <c r="G97" s="512"/>
      <c r="H97" s="500"/>
      <c r="I97" s="159" t="str">
        <f t="shared" si="2"/>
        <v>介</v>
      </c>
      <c r="J97" s="474"/>
      <c r="K97" s="351"/>
      <c r="L97" s="351"/>
      <c r="M97" s="351"/>
      <c r="N97" s="351"/>
      <c r="O97" s="351"/>
      <c r="P97" s="351"/>
    </row>
    <row r="98" spans="1:16" s="4" customFormat="1" ht="48">
      <c r="A98" s="273"/>
      <c r="B98" s="209" t="s">
        <v>238</v>
      </c>
      <c r="C98" s="513" t="s">
        <v>234</v>
      </c>
      <c r="D98" s="510"/>
      <c r="E98" s="376"/>
      <c r="F98" s="497" t="s">
        <v>36</v>
      </c>
      <c r="G98" s="512"/>
      <c r="H98" s="500"/>
      <c r="I98" s="159" t="str">
        <f t="shared" si="2"/>
        <v>介</v>
      </c>
      <c r="J98" s="474" t="s">
        <v>464</v>
      </c>
      <c r="K98" s="351"/>
      <c r="L98" s="351"/>
      <c r="M98" s="351"/>
      <c r="N98" s="351"/>
      <c r="O98" s="351"/>
      <c r="P98" s="351"/>
    </row>
    <row r="99" spans="1:16" s="4" customFormat="1" ht="76.8">
      <c r="A99" s="273"/>
      <c r="B99" s="209" t="s">
        <v>194</v>
      </c>
      <c r="C99" s="513" t="s">
        <v>239</v>
      </c>
      <c r="D99" s="510"/>
      <c r="E99" s="376"/>
      <c r="F99" s="497" t="s">
        <v>117</v>
      </c>
      <c r="G99" s="512"/>
      <c r="H99" s="500"/>
      <c r="I99" s="159" t="str">
        <f t="shared" si="2"/>
        <v>介</v>
      </c>
      <c r="J99" s="474"/>
      <c r="K99" s="351"/>
      <c r="L99" s="351"/>
      <c r="M99" s="351"/>
      <c r="N99" s="351"/>
      <c r="O99" s="351"/>
      <c r="P99" s="351"/>
    </row>
    <row r="100" spans="1:16" s="4" customFormat="1" ht="67.2">
      <c r="A100" s="517"/>
      <c r="B100" s="194" t="s">
        <v>195</v>
      </c>
      <c r="C100" s="195" t="s">
        <v>240</v>
      </c>
      <c r="D100" s="59"/>
      <c r="E100" s="274"/>
      <c r="F100" s="197" t="s">
        <v>117</v>
      </c>
      <c r="G100" s="77"/>
      <c r="H100" s="520"/>
      <c r="I100" s="156" t="str">
        <f t="shared" si="2"/>
        <v>介</v>
      </c>
      <c r="J100" s="471"/>
      <c r="K100" s="351"/>
      <c r="L100" s="351"/>
      <c r="M100" s="351"/>
      <c r="N100" s="351"/>
      <c r="O100" s="351"/>
      <c r="P100" s="351"/>
    </row>
    <row r="101" spans="1:16" s="4" customFormat="1" ht="28.8">
      <c r="A101" s="251"/>
      <c r="B101" s="238" t="s">
        <v>418</v>
      </c>
      <c r="C101" s="514" t="s">
        <v>241</v>
      </c>
      <c r="D101" s="275"/>
      <c r="E101" s="276"/>
      <c r="F101" s="498" t="s">
        <v>36</v>
      </c>
      <c r="G101" s="524"/>
      <c r="H101" s="525"/>
      <c r="I101" s="160" t="str">
        <f t="shared" si="2"/>
        <v>介</v>
      </c>
      <c r="J101" s="476" t="s">
        <v>689</v>
      </c>
      <c r="K101" s="351"/>
      <c r="L101" s="351"/>
      <c r="M101" s="351"/>
      <c r="N101" s="351"/>
      <c r="O101" s="351"/>
      <c r="P101" s="351"/>
    </row>
    <row r="102" spans="1:16" s="4" customFormat="1" ht="48">
      <c r="A102" s="183" t="s">
        <v>93</v>
      </c>
      <c r="B102" s="277" t="s">
        <v>243</v>
      </c>
      <c r="C102" s="230" t="s">
        <v>242</v>
      </c>
      <c r="D102" s="51"/>
      <c r="E102" s="250"/>
      <c r="F102" s="232" t="s">
        <v>114</v>
      </c>
      <c r="G102" s="76"/>
      <c r="H102" s="523"/>
      <c r="I102" s="151" t="str">
        <f t="shared" si="2"/>
        <v/>
      </c>
      <c r="J102" s="466"/>
      <c r="K102" s="351"/>
      <c r="L102" s="351"/>
      <c r="M102" s="351"/>
      <c r="N102" s="351"/>
      <c r="O102" s="351"/>
      <c r="P102" s="351"/>
    </row>
    <row r="103" spans="1:16" s="4" customFormat="1" ht="38.4">
      <c r="A103" s="526"/>
      <c r="B103" s="278" t="s">
        <v>244</v>
      </c>
      <c r="C103" s="515" t="s">
        <v>59</v>
      </c>
      <c r="D103" s="505"/>
      <c r="E103" s="57"/>
      <c r="F103" s="499" t="s">
        <v>316</v>
      </c>
      <c r="G103" s="507"/>
      <c r="H103" s="502"/>
      <c r="I103" s="141" t="str">
        <f t="shared" si="2"/>
        <v/>
      </c>
      <c r="J103" s="454"/>
      <c r="K103" s="351"/>
      <c r="L103" s="351"/>
      <c r="M103" s="351"/>
      <c r="N103" s="351"/>
      <c r="O103" s="351"/>
      <c r="P103" s="351"/>
    </row>
    <row r="104" spans="1:16" s="4" customFormat="1" ht="96">
      <c r="A104" s="552" t="str">
        <f>IF('付表１・拘束、入浴、給食'!$J$7=0,"付表１の（２）を記入してください。（正月等の対応についても記載してください。）","")</f>
        <v>付表１の（２）を記入してください。（正月等の対応についても記載してください。）</v>
      </c>
      <c r="B104" s="420" t="s">
        <v>695</v>
      </c>
      <c r="C104" s="513" t="s">
        <v>245</v>
      </c>
      <c r="D104" s="423"/>
      <c r="E104" s="376"/>
      <c r="F104" s="497" t="s">
        <v>115</v>
      </c>
      <c r="G104" s="512"/>
      <c r="H104" s="500"/>
      <c r="I104" s="377" t="str">
        <f t="shared" si="2"/>
        <v>介</v>
      </c>
      <c r="J104" s="474" t="s">
        <v>464</v>
      </c>
      <c r="K104" s="351"/>
      <c r="L104" s="351"/>
      <c r="M104" s="351"/>
      <c r="N104" s="351"/>
      <c r="O104" s="351"/>
      <c r="P104" s="351"/>
    </row>
    <row r="105" spans="1:16" s="4" customFormat="1" ht="38.4">
      <c r="A105" s="527"/>
      <c r="B105" s="41" t="s">
        <v>545</v>
      </c>
      <c r="C105" s="513" t="s">
        <v>246</v>
      </c>
      <c r="D105" s="510"/>
      <c r="E105" s="376"/>
      <c r="F105" s="497" t="s">
        <v>315</v>
      </c>
      <c r="G105" s="512"/>
      <c r="H105" s="500"/>
      <c r="I105" s="375" t="str">
        <f t="shared" si="2"/>
        <v/>
      </c>
      <c r="J105" s="474"/>
      <c r="K105" s="351"/>
      <c r="L105" s="351"/>
      <c r="M105" s="351"/>
      <c r="N105" s="351"/>
      <c r="O105" s="351"/>
      <c r="P105" s="351"/>
    </row>
    <row r="106" spans="1:16" s="4" customFormat="1" ht="48">
      <c r="A106" s="527"/>
      <c r="B106" s="41" t="s">
        <v>247</v>
      </c>
      <c r="C106" s="195" t="s">
        <v>248</v>
      </c>
      <c r="D106" s="59"/>
      <c r="E106" s="60"/>
      <c r="F106" s="197" t="s">
        <v>315</v>
      </c>
      <c r="G106" s="77"/>
      <c r="H106" s="521"/>
      <c r="I106" s="156" t="str">
        <f t="shared" si="2"/>
        <v/>
      </c>
      <c r="J106" s="471"/>
      <c r="K106" s="351"/>
      <c r="L106" s="351"/>
      <c r="M106" s="351"/>
      <c r="N106" s="351"/>
      <c r="O106" s="351"/>
      <c r="P106" s="351"/>
    </row>
    <row r="107" spans="1:16" s="4" customFormat="1" ht="38.4">
      <c r="A107" s="279"/>
      <c r="B107" s="41" t="s">
        <v>622</v>
      </c>
      <c r="C107" s="513" t="s">
        <v>249</v>
      </c>
      <c r="D107" s="510"/>
      <c r="E107" s="376"/>
      <c r="F107" s="497" t="s">
        <v>36</v>
      </c>
      <c r="G107" s="512"/>
      <c r="H107" s="500"/>
      <c r="I107" s="377" t="str">
        <f t="shared" si="2"/>
        <v>介</v>
      </c>
      <c r="J107" s="474" t="s">
        <v>464</v>
      </c>
      <c r="K107" s="351"/>
      <c r="L107" s="351"/>
      <c r="M107" s="351"/>
      <c r="N107" s="351"/>
      <c r="O107" s="351"/>
      <c r="P107" s="351"/>
    </row>
    <row r="108" spans="1:16" s="4" customFormat="1" ht="28.8">
      <c r="A108" s="517"/>
      <c r="B108" s="41" t="s">
        <v>250</v>
      </c>
      <c r="C108" s="195" t="s">
        <v>73</v>
      </c>
      <c r="D108" s="59"/>
      <c r="E108" s="60"/>
      <c r="F108" s="197" t="s">
        <v>114</v>
      </c>
      <c r="G108" s="77"/>
      <c r="H108" s="521"/>
      <c r="I108" s="156" t="str">
        <f t="shared" si="2"/>
        <v/>
      </c>
      <c r="J108" s="471"/>
      <c r="K108" s="351"/>
      <c r="L108" s="351"/>
      <c r="M108" s="351"/>
      <c r="N108" s="351"/>
      <c r="O108" s="351"/>
      <c r="P108" s="351"/>
    </row>
    <row r="109" spans="1:16" s="4" customFormat="1" ht="19.2">
      <c r="A109" s="517"/>
      <c r="B109" s="41" t="s">
        <v>253</v>
      </c>
      <c r="C109" s="195" t="s">
        <v>251</v>
      </c>
      <c r="D109" s="59"/>
      <c r="E109" s="60"/>
      <c r="F109" s="197" t="s">
        <v>114</v>
      </c>
      <c r="G109" s="77"/>
      <c r="H109" s="521"/>
      <c r="I109" s="156" t="str">
        <f t="shared" si="2"/>
        <v/>
      </c>
      <c r="J109" s="471"/>
      <c r="K109" s="351"/>
      <c r="L109" s="351"/>
      <c r="M109" s="351"/>
      <c r="N109" s="351"/>
      <c r="O109" s="351"/>
      <c r="P109" s="351"/>
    </row>
    <row r="110" spans="1:16" s="4" customFormat="1" ht="28.8">
      <c r="A110" s="251"/>
      <c r="B110" s="42" t="s">
        <v>196</v>
      </c>
      <c r="C110" s="252" t="s">
        <v>252</v>
      </c>
      <c r="D110" s="49"/>
      <c r="E110" s="253"/>
      <c r="F110" s="254" t="s">
        <v>114</v>
      </c>
      <c r="G110" s="78"/>
      <c r="H110" s="522"/>
      <c r="I110" s="152" t="str">
        <f t="shared" si="2"/>
        <v/>
      </c>
      <c r="J110" s="467"/>
      <c r="K110" s="351"/>
      <c r="L110" s="351"/>
      <c r="M110" s="351"/>
      <c r="N110" s="351"/>
      <c r="O110" s="351"/>
      <c r="P110" s="351"/>
    </row>
    <row r="111" spans="1:16" s="4" customFormat="1" ht="28.8">
      <c r="A111" s="183" t="s">
        <v>94</v>
      </c>
      <c r="B111" s="277" t="s">
        <v>255</v>
      </c>
      <c r="C111" s="230" t="s">
        <v>254</v>
      </c>
      <c r="D111" s="51"/>
      <c r="E111" s="250"/>
      <c r="F111" s="232" t="s">
        <v>114</v>
      </c>
      <c r="G111" s="76"/>
      <c r="H111" s="523"/>
      <c r="I111" s="151" t="str">
        <f t="shared" si="2"/>
        <v/>
      </c>
      <c r="J111" s="466"/>
      <c r="K111" s="351"/>
      <c r="L111" s="351"/>
      <c r="M111" s="351"/>
      <c r="N111" s="351"/>
      <c r="O111" s="351"/>
      <c r="P111" s="351"/>
    </row>
    <row r="112" spans="1:16" s="4" customFormat="1" ht="28.8">
      <c r="A112" s="514"/>
      <c r="B112" s="41" t="s">
        <v>256</v>
      </c>
      <c r="C112" s="195" t="s">
        <v>59</v>
      </c>
      <c r="D112" s="59"/>
      <c r="E112" s="60"/>
      <c r="F112" s="197" t="s">
        <v>315</v>
      </c>
      <c r="G112" s="77"/>
      <c r="H112" s="521"/>
      <c r="I112" s="156" t="str">
        <f t="shared" si="2"/>
        <v/>
      </c>
      <c r="J112" s="471"/>
      <c r="K112" s="351"/>
      <c r="L112" s="351"/>
      <c r="M112" s="351"/>
      <c r="N112" s="351"/>
      <c r="O112" s="351"/>
      <c r="P112" s="351"/>
    </row>
    <row r="113" spans="1:16" s="4" customFormat="1" ht="48">
      <c r="A113" s="514"/>
      <c r="B113" s="41" t="s">
        <v>257</v>
      </c>
      <c r="C113" s="195" t="s">
        <v>70</v>
      </c>
      <c r="D113" s="59"/>
      <c r="E113" s="60"/>
      <c r="F113" s="197" t="s">
        <v>316</v>
      </c>
      <c r="G113" s="77"/>
      <c r="H113" s="521"/>
      <c r="I113" s="156" t="str">
        <f t="shared" si="2"/>
        <v/>
      </c>
      <c r="J113" s="471"/>
      <c r="K113" s="351"/>
      <c r="L113" s="351"/>
      <c r="M113" s="351"/>
      <c r="N113" s="351"/>
      <c r="O113" s="351"/>
      <c r="P113" s="351"/>
    </row>
    <row r="114" spans="1:16" s="4" customFormat="1" ht="57.6">
      <c r="A114" s="514"/>
      <c r="B114" s="62" t="s">
        <v>473</v>
      </c>
      <c r="C114" s="513" t="s">
        <v>474</v>
      </c>
      <c r="D114" s="510"/>
      <c r="E114" s="376"/>
      <c r="F114" s="497" t="s">
        <v>114</v>
      </c>
      <c r="G114" s="512"/>
      <c r="H114" s="500"/>
      <c r="I114" s="156" t="str">
        <f t="shared" si="2"/>
        <v/>
      </c>
      <c r="J114" s="471"/>
      <c r="K114" s="351"/>
      <c r="L114" s="351"/>
      <c r="M114" s="351"/>
      <c r="N114" s="351"/>
      <c r="O114" s="351"/>
      <c r="P114" s="351"/>
    </row>
    <row r="115" spans="1:16" s="4" customFormat="1" ht="28.8">
      <c r="A115" s="553" t="str">
        <f>IF('付表１・拘束、入浴、給食'!$J$20=0,"付表１の（３）aを記入してください。","")</f>
        <v>付表１の（３）aを記入してください。</v>
      </c>
      <c r="B115" s="528" t="s">
        <v>696</v>
      </c>
      <c r="C115" s="513" t="s">
        <v>542</v>
      </c>
      <c r="D115" s="423"/>
      <c r="E115" s="376"/>
      <c r="F115" s="497" t="s">
        <v>475</v>
      </c>
      <c r="G115" s="512"/>
      <c r="H115" s="500"/>
      <c r="I115" s="377" t="str">
        <f t="shared" si="2"/>
        <v>介</v>
      </c>
      <c r="J115" s="474" t="s">
        <v>664</v>
      </c>
      <c r="K115" s="351"/>
      <c r="L115" s="351"/>
      <c r="M115" s="351"/>
      <c r="N115" s="351"/>
      <c r="O115" s="351"/>
      <c r="P115" s="351"/>
    </row>
    <row r="116" spans="1:16" s="4" customFormat="1" ht="28.8">
      <c r="A116" s="553" t="str">
        <f>IF('付表１・拘束、入浴、給食'!$J$26=0,"付表１の（３）bを記入してください。","")</f>
        <v>付表１の（３）bを記入してください。</v>
      </c>
      <c r="B116" s="529" t="s">
        <v>697</v>
      </c>
      <c r="C116" s="513" t="s">
        <v>543</v>
      </c>
      <c r="D116" s="423"/>
      <c r="E116" s="376"/>
      <c r="F116" s="497" t="s">
        <v>475</v>
      </c>
      <c r="G116" s="512"/>
      <c r="H116" s="500"/>
      <c r="I116" s="377" t="str">
        <f t="shared" si="2"/>
        <v>介</v>
      </c>
      <c r="J116" s="474" t="s">
        <v>664</v>
      </c>
      <c r="K116" s="351"/>
      <c r="L116" s="351"/>
      <c r="M116" s="351"/>
      <c r="N116" s="351"/>
      <c r="O116" s="351"/>
      <c r="P116" s="351"/>
    </row>
    <row r="117" spans="1:16" s="4" customFormat="1" ht="28.8">
      <c r="A117" s="553" t="str">
        <f>IF('付表１・拘束、入浴、給食'!$J$30=0,"付表１の（３）cを記入してください。","")</f>
        <v>付表１の（３）cを記入してください。</v>
      </c>
      <c r="B117" s="529" t="s">
        <v>698</v>
      </c>
      <c r="C117" s="513" t="s">
        <v>544</v>
      </c>
      <c r="D117" s="423"/>
      <c r="E117" s="376"/>
      <c r="F117" s="497" t="s">
        <v>115</v>
      </c>
      <c r="G117" s="512"/>
      <c r="H117" s="500"/>
      <c r="I117" s="377" t="str">
        <f t="shared" si="2"/>
        <v>介</v>
      </c>
      <c r="J117" s="474" t="s">
        <v>664</v>
      </c>
      <c r="K117" s="351"/>
      <c r="L117" s="351"/>
      <c r="M117" s="351"/>
      <c r="N117" s="351"/>
      <c r="O117" s="351"/>
      <c r="P117" s="351"/>
    </row>
    <row r="118" spans="1:16" s="3" customFormat="1" ht="38.4">
      <c r="A118" s="183" t="s">
        <v>95</v>
      </c>
      <c r="B118" s="268" t="s">
        <v>197</v>
      </c>
      <c r="C118" s="303" t="s">
        <v>258</v>
      </c>
      <c r="D118" s="287"/>
      <c r="E118" s="402"/>
      <c r="F118" s="403" t="s">
        <v>40</v>
      </c>
      <c r="G118" s="530"/>
      <c r="H118" s="531"/>
      <c r="I118" s="157" t="str">
        <f t="shared" si="2"/>
        <v/>
      </c>
      <c r="J118" s="472"/>
      <c r="K118" s="353"/>
      <c r="L118" s="353"/>
      <c r="M118" s="353"/>
      <c r="N118" s="353"/>
      <c r="O118" s="353"/>
      <c r="P118" s="353"/>
    </row>
    <row r="119" spans="1:16" s="3" customFormat="1" ht="38.4">
      <c r="A119" s="183" t="s">
        <v>96</v>
      </c>
      <c r="B119" s="229" t="s">
        <v>260</v>
      </c>
      <c r="C119" s="230" t="s">
        <v>259</v>
      </c>
      <c r="D119" s="51"/>
      <c r="E119" s="250"/>
      <c r="F119" s="232" t="s">
        <v>40</v>
      </c>
      <c r="G119" s="76"/>
      <c r="H119" s="523"/>
      <c r="I119" s="151" t="str">
        <f t="shared" si="2"/>
        <v/>
      </c>
      <c r="J119" s="466"/>
      <c r="K119" s="353"/>
      <c r="L119" s="353"/>
      <c r="M119" s="353"/>
      <c r="N119" s="353"/>
      <c r="O119" s="353"/>
      <c r="P119" s="353"/>
    </row>
    <row r="120" spans="1:16" s="3" customFormat="1" ht="48">
      <c r="A120" s="514"/>
      <c r="B120" s="218" t="s">
        <v>261</v>
      </c>
      <c r="C120" s="515" t="s">
        <v>59</v>
      </c>
      <c r="D120" s="505"/>
      <c r="E120" s="57"/>
      <c r="F120" s="499" t="s">
        <v>40</v>
      </c>
      <c r="G120" s="507"/>
      <c r="H120" s="502"/>
      <c r="I120" s="141" t="str">
        <f t="shared" ref="I120:I210" si="3">IF(IFERROR(MATCH(G120,K$5:P$5,0),99)&lt;&gt;99,"指摘あり",IF(AND(G120="",RIGHT(F120,1)&lt;&gt;"略"),IF(OR(F120=$I$4,$I$4=""),F120,""),IF(H120&lt;&gt;"","ｺﾒﾝﾄあり",IF(OR(D120=2,D120="2:不適"),"自己×",""))))</f>
        <v/>
      </c>
      <c r="J120" s="454"/>
      <c r="K120" s="353"/>
      <c r="L120" s="353"/>
      <c r="M120" s="353"/>
      <c r="N120" s="353"/>
      <c r="O120" s="353"/>
      <c r="P120" s="353"/>
    </row>
    <row r="121" spans="1:16" s="3" customFormat="1" ht="38.4">
      <c r="A121" s="554" t="str">
        <f>IF(付表２・預り金!$W$1=0,"付表２を記入してください。","")</f>
        <v>付表２を記入してください。</v>
      </c>
      <c r="B121" s="532" t="s">
        <v>699</v>
      </c>
      <c r="C121" s="533" t="s">
        <v>660</v>
      </c>
      <c r="D121" s="59"/>
      <c r="E121" s="376"/>
      <c r="F121" s="497" t="s">
        <v>475</v>
      </c>
      <c r="G121" s="512"/>
      <c r="H121" s="500"/>
      <c r="I121" s="377" t="str">
        <f t="shared" si="3"/>
        <v>介</v>
      </c>
      <c r="J121" s="474" t="s">
        <v>664</v>
      </c>
      <c r="K121" s="353"/>
      <c r="L121" s="353"/>
      <c r="M121" s="353"/>
      <c r="N121" s="353"/>
      <c r="O121" s="353"/>
      <c r="P121" s="353"/>
    </row>
    <row r="122" spans="1:16" s="3" customFormat="1" ht="28.8">
      <c r="A122" s="554" t="str">
        <f>IF(付表３・遺留金品!$B$10="","付表３を記入してください。","")</f>
        <v>付表３を記入してください。</v>
      </c>
      <c r="B122" s="532" t="s">
        <v>700</v>
      </c>
      <c r="C122" s="533" t="s">
        <v>621</v>
      </c>
      <c r="D122" s="59"/>
      <c r="E122" s="376"/>
      <c r="F122" s="497" t="s">
        <v>475</v>
      </c>
      <c r="G122" s="512"/>
      <c r="H122" s="500"/>
      <c r="I122" s="496" t="str">
        <f t="shared" si="3"/>
        <v>介</v>
      </c>
      <c r="J122" s="474" t="s">
        <v>664</v>
      </c>
      <c r="K122" s="353"/>
      <c r="L122" s="353"/>
      <c r="M122" s="353"/>
      <c r="N122" s="353"/>
      <c r="O122" s="353"/>
      <c r="P122" s="353"/>
    </row>
    <row r="123" spans="1:16" s="3" customFormat="1" ht="28.8">
      <c r="A123" s="514"/>
      <c r="B123" s="194" t="s">
        <v>262</v>
      </c>
      <c r="C123" s="195" t="s">
        <v>70</v>
      </c>
      <c r="D123" s="59"/>
      <c r="E123" s="60"/>
      <c r="F123" s="197" t="s">
        <v>40</v>
      </c>
      <c r="G123" s="77"/>
      <c r="H123" s="521"/>
      <c r="I123" s="156" t="str">
        <f t="shared" si="3"/>
        <v/>
      </c>
      <c r="J123" s="471"/>
      <c r="K123" s="353"/>
      <c r="L123" s="353"/>
      <c r="M123" s="353"/>
      <c r="N123" s="353"/>
      <c r="O123" s="353"/>
      <c r="P123" s="353"/>
    </row>
    <row r="124" spans="1:16" s="4" customFormat="1" ht="19.2">
      <c r="A124" s="261"/>
      <c r="B124" s="262" t="s">
        <v>263</v>
      </c>
      <c r="C124" s="252" t="s">
        <v>71</v>
      </c>
      <c r="D124" s="49"/>
      <c r="E124" s="253"/>
      <c r="F124" s="254" t="s">
        <v>40</v>
      </c>
      <c r="G124" s="78"/>
      <c r="H124" s="522"/>
      <c r="I124" s="152" t="str">
        <f t="shared" si="3"/>
        <v/>
      </c>
      <c r="J124" s="467"/>
      <c r="K124" s="351"/>
      <c r="L124" s="351"/>
      <c r="M124" s="351"/>
      <c r="N124" s="351"/>
      <c r="O124" s="351"/>
      <c r="P124" s="351"/>
    </row>
    <row r="125" spans="1:16" s="3" customFormat="1" ht="38.4">
      <c r="A125" s="518" t="s">
        <v>97</v>
      </c>
      <c r="B125" s="281" t="s">
        <v>198</v>
      </c>
      <c r="C125" s="282" t="s">
        <v>264</v>
      </c>
      <c r="D125" s="280"/>
      <c r="E125" s="283"/>
      <c r="F125" s="284" t="s">
        <v>114</v>
      </c>
      <c r="G125" s="534"/>
      <c r="H125" s="535"/>
      <c r="I125" s="161" t="str">
        <f t="shared" si="3"/>
        <v/>
      </c>
      <c r="J125" s="477"/>
      <c r="K125" s="353"/>
      <c r="L125" s="353"/>
      <c r="M125" s="353"/>
      <c r="N125" s="353"/>
      <c r="O125" s="353"/>
      <c r="P125" s="353"/>
    </row>
    <row r="126" spans="1:16" s="3" customFormat="1" ht="38.4">
      <c r="A126" s="518" t="s">
        <v>413</v>
      </c>
      <c r="B126" s="281" t="s">
        <v>370</v>
      </c>
      <c r="C126" s="282" t="s">
        <v>362</v>
      </c>
      <c r="D126" s="503"/>
      <c r="E126" s="285"/>
      <c r="F126" s="284" t="s">
        <v>115</v>
      </c>
      <c r="G126" s="506"/>
      <c r="H126" s="536"/>
      <c r="I126" s="134" t="str">
        <f t="shared" si="3"/>
        <v>介</v>
      </c>
      <c r="J126" s="447"/>
      <c r="K126" s="353"/>
      <c r="L126" s="353"/>
      <c r="M126" s="353"/>
      <c r="N126" s="353"/>
      <c r="O126" s="353"/>
      <c r="P126" s="353"/>
    </row>
    <row r="127" spans="1:16" s="3" customFormat="1" ht="48">
      <c r="A127" s="518" t="s">
        <v>414</v>
      </c>
      <c r="B127" s="281" t="s">
        <v>371</v>
      </c>
      <c r="C127" s="282" t="s">
        <v>363</v>
      </c>
      <c r="D127" s="503"/>
      <c r="E127" s="285"/>
      <c r="F127" s="284" t="s">
        <v>115</v>
      </c>
      <c r="G127" s="506"/>
      <c r="H127" s="536"/>
      <c r="I127" s="134" t="str">
        <f t="shared" si="3"/>
        <v>介</v>
      </c>
      <c r="J127" s="447"/>
      <c r="K127" s="353"/>
      <c r="L127" s="353"/>
      <c r="M127" s="353"/>
      <c r="N127" s="353"/>
      <c r="O127" s="353"/>
      <c r="P127" s="353"/>
    </row>
    <row r="128" spans="1:16" s="3" customFormat="1" ht="28.8">
      <c r="A128" s="242" t="s">
        <v>364</v>
      </c>
      <c r="B128" s="286" t="s">
        <v>199</v>
      </c>
      <c r="C128" s="242" t="s">
        <v>265</v>
      </c>
      <c r="D128" s="287"/>
      <c r="E128" s="247"/>
      <c r="F128" s="243" t="s">
        <v>40</v>
      </c>
      <c r="G128" s="530"/>
      <c r="H128" s="537"/>
      <c r="I128" s="149" t="str">
        <f t="shared" si="3"/>
        <v/>
      </c>
      <c r="J128" s="464"/>
      <c r="K128" s="353"/>
      <c r="L128" s="353"/>
      <c r="M128" s="353"/>
      <c r="N128" s="353"/>
      <c r="O128" s="353"/>
      <c r="P128" s="353"/>
    </row>
    <row r="129" spans="1:16" s="3" customFormat="1" ht="67.2">
      <c r="A129" s="288" t="s">
        <v>368</v>
      </c>
      <c r="B129" s="289" t="s">
        <v>200</v>
      </c>
      <c r="C129" s="290" t="s">
        <v>266</v>
      </c>
      <c r="D129" s="287"/>
      <c r="E129" s="291"/>
      <c r="F129" s="292" t="s">
        <v>39</v>
      </c>
      <c r="G129" s="530"/>
      <c r="H129" s="501"/>
      <c r="I129" s="160" t="str">
        <f t="shared" si="3"/>
        <v>福</v>
      </c>
      <c r="J129" s="476" t="s">
        <v>464</v>
      </c>
      <c r="K129" s="353"/>
      <c r="L129" s="353"/>
      <c r="M129" s="353"/>
      <c r="N129" s="353"/>
      <c r="O129" s="353"/>
      <c r="P129" s="353"/>
    </row>
    <row r="130" spans="1:16" s="3" customFormat="1" ht="67.2">
      <c r="A130" s="242" t="s">
        <v>369</v>
      </c>
      <c r="B130" s="286" t="s">
        <v>332</v>
      </c>
      <c r="C130" s="242" t="s">
        <v>267</v>
      </c>
      <c r="D130" s="287"/>
      <c r="E130" s="247"/>
      <c r="F130" s="243" t="s">
        <v>40</v>
      </c>
      <c r="G130" s="530"/>
      <c r="H130" s="537"/>
      <c r="I130" s="149" t="str">
        <f t="shared" si="3"/>
        <v/>
      </c>
      <c r="J130" s="464"/>
      <c r="K130" s="353"/>
      <c r="L130" s="353"/>
      <c r="M130" s="353"/>
      <c r="N130" s="353"/>
      <c r="O130" s="353"/>
      <c r="P130" s="353"/>
    </row>
    <row r="131" spans="1:16" s="3" customFormat="1" ht="67.2">
      <c r="A131" s="242" t="s">
        <v>365</v>
      </c>
      <c r="B131" s="289" t="s">
        <v>384</v>
      </c>
      <c r="C131" s="290" t="s">
        <v>268</v>
      </c>
      <c r="D131" s="287"/>
      <c r="E131" s="291"/>
      <c r="F131" s="292" t="s">
        <v>39</v>
      </c>
      <c r="G131" s="530"/>
      <c r="H131" s="501"/>
      <c r="I131" s="160" t="str">
        <f t="shared" si="3"/>
        <v>福</v>
      </c>
      <c r="J131" s="476" t="s">
        <v>464</v>
      </c>
      <c r="K131" s="353"/>
      <c r="L131" s="353"/>
      <c r="M131" s="353"/>
      <c r="N131" s="353"/>
      <c r="O131" s="353"/>
      <c r="P131" s="353"/>
    </row>
    <row r="132" spans="1:16" s="3" customFormat="1" ht="76.8">
      <c r="A132" s="273" t="s">
        <v>366</v>
      </c>
      <c r="B132" s="289" t="s">
        <v>446</v>
      </c>
      <c r="C132" s="242" t="s">
        <v>447</v>
      </c>
      <c r="D132" s="287"/>
      <c r="E132" s="247"/>
      <c r="F132" s="243" t="s">
        <v>36</v>
      </c>
      <c r="G132" s="530"/>
      <c r="H132" s="537"/>
      <c r="I132" s="149" t="str">
        <f t="shared" si="3"/>
        <v>介</v>
      </c>
      <c r="J132" s="464" t="s">
        <v>464</v>
      </c>
      <c r="K132" s="353"/>
      <c r="L132" s="353"/>
      <c r="M132" s="353"/>
      <c r="N132" s="353"/>
      <c r="O132" s="353"/>
      <c r="P132" s="353"/>
    </row>
    <row r="133" spans="1:16" s="3" customFormat="1" ht="28.8">
      <c r="A133" s="183" t="s">
        <v>367</v>
      </c>
      <c r="B133" s="249" t="s">
        <v>270</v>
      </c>
      <c r="C133" s="230" t="s">
        <v>269</v>
      </c>
      <c r="D133" s="51"/>
      <c r="E133" s="250"/>
      <c r="F133" s="232" t="s">
        <v>115</v>
      </c>
      <c r="G133" s="76"/>
      <c r="H133" s="523"/>
      <c r="I133" s="151" t="str">
        <f t="shared" si="3"/>
        <v>介</v>
      </c>
      <c r="J133" s="466"/>
      <c r="K133" s="353"/>
      <c r="L133" s="353"/>
      <c r="M133" s="353"/>
      <c r="N133" s="353"/>
      <c r="O133" s="353"/>
      <c r="P133" s="353"/>
    </row>
    <row r="134" spans="1:16" s="3" customFormat="1" ht="28.8">
      <c r="A134" s="261"/>
      <c r="B134" s="61" t="s">
        <v>466</v>
      </c>
      <c r="C134" s="252" t="s">
        <v>170</v>
      </c>
      <c r="D134" s="49"/>
      <c r="E134" s="253"/>
      <c r="F134" s="260" t="s">
        <v>115</v>
      </c>
      <c r="G134" s="78"/>
      <c r="H134" s="522"/>
      <c r="I134" s="152" t="str">
        <f t="shared" si="3"/>
        <v>介</v>
      </c>
      <c r="J134" s="467"/>
      <c r="K134" s="353"/>
      <c r="L134" s="353"/>
      <c r="M134" s="353"/>
      <c r="N134" s="353"/>
      <c r="O134" s="353"/>
      <c r="P134" s="353"/>
    </row>
    <row r="135" spans="1:16" s="3" customFormat="1" ht="67.2">
      <c r="A135" s="183" t="s">
        <v>372</v>
      </c>
      <c r="B135" s="249" t="s">
        <v>201</v>
      </c>
      <c r="C135" s="230" t="s">
        <v>271</v>
      </c>
      <c r="D135" s="51"/>
      <c r="E135" s="250"/>
      <c r="F135" s="232" t="s">
        <v>114</v>
      </c>
      <c r="G135" s="76"/>
      <c r="H135" s="523"/>
      <c r="I135" s="151" t="str">
        <f t="shared" si="3"/>
        <v/>
      </c>
      <c r="J135" s="466"/>
      <c r="K135" s="353"/>
      <c r="L135" s="353"/>
      <c r="M135" s="353"/>
      <c r="N135" s="353"/>
      <c r="O135" s="353"/>
      <c r="P135" s="353"/>
    </row>
    <row r="136" spans="1:16" s="3" customFormat="1" ht="38.4">
      <c r="A136" s="517"/>
      <c r="B136" s="194" t="s">
        <v>202</v>
      </c>
      <c r="C136" s="195" t="s">
        <v>272</v>
      </c>
      <c r="D136" s="59"/>
      <c r="E136" s="60"/>
      <c r="F136" s="197" t="s">
        <v>114</v>
      </c>
      <c r="G136" s="77"/>
      <c r="H136" s="521"/>
      <c r="I136" s="156" t="str">
        <f t="shared" si="3"/>
        <v/>
      </c>
      <c r="J136" s="471"/>
      <c r="K136" s="353"/>
      <c r="L136" s="353"/>
      <c r="M136" s="353"/>
      <c r="N136" s="353"/>
      <c r="O136" s="353"/>
      <c r="P136" s="353"/>
    </row>
    <row r="137" spans="1:16" s="3" customFormat="1" ht="57.6">
      <c r="A137" s="517"/>
      <c r="B137" s="194" t="s">
        <v>279</v>
      </c>
      <c r="C137" s="195" t="s">
        <v>273</v>
      </c>
      <c r="D137" s="59"/>
      <c r="E137" s="60"/>
      <c r="F137" s="197" t="s">
        <v>114</v>
      </c>
      <c r="G137" s="77"/>
      <c r="H137" s="521"/>
      <c r="I137" s="156" t="str">
        <f t="shared" si="3"/>
        <v/>
      </c>
      <c r="J137" s="471"/>
      <c r="K137" s="353"/>
      <c r="L137" s="353"/>
      <c r="M137" s="353"/>
      <c r="N137" s="353"/>
      <c r="O137" s="353"/>
      <c r="P137" s="353"/>
    </row>
    <row r="138" spans="1:16" s="3" customFormat="1" ht="48">
      <c r="A138" s="517"/>
      <c r="B138" s="194" t="s">
        <v>278</v>
      </c>
      <c r="C138" s="195" t="s">
        <v>274</v>
      </c>
      <c r="D138" s="59"/>
      <c r="E138" s="60"/>
      <c r="F138" s="197" t="s">
        <v>114</v>
      </c>
      <c r="G138" s="77"/>
      <c r="H138" s="521"/>
      <c r="I138" s="156" t="str">
        <f t="shared" si="3"/>
        <v/>
      </c>
      <c r="J138" s="471"/>
      <c r="K138" s="353"/>
      <c r="L138" s="353"/>
      <c r="M138" s="353"/>
      <c r="N138" s="353"/>
      <c r="O138" s="353"/>
      <c r="P138" s="353"/>
    </row>
    <row r="139" spans="1:16" s="3" customFormat="1" ht="28.8">
      <c r="A139" s="517"/>
      <c r="B139" s="194" t="s">
        <v>203</v>
      </c>
      <c r="C139" s="195" t="s">
        <v>275</v>
      </c>
      <c r="D139" s="59"/>
      <c r="E139" s="60"/>
      <c r="F139" s="197" t="s">
        <v>114</v>
      </c>
      <c r="G139" s="77"/>
      <c r="H139" s="521"/>
      <c r="I139" s="156" t="str">
        <f t="shared" si="3"/>
        <v/>
      </c>
      <c r="J139" s="471"/>
      <c r="K139" s="353"/>
      <c r="L139" s="353"/>
      <c r="M139" s="353"/>
      <c r="N139" s="353"/>
      <c r="O139" s="353"/>
      <c r="P139" s="353"/>
    </row>
    <row r="140" spans="1:16" s="3" customFormat="1" ht="19.2">
      <c r="A140" s="517"/>
      <c r="B140" s="194" t="s">
        <v>98</v>
      </c>
      <c r="C140" s="195" t="s">
        <v>276</v>
      </c>
      <c r="D140" s="59"/>
      <c r="E140" s="60"/>
      <c r="F140" s="197" t="s">
        <v>114</v>
      </c>
      <c r="G140" s="77"/>
      <c r="H140" s="521"/>
      <c r="I140" s="156" t="str">
        <f t="shared" si="3"/>
        <v/>
      </c>
      <c r="J140" s="471"/>
      <c r="K140" s="353"/>
      <c r="L140" s="353"/>
      <c r="M140" s="353"/>
      <c r="N140" s="353"/>
      <c r="O140" s="353"/>
      <c r="P140" s="353"/>
    </row>
    <row r="141" spans="1:16" s="3" customFormat="1" ht="28.8">
      <c r="A141" s="251"/>
      <c r="B141" s="262" t="s">
        <v>99</v>
      </c>
      <c r="C141" s="252" t="s">
        <v>277</v>
      </c>
      <c r="D141" s="49"/>
      <c r="E141" s="253"/>
      <c r="F141" s="254" t="s">
        <v>114</v>
      </c>
      <c r="G141" s="78"/>
      <c r="H141" s="522"/>
      <c r="I141" s="152" t="str">
        <f t="shared" si="3"/>
        <v/>
      </c>
      <c r="J141" s="467"/>
      <c r="K141" s="353"/>
      <c r="L141" s="353"/>
      <c r="M141" s="353"/>
      <c r="N141" s="353"/>
      <c r="O141" s="353"/>
      <c r="P141" s="353"/>
    </row>
    <row r="142" spans="1:16" s="3" customFormat="1" ht="134.4">
      <c r="A142" s="242" t="s">
        <v>373</v>
      </c>
      <c r="B142" s="293" t="s">
        <v>490</v>
      </c>
      <c r="C142" s="294" t="s">
        <v>280</v>
      </c>
      <c r="D142" s="503"/>
      <c r="E142" s="247"/>
      <c r="F142" s="295" t="s">
        <v>39</v>
      </c>
      <c r="G142" s="506"/>
      <c r="H142" s="537"/>
      <c r="I142" s="149" t="str">
        <f t="shared" si="3"/>
        <v>福</v>
      </c>
      <c r="J142" s="464" t="s">
        <v>663</v>
      </c>
      <c r="K142" s="353"/>
      <c r="L142" s="353"/>
      <c r="M142" s="353"/>
      <c r="N142" s="353"/>
      <c r="O142" s="353"/>
      <c r="P142" s="353"/>
    </row>
    <row r="143" spans="1:16" s="3" customFormat="1" ht="48">
      <c r="A143" s="183" t="s">
        <v>374</v>
      </c>
      <c r="B143" s="229" t="s">
        <v>281</v>
      </c>
      <c r="C143" s="230" t="s">
        <v>282</v>
      </c>
      <c r="D143" s="51"/>
      <c r="E143" s="51"/>
      <c r="F143" s="232" t="s">
        <v>117</v>
      </c>
      <c r="G143" s="76"/>
      <c r="H143" s="76"/>
      <c r="I143" s="162" t="str">
        <f t="shared" si="3"/>
        <v>介</v>
      </c>
      <c r="J143" s="478" t="s">
        <v>464</v>
      </c>
      <c r="K143" s="353"/>
      <c r="L143" s="353"/>
      <c r="M143" s="353"/>
      <c r="N143" s="353"/>
      <c r="O143" s="353"/>
      <c r="P143" s="353"/>
    </row>
    <row r="144" spans="1:16" s="3" customFormat="1" ht="67.2">
      <c r="A144" s="514"/>
      <c r="B144" s="218" t="s">
        <v>358</v>
      </c>
      <c r="C144" s="515" t="s">
        <v>357</v>
      </c>
      <c r="D144" s="505"/>
      <c r="E144" s="505"/>
      <c r="F144" s="499" t="s">
        <v>312</v>
      </c>
      <c r="G144" s="507"/>
      <c r="H144" s="507"/>
      <c r="I144" s="163" t="str">
        <f t="shared" si="3"/>
        <v>介</v>
      </c>
      <c r="J144" s="479"/>
      <c r="K144" s="353"/>
      <c r="L144" s="353"/>
      <c r="M144" s="353"/>
      <c r="N144" s="353"/>
      <c r="O144" s="353"/>
      <c r="P144" s="353"/>
    </row>
    <row r="145" spans="1:16" s="3" customFormat="1" ht="28.8">
      <c r="A145" s="514"/>
      <c r="B145" s="218" t="s">
        <v>355</v>
      </c>
      <c r="C145" s="515" t="s">
        <v>356</v>
      </c>
      <c r="D145" s="505"/>
      <c r="E145" s="505"/>
      <c r="F145" s="499" t="s">
        <v>313</v>
      </c>
      <c r="G145" s="507"/>
      <c r="H145" s="507"/>
      <c r="I145" s="163" t="str">
        <f t="shared" si="3"/>
        <v>介</v>
      </c>
      <c r="J145" s="479"/>
      <c r="K145" s="353"/>
      <c r="L145" s="353"/>
      <c r="M145" s="353"/>
      <c r="N145" s="353"/>
      <c r="O145" s="353"/>
      <c r="P145" s="353"/>
    </row>
    <row r="146" spans="1:16" s="3" customFormat="1" ht="19.2">
      <c r="A146" s="514"/>
      <c r="B146" s="218" t="s">
        <v>283</v>
      </c>
      <c r="C146" s="515" t="s">
        <v>88</v>
      </c>
      <c r="D146" s="505"/>
      <c r="E146" s="505"/>
      <c r="F146" s="499" t="s">
        <v>314</v>
      </c>
      <c r="G146" s="507"/>
      <c r="H146" s="507"/>
      <c r="I146" s="163" t="str">
        <f t="shared" si="3"/>
        <v>介</v>
      </c>
      <c r="J146" s="479"/>
      <c r="K146" s="353"/>
      <c r="L146" s="353"/>
      <c r="M146" s="353"/>
      <c r="N146" s="353"/>
      <c r="O146" s="353"/>
      <c r="P146" s="353"/>
    </row>
    <row r="147" spans="1:16" s="3" customFormat="1" ht="163.19999999999999">
      <c r="A147" s="514"/>
      <c r="B147" s="218" t="s">
        <v>352</v>
      </c>
      <c r="C147" s="515" t="s">
        <v>410</v>
      </c>
      <c r="D147" s="505"/>
      <c r="E147" s="505"/>
      <c r="F147" s="499" t="s">
        <v>36</v>
      </c>
      <c r="G147" s="507"/>
      <c r="H147" s="507"/>
      <c r="I147" s="163" t="str">
        <f t="shared" si="3"/>
        <v>介</v>
      </c>
      <c r="J147" s="479"/>
      <c r="K147" s="353"/>
      <c r="L147" s="353"/>
      <c r="M147" s="353"/>
      <c r="N147" s="353"/>
      <c r="O147" s="353"/>
      <c r="P147" s="353"/>
    </row>
    <row r="148" spans="1:16" s="3" customFormat="1" ht="67.2">
      <c r="A148" s="514"/>
      <c r="B148" s="218" t="s">
        <v>353</v>
      </c>
      <c r="C148" s="515" t="s">
        <v>411</v>
      </c>
      <c r="D148" s="505"/>
      <c r="E148" s="505"/>
      <c r="F148" s="499" t="s">
        <v>36</v>
      </c>
      <c r="G148" s="507"/>
      <c r="H148" s="507"/>
      <c r="I148" s="163" t="str">
        <f t="shared" si="3"/>
        <v>介</v>
      </c>
      <c r="J148" s="479"/>
      <c r="K148" s="353"/>
      <c r="L148" s="353"/>
      <c r="M148" s="353"/>
      <c r="N148" s="353"/>
      <c r="O148" s="353"/>
      <c r="P148" s="353"/>
    </row>
    <row r="149" spans="1:16" s="3" customFormat="1" ht="67.2">
      <c r="A149" s="514"/>
      <c r="B149" s="218" t="s">
        <v>354</v>
      </c>
      <c r="C149" s="515" t="s">
        <v>412</v>
      </c>
      <c r="D149" s="505"/>
      <c r="E149" s="505"/>
      <c r="F149" s="499" t="s">
        <v>36</v>
      </c>
      <c r="G149" s="507"/>
      <c r="H149" s="507"/>
      <c r="I149" s="163" t="str">
        <f t="shared" si="3"/>
        <v>介</v>
      </c>
      <c r="J149" s="479"/>
      <c r="K149" s="353"/>
      <c r="L149" s="353"/>
      <c r="M149" s="353"/>
      <c r="N149" s="353"/>
      <c r="O149" s="353"/>
      <c r="P149" s="353"/>
    </row>
    <row r="150" spans="1:16" s="3" customFormat="1" ht="38.4">
      <c r="A150" s="517"/>
      <c r="B150" s="194" t="s">
        <v>385</v>
      </c>
      <c r="C150" s="195" t="s">
        <v>409</v>
      </c>
      <c r="D150" s="59"/>
      <c r="E150" s="59"/>
      <c r="F150" s="197" t="s">
        <v>115</v>
      </c>
      <c r="G150" s="77"/>
      <c r="H150" s="77"/>
      <c r="I150" s="164" t="str">
        <f t="shared" si="3"/>
        <v>介</v>
      </c>
      <c r="J150" s="480" t="s">
        <v>464</v>
      </c>
      <c r="K150" s="353"/>
      <c r="L150" s="353"/>
      <c r="M150" s="353"/>
      <c r="N150" s="353"/>
      <c r="O150" s="353"/>
      <c r="P150" s="353"/>
    </row>
    <row r="151" spans="1:16" s="3" customFormat="1" ht="28.8">
      <c r="A151" s="517"/>
      <c r="B151" s="194" t="s">
        <v>100</v>
      </c>
      <c r="C151" s="513" t="s">
        <v>71</v>
      </c>
      <c r="D151" s="59"/>
      <c r="E151" s="59"/>
      <c r="F151" s="497" t="s">
        <v>39</v>
      </c>
      <c r="G151" s="77"/>
      <c r="H151" s="77"/>
      <c r="I151" s="164" t="str">
        <f t="shared" si="3"/>
        <v>福</v>
      </c>
      <c r="J151" s="480" t="s">
        <v>464</v>
      </c>
      <c r="K151" s="353"/>
      <c r="L151" s="353"/>
      <c r="M151" s="353"/>
      <c r="N151" s="353"/>
      <c r="O151" s="353"/>
      <c r="P151" s="353"/>
    </row>
    <row r="152" spans="1:16" s="3" customFormat="1" ht="67.2">
      <c r="A152" s="517"/>
      <c r="B152" s="194" t="s">
        <v>101</v>
      </c>
      <c r="C152" s="513" t="s">
        <v>284</v>
      </c>
      <c r="D152" s="59"/>
      <c r="E152" s="59"/>
      <c r="F152" s="497" t="s">
        <v>39</v>
      </c>
      <c r="G152" s="77"/>
      <c r="H152" s="77"/>
      <c r="I152" s="164" t="str">
        <f t="shared" si="3"/>
        <v>福</v>
      </c>
      <c r="J152" s="480"/>
      <c r="K152" s="353"/>
      <c r="L152" s="353"/>
      <c r="M152" s="353"/>
      <c r="N152" s="353"/>
      <c r="O152" s="353"/>
      <c r="P152" s="353"/>
    </row>
    <row r="153" spans="1:16" s="3" customFormat="1" ht="28.8">
      <c r="A153" s="517"/>
      <c r="B153" s="209" t="s">
        <v>399</v>
      </c>
      <c r="C153" s="513" t="s">
        <v>87</v>
      </c>
      <c r="D153" s="510"/>
      <c r="E153" s="510"/>
      <c r="F153" s="497" t="s">
        <v>39</v>
      </c>
      <c r="G153" s="512"/>
      <c r="H153" s="512"/>
      <c r="I153" s="165" t="str">
        <f t="shared" si="3"/>
        <v>福</v>
      </c>
      <c r="J153" s="481"/>
      <c r="K153" s="353"/>
      <c r="L153" s="353"/>
      <c r="M153" s="353"/>
      <c r="N153" s="353"/>
      <c r="O153" s="353"/>
      <c r="P153" s="353"/>
    </row>
    <row r="154" spans="1:16" s="3" customFormat="1" ht="144">
      <c r="A154" s="517"/>
      <c r="B154" s="62" t="s">
        <v>333</v>
      </c>
      <c r="C154" s="296" t="s">
        <v>336</v>
      </c>
      <c r="D154" s="510"/>
      <c r="E154" s="48"/>
      <c r="F154" s="114" t="s">
        <v>460</v>
      </c>
      <c r="G154" s="512"/>
      <c r="H154" s="512"/>
      <c r="I154" s="165" t="str">
        <f t="shared" si="3"/>
        <v>福</v>
      </c>
      <c r="J154" s="481" t="s">
        <v>464</v>
      </c>
      <c r="K154" s="353"/>
      <c r="L154" s="353"/>
      <c r="M154" s="353"/>
      <c r="N154" s="353"/>
      <c r="O154" s="353"/>
      <c r="P154" s="353"/>
    </row>
    <row r="155" spans="1:16" s="3" customFormat="1" ht="134.4">
      <c r="A155" s="251"/>
      <c r="B155" s="42" t="s">
        <v>335</v>
      </c>
      <c r="C155" s="297" t="s">
        <v>337</v>
      </c>
      <c r="D155" s="49"/>
      <c r="E155" s="50"/>
      <c r="F155" s="115" t="s">
        <v>460</v>
      </c>
      <c r="G155" s="78"/>
      <c r="H155" s="78"/>
      <c r="I155" s="166" t="str">
        <f t="shared" si="3"/>
        <v>福</v>
      </c>
      <c r="J155" s="482" t="s">
        <v>464</v>
      </c>
      <c r="K155" s="353"/>
      <c r="L155" s="353"/>
      <c r="M155" s="353"/>
      <c r="N155" s="353"/>
      <c r="O155" s="353"/>
      <c r="P155" s="353"/>
    </row>
    <row r="156" spans="1:16" s="53" customFormat="1" ht="57.6">
      <c r="A156" s="298" t="s">
        <v>338</v>
      </c>
      <c r="B156" s="277" t="s">
        <v>339</v>
      </c>
      <c r="C156" s="299" t="s">
        <v>340</v>
      </c>
      <c r="D156" s="51"/>
      <c r="E156" s="52"/>
      <c r="F156" s="345" t="s">
        <v>460</v>
      </c>
      <c r="G156" s="76"/>
      <c r="H156" s="116"/>
      <c r="I156" s="167" t="str">
        <f t="shared" si="3"/>
        <v>福</v>
      </c>
      <c r="J156" s="483" t="s">
        <v>464</v>
      </c>
      <c r="K156" s="354"/>
      <c r="L156" s="354"/>
      <c r="M156" s="354"/>
      <c r="N156" s="354"/>
      <c r="O156" s="354"/>
      <c r="P156" s="354"/>
    </row>
    <row r="157" spans="1:16" s="53" customFormat="1" ht="38.4">
      <c r="A157" s="516"/>
      <c r="B157" s="300" t="s">
        <v>341</v>
      </c>
      <c r="C157" s="357" t="s">
        <v>342</v>
      </c>
      <c r="D157" s="504"/>
      <c r="E157" s="55"/>
      <c r="F157" s="346" t="s">
        <v>460</v>
      </c>
      <c r="G157" s="77"/>
      <c r="H157" s="117"/>
      <c r="I157" s="168" t="str">
        <f t="shared" si="3"/>
        <v>福</v>
      </c>
      <c r="J157" s="484" t="s">
        <v>464</v>
      </c>
      <c r="K157" s="354"/>
      <c r="L157" s="354"/>
      <c r="M157" s="354"/>
      <c r="N157" s="354"/>
      <c r="O157" s="354"/>
      <c r="P157" s="354"/>
    </row>
    <row r="158" spans="1:16" s="53" customFormat="1" ht="28.8">
      <c r="A158" s="514"/>
      <c r="B158" s="61" t="s">
        <v>343</v>
      </c>
      <c r="C158" s="301" t="s">
        <v>344</v>
      </c>
      <c r="D158" s="49"/>
      <c r="E158" s="50"/>
      <c r="F158" s="347" t="s">
        <v>309</v>
      </c>
      <c r="G158" s="78"/>
      <c r="H158" s="118"/>
      <c r="I158" s="169" t="str">
        <f t="shared" si="3"/>
        <v>福</v>
      </c>
      <c r="J158" s="485" t="s">
        <v>464</v>
      </c>
      <c r="K158" s="354"/>
      <c r="L158" s="354"/>
      <c r="M158" s="354"/>
      <c r="N158" s="354"/>
      <c r="O158" s="354"/>
      <c r="P158" s="354"/>
    </row>
    <row r="159" spans="1:16" s="3" customFormat="1" ht="48">
      <c r="A159" s="242" t="s">
        <v>375</v>
      </c>
      <c r="B159" s="302" t="s">
        <v>386</v>
      </c>
      <c r="C159" s="303" t="s">
        <v>285</v>
      </c>
      <c r="D159" s="287"/>
      <c r="E159" s="247"/>
      <c r="F159" s="304" t="s">
        <v>39</v>
      </c>
      <c r="G159" s="530"/>
      <c r="H159" s="537"/>
      <c r="I159" s="149" t="str">
        <f t="shared" si="3"/>
        <v>福</v>
      </c>
      <c r="J159" s="464" t="s">
        <v>464</v>
      </c>
      <c r="K159" s="353"/>
      <c r="L159" s="353"/>
      <c r="M159" s="353"/>
      <c r="N159" s="353"/>
      <c r="O159" s="353"/>
      <c r="P159" s="353"/>
    </row>
    <row r="160" spans="1:16" s="3" customFormat="1" ht="48">
      <c r="A160" s="271" t="s">
        <v>376</v>
      </c>
      <c r="B160" s="249" t="s">
        <v>204</v>
      </c>
      <c r="C160" s="230" t="s">
        <v>286</v>
      </c>
      <c r="D160" s="51"/>
      <c r="E160" s="250"/>
      <c r="F160" s="232" t="s">
        <v>39</v>
      </c>
      <c r="G160" s="76"/>
      <c r="H160" s="523"/>
      <c r="I160" s="151" t="str">
        <f t="shared" si="3"/>
        <v>福</v>
      </c>
      <c r="J160" s="466" t="s">
        <v>464</v>
      </c>
      <c r="K160" s="353"/>
      <c r="L160" s="353"/>
      <c r="M160" s="353"/>
      <c r="N160" s="353"/>
      <c r="O160" s="353"/>
      <c r="P160" s="353"/>
    </row>
    <row r="161" spans="1:16" s="3" customFormat="1" ht="28.8">
      <c r="A161" s="305"/>
      <c r="B161" s="256" t="s">
        <v>102</v>
      </c>
      <c r="C161" s="195" t="s">
        <v>69</v>
      </c>
      <c r="D161" s="59"/>
      <c r="E161" s="60"/>
      <c r="F161" s="197" t="s">
        <v>39</v>
      </c>
      <c r="G161" s="77"/>
      <c r="H161" s="521"/>
      <c r="I161" s="156" t="str">
        <f t="shared" si="3"/>
        <v>福</v>
      </c>
      <c r="J161" s="471" t="s">
        <v>464</v>
      </c>
      <c r="K161" s="353"/>
      <c r="L161" s="353"/>
      <c r="M161" s="353"/>
      <c r="N161" s="353"/>
      <c r="O161" s="353"/>
      <c r="P161" s="353"/>
    </row>
    <row r="162" spans="1:16" s="3" customFormat="1" ht="19.2">
      <c r="A162" s="305"/>
      <c r="B162" s="256" t="s">
        <v>103</v>
      </c>
      <c r="C162" s="195" t="s">
        <v>69</v>
      </c>
      <c r="D162" s="59"/>
      <c r="E162" s="60"/>
      <c r="F162" s="197" t="s">
        <v>39</v>
      </c>
      <c r="G162" s="77"/>
      <c r="H162" s="521"/>
      <c r="I162" s="156" t="str">
        <f t="shared" si="3"/>
        <v>福</v>
      </c>
      <c r="J162" s="471" t="s">
        <v>464</v>
      </c>
      <c r="K162" s="353"/>
      <c r="L162" s="353"/>
      <c r="M162" s="353"/>
      <c r="N162" s="353"/>
      <c r="O162" s="353"/>
      <c r="P162" s="353"/>
    </row>
    <row r="163" spans="1:16" s="3" customFormat="1" ht="28.8">
      <c r="A163" s="305"/>
      <c r="B163" s="256" t="s">
        <v>461</v>
      </c>
      <c r="C163" s="349" t="s">
        <v>462</v>
      </c>
      <c r="D163" s="59"/>
      <c r="E163" s="342"/>
      <c r="F163" s="348" t="s">
        <v>39</v>
      </c>
      <c r="G163" s="77"/>
      <c r="H163" s="521"/>
      <c r="I163" s="156" t="str">
        <f t="shared" si="3"/>
        <v>福</v>
      </c>
      <c r="J163" s="471" t="s">
        <v>464</v>
      </c>
      <c r="K163" s="353"/>
      <c r="L163" s="353"/>
      <c r="M163" s="353"/>
      <c r="N163" s="353"/>
      <c r="O163" s="353"/>
      <c r="P163" s="353"/>
    </row>
    <row r="164" spans="1:16" s="3" customFormat="1" ht="38.4">
      <c r="A164" s="305"/>
      <c r="B164" s="256" t="s">
        <v>205</v>
      </c>
      <c r="C164" s="256" t="s">
        <v>287</v>
      </c>
      <c r="D164" s="59"/>
      <c r="E164" s="60"/>
      <c r="F164" s="258" t="s">
        <v>39</v>
      </c>
      <c r="G164" s="77"/>
      <c r="H164" s="521"/>
      <c r="I164" s="156" t="str">
        <f t="shared" si="3"/>
        <v>福</v>
      </c>
      <c r="J164" s="471" t="s">
        <v>464</v>
      </c>
      <c r="K164" s="353"/>
      <c r="L164" s="353"/>
      <c r="M164" s="353"/>
      <c r="N164" s="353"/>
      <c r="O164" s="353"/>
      <c r="P164" s="353"/>
    </row>
    <row r="165" spans="1:16" s="3" customFormat="1" ht="76.8">
      <c r="A165" s="305"/>
      <c r="B165" s="195" t="s">
        <v>293</v>
      </c>
      <c r="C165" s="256" t="s">
        <v>288</v>
      </c>
      <c r="D165" s="59"/>
      <c r="E165" s="60"/>
      <c r="F165" s="258" t="s">
        <v>39</v>
      </c>
      <c r="G165" s="77"/>
      <c r="H165" s="521"/>
      <c r="I165" s="156" t="str">
        <f t="shared" si="3"/>
        <v>福</v>
      </c>
      <c r="J165" s="471" t="s">
        <v>464</v>
      </c>
      <c r="K165" s="353"/>
      <c r="L165" s="353"/>
      <c r="M165" s="353"/>
      <c r="N165" s="353"/>
      <c r="O165" s="353"/>
      <c r="P165" s="353"/>
    </row>
    <row r="166" spans="1:16" s="3" customFormat="1" ht="28.8">
      <c r="A166" s="305"/>
      <c r="B166" s="256" t="s">
        <v>206</v>
      </c>
      <c r="C166" s="256" t="s">
        <v>289</v>
      </c>
      <c r="D166" s="59"/>
      <c r="E166" s="60"/>
      <c r="F166" s="258" t="s">
        <v>39</v>
      </c>
      <c r="G166" s="77"/>
      <c r="H166" s="521"/>
      <c r="I166" s="156" t="str">
        <f t="shared" si="3"/>
        <v>福</v>
      </c>
      <c r="J166" s="471" t="s">
        <v>464</v>
      </c>
      <c r="K166" s="353"/>
      <c r="L166" s="353"/>
      <c r="M166" s="353"/>
      <c r="N166" s="353"/>
      <c r="O166" s="353"/>
      <c r="P166" s="353"/>
    </row>
    <row r="167" spans="1:16" s="3" customFormat="1" ht="38.4">
      <c r="A167" s="305"/>
      <c r="B167" s="306" t="s">
        <v>448</v>
      </c>
      <c r="C167" s="307" t="s">
        <v>449</v>
      </c>
      <c r="D167" s="59"/>
      <c r="E167" s="60"/>
      <c r="F167" s="197" t="s">
        <v>39</v>
      </c>
      <c r="G167" s="77"/>
      <c r="H167" s="521"/>
      <c r="I167" s="156" t="str">
        <f t="shared" si="3"/>
        <v>福</v>
      </c>
      <c r="J167" s="471" t="s">
        <v>464</v>
      </c>
      <c r="K167" s="353"/>
      <c r="L167" s="353"/>
      <c r="M167" s="353"/>
      <c r="N167" s="353"/>
      <c r="O167" s="353"/>
      <c r="P167" s="353"/>
    </row>
    <row r="168" spans="1:16" s="3" customFormat="1" ht="28.8">
      <c r="A168" s="305"/>
      <c r="B168" s="256" t="s">
        <v>104</v>
      </c>
      <c r="C168" s="256" t="s">
        <v>290</v>
      </c>
      <c r="D168" s="59"/>
      <c r="E168" s="263"/>
      <c r="F168" s="258" t="s">
        <v>40</v>
      </c>
      <c r="G168" s="77"/>
      <c r="H168" s="538"/>
      <c r="I168" s="157" t="str">
        <f t="shared" si="3"/>
        <v/>
      </c>
      <c r="J168" s="472"/>
      <c r="K168" s="353"/>
      <c r="L168" s="353"/>
      <c r="M168" s="353"/>
      <c r="N168" s="353"/>
      <c r="O168" s="353"/>
      <c r="P168" s="353"/>
    </row>
    <row r="169" spans="1:16" s="3" customFormat="1" ht="28.8">
      <c r="A169" s="305"/>
      <c r="B169" s="256" t="s">
        <v>105</v>
      </c>
      <c r="C169" s="256" t="s">
        <v>291</v>
      </c>
      <c r="D169" s="59"/>
      <c r="E169" s="257"/>
      <c r="F169" s="258" t="s">
        <v>39</v>
      </c>
      <c r="G169" s="77"/>
      <c r="H169" s="539"/>
      <c r="I169" s="154" t="str">
        <f t="shared" si="3"/>
        <v>福</v>
      </c>
      <c r="J169" s="469" t="s">
        <v>464</v>
      </c>
      <c r="K169" s="353"/>
      <c r="L169" s="353"/>
      <c r="M169" s="353"/>
      <c r="N169" s="353"/>
      <c r="O169" s="353"/>
      <c r="P169" s="353"/>
    </row>
    <row r="170" spans="1:16" s="3" customFormat="1" ht="48">
      <c r="A170" s="251"/>
      <c r="B170" s="61" t="s">
        <v>294</v>
      </c>
      <c r="C170" s="61" t="s">
        <v>292</v>
      </c>
      <c r="D170" s="49"/>
      <c r="E170" s="263"/>
      <c r="F170" s="260" t="s">
        <v>40</v>
      </c>
      <c r="G170" s="78"/>
      <c r="H170" s="538"/>
      <c r="I170" s="157" t="str">
        <f t="shared" si="3"/>
        <v/>
      </c>
      <c r="J170" s="472"/>
      <c r="K170" s="353"/>
      <c r="L170" s="353"/>
      <c r="M170" s="353"/>
      <c r="N170" s="353"/>
      <c r="O170" s="353"/>
      <c r="P170" s="353"/>
    </row>
    <row r="171" spans="1:16" s="3" customFormat="1" ht="38.4">
      <c r="A171" s="518" t="s">
        <v>387</v>
      </c>
      <c r="B171" s="229" t="s">
        <v>207</v>
      </c>
      <c r="C171" s="249" t="s">
        <v>295</v>
      </c>
      <c r="D171" s="51"/>
      <c r="E171" s="250"/>
      <c r="F171" s="308" t="s">
        <v>40</v>
      </c>
      <c r="G171" s="76"/>
      <c r="H171" s="523"/>
      <c r="I171" s="151" t="str">
        <f t="shared" si="3"/>
        <v/>
      </c>
      <c r="J171" s="466"/>
      <c r="K171" s="353"/>
      <c r="L171" s="353"/>
      <c r="M171" s="353"/>
      <c r="N171" s="353"/>
      <c r="O171" s="353"/>
      <c r="P171" s="353"/>
    </row>
    <row r="172" spans="1:16" s="3" customFormat="1" ht="19.2">
      <c r="A172" s="517"/>
      <c r="B172" s="218" t="s">
        <v>106</v>
      </c>
      <c r="C172" s="509" t="s">
        <v>69</v>
      </c>
      <c r="D172" s="505"/>
      <c r="E172" s="57"/>
      <c r="F172" s="511" t="s">
        <v>40</v>
      </c>
      <c r="G172" s="507"/>
      <c r="H172" s="502"/>
      <c r="I172" s="141" t="str">
        <f t="shared" si="3"/>
        <v/>
      </c>
      <c r="J172" s="454"/>
      <c r="K172" s="353"/>
      <c r="L172" s="353"/>
      <c r="M172" s="353"/>
      <c r="N172" s="353"/>
      <c r="O172" s="353"/>
      <c r="P172" s="353"/>
    </row>
    <row r="173" spans="1:16" s="3" customFormat="1" ht="38.4">
      <c r="A173" s="517"/>
      <c r="B173" s="218" t="s">
        <v>403</v>
      </c>
      <c r="C173" s="509" t="s">
        <v>406</v>
      </c>
      <c r="D173" s="505"/>
      <c r="E173" s="57"/>
      <c r="F173" s="511" t="s">
        <v>415</v>
      </c>
      <c r="G173" s="507"/>
      <c r="H173" s="502"/>
      <c r="I173" s="141" t="str">
        <f t="shared" si="3"/>
        <v>福</v>
      </c>
      <c r="J173" s="454" t="s">
        <v>464</v>
      </c>
      <c r="K173" s="353"/>
      <c r="L173" s="353"/>
      <c r="M173" s="353"/>
      <c r="N173" s="353"/>
      <c r="O173" s="353"/>
      <c r="P173" s="353"/>
    </row>
    <row r="174" spans="1:16" s="3" customFormat="1" ht="38.4">
      <c r="A174" s="517"/>
      <c r="B174" s="194" t="s">
        <v>404</v>
      </c>
      <c r="C174" s="256" t="s">
        <v>407</v>
      </c>
      <c r="D174" s="505"/>
      <c r="E174" s="57"/>
      <c r="F174" s="511" t="s">
        <v>309</v>
      </c>
      <c r="G174" s="507"/>
      <c r="H174" s="502"/>
      <c r="I174" s="141" t="str">
        <f t="shared" si="3"/>
        <v>福</v>
      </c>
      <c r="J174" s="454"/>
      <c r="K174" s="353"/>
      <c r="L174" s="353"/>
      <c r="M174" s="353"/>
      <c r="N174" s="353"/>
      <c r="O174" s="353"/>
      <c r="P174" s="353"/>
    </row>
    <row r="175" spans="1:16" s="3" customFormat="1" ht="15.45" customHeight="1">
      <c r="A175" s="445"/>
      <c r="B175" s="566" t="s">
        <v>667</v>
      </c>
      <c r="C175" s="688"/>
      <c r="D175" s="690"/>
      <c r="E175" s="677"/>
      <c r="F175" s="680" t="s">
        <v>39</v>
      </c>
      <c r="G175" s="683"/>
      <c r="H175" s="646"/>
      <c r="I175" s="588" t="str">
        <f t="shared" si="3"/>
        <v>福</v>
      </c>
      <c r="J175" s="591"/>
    </row>
    <row r="176" spans="1:16" s="3" customFormat="1" ht="15.45" customHeight="1">
      <c r="A176" s="421">
        <f>IF(ISERROR(FIND("有",B176))=TRUE,1,0)</f>
        <v>0</v>
      </c>
      <c r="B176" s="567" t="s">
        <v>668</v>
      </c>
      <c r="C176" s="689"/>
      <c r="D176" s="691"/>
      <c r="E176" s="679"/>
      <c r="F176" s="682"/>
      <c r="G176" s="685"/>
      <c r="H176" s="648"/>
      <c r="I176" s="590">
        <f t="shared" si="3"/>
        <v>0</v>
      </c>
      <c r="J176" s="593"/>
      <c r="K176" s="353" t="s">
        <v>668</v>
      </c>
      <c r="L176" s="353" t="s">
        <v>669</v>
      </c>
      <c r="M176" s="353" t="s">
        <v>670</v>
      </c>
    </row>
    <row r="177" spans="1:16" s="3" customFormat="1" ht="28.8">
      <c r="A177" s="445"/>
      <c r="B177" s="568" t="s">
        <v>671</v>
      </c>
      <c r="C177" s="562" t="s">
        <v>672</v>
      </c>
      <c r="D177" s="561"/>
      <c r="E177" s="564"/>
      <c r="F177" s="492" t="s">
        <v>39</v>
      </c>
      <c r="G177" s="441"/>
      <c r="H177" s="493" t="s">
        <v>673</v>
      </c>
      <c r="I177" s="439" t="str">
        <f t="shared" si="3"/>
        <v>福</v>
      </c>
      <c r="J177" s="475"/>
    </row>
    <row r="178" spans="1:16" s="3" customFormat="1" ht="19.2">
      <c r="A178" s="445"/>
      <c r="B178" s="568" t="s">
        <v>674</v>
      </c>
      <c r="C178" s="562" t="s">
        <v>675</v>
      </c>
      <c r="D178" s="561"/>
      <c r="E178" s="564"/>
      <c r="F178" s="492" t="s">
        <v>39</v>
      </c>
      <c r="G178" s="441"/>
      <c r="H178" s="444"/>
      <c r="I178" s="439" t="str">
        <f t="shared" si="3"/>
        <v>福</v>
      </c>
      <c r="J178" s="475"/>
    </row>
    <row r="179" spans="1:16" s="3" customFormat="1" ht="28.8">
      <c r="A179" s="445"/>
      <c r="B179" s="568" t="s">
        <v>676</v>
      </c>
      <c r="C179" s="562" t="s">
        <v>677</v>
      </c>
      <c r="D179" s="560"/>
      <c r="E179" s="563"/>
      <c r="F179" s="495" t="s">
        <v>39</v>
      </c>
      <c r="G179" s="440"/>
      <c r="H179" s="443"/>
      <c r="I179" s="438" t="str">
        <f t="shared" si="3"/>
        <v>福</v>
      </c>
      <c r="J179" s="475"/>
    </row>
    <row r="180" spans="1:16" s="3" customFormat="1" ht="28.8">
      <c r="A180" s="445"/>
      <c r="B180" s="569" t="s">
        <v>707</v>
      </c>
      <c r="C180" s="674" t="s">
        <v>686</v>
      </c>
      <c r="D180" s="619"/>
      <c r="E180" s="677"/>
      <c r="F180" s="680" t="s">
        <v>39</v>
      </c>
      <c r="G180" s="683"/>
      <c r="H180" s="686"/>
      <c r="I180" s="588" t="str">
        <f t="shared" si="3"/>
        <v>福</v>
      </c>
      <c r="J180" s="591"/>
    </row>
    <row r="181" spans="1:16" s="3" customFormat="1" ht="15.45" customHeight="1">
      <c r="A181" s="445"/>
      <c r="B181" s="328" t="s">
        <v>678</v>
      </c>
      <c r="C181" s="676"/>
      <c r="D181" s="599"/>
      <c r="E181" s="679"/>
      <c r="F181" s="682"/>
      <c r="G181" s="685"/>
      <c r="H181" s="687"/>
      <c r="I181" s="590">
        <f t="shared" si="3"/>
        <v>0</v>
      </c>
      <c r="J181" s="593"/>
      <c r="K181" s="353" t="s">
        <v>679</v>
      </c>
      <c r="L181" s="353" t="s">
        <v>680</v>
      </c>
      <c r="M181" s="353" t="s">
        <v>681</v>
      </c>
      <c r="N181" s="353" t="s">
        <v>682</v>
      </c>
      <c r="O181" s="353"/>
    </row>
    <row r="182" spans="1:16" s="3" customFormat="1" ht="19.2">
      <c r="A182" s="445"/>
      <c r="B182" s="569" t="s">
        <v>683</v>
      </c>
      <c r="C182" s="674" t="s">
        <v>687</v>
      </c>
      <c r="D182" s="619"/>
      <c r="E182" s="677"/>
      <c r="F182" s="680" t="s">
        <v>39</v>
      </c>
      <c r="G182" s="683"/>
      <c r="H182" s="646"/>
      <c r="I182" s="588" t="str">
        <f t="shared" si="3"/>
        <v>福</v>
      </c>
      <c r="J182" s="591"/>
    </row>
    <row r="183" spans="1:16" s="3" customFormat="1" ht="15.45" customHeight="1">
      <c r="A183" s="445"/>
      <c r="B183" s="327" t="s">
        <v>684</v>
      </c>
      <c r="C183" s="675"/>
      <c r="D183" s="598"/>
      <c r="E183" s="678"/>
      <c r="F183" s="681"/>
      <c r="G183" s="684"/>
      <c r="H183" s="647"/>
      <c r="I183" s="589">
        <f t="shared" si="3"/>
        <v>0</v>
      </c>
      <c r="J183" s="592"/>
    </row>
    <row r="184" spans="1:16" s="3" customFormat="1" ht="15.45" customHeight="1">
      <c r="A184" s="445"/>
      <c r="B184" s="328" t="s">
        <v>685</v>
      </c>
      <c r="C184" s="676"/>
      <c r="D184" s="599"/>
      <c r="E184" s="679"/>
      <c r="F184" s="682"/>
      <c r="G184" s="685"/>
      <c r="H184" s="648"/>
      <c r="I184" s="590">
        <f t="shared" si="3"/>
        <v>0</v>
      </c>
      <c r="J184" s="593"/>
    </row>
    <row r="185" spans="1:16" s="3" customFormat="1" ht="28.8">
      <c r="A185" s="445"/>
      <c r="B185" s="194" t="s">
        <v>405</v>
      </c>
      <c r="C185" s="256" t="s">
        <v>408</v>
      </c>
      <c r="D185" s="437"/>
      <c r="E185" s="57"/>
      <c r="F185" s="442" t="s">
        <v>416</v>
      </c>
      <c r="G185" s="441"/>
      <c r="H185" s="444"/>
      <c r="I185" s="439" t="str">
        <f t="shared" si="3"/>
        <v/>
      </c>
      <c r="J185" s="475"/>
      <c r="K185" s="353"/>
      <c r="L185" s="353"/>
      <c r="M185" s="353"/>
      <c r="N185" s="353"/>
      <c r="O185" s="353"/>
      <c r="P185" s="353"/>
    </row>
    <row r="186" spans="1:16" s="3" customFormat="1" ht="57.6">
      <c r="A186" s="517"/>
      <c r="B186" s="209" t="s">
        <v>482</v>
      </c>
      <c r="C186" s="616" t="s">
        <v>701</v>
      </c>
      <c r="D186" s="619"/>
      <c r="E186" s="620"/>
      <c r="F186" s="623" t="s">
        <v>39</v>
      </c>
      <c r="G186" s="582"/>
      <c r="H186" s="585"/>
      <c r="I186" s="588" t="str">
        <f t="shared" si="3"/>
        <v>福</v>
      </c>
      <c r="J186" s="591" t="s">
        <v>464</v>
      </c>
      <c r="K186" s="353"/>
      <c r="L186" s="353"/>
      <c r="M186" s="353"/>
      <c r="N186" s="353"/>
      <c r="O186" s="353"/>
      <c r="P186" s="353"/>
    </row>
    <row r="187" spans="1:16" s="3" customFormat="1" ht="15.45" customHeight="1">
      <c r="A187" s="514"/>
      <c r="B187" s="556" t="s">
        <v>640</v>
      </c>
      <c r="C187" s="617"/>
      <c r="D187" s="598"/>
      <c r="E187" s="621"/>
      <c r="F187" s="624"/>
      <c r="G187" s="583"/>
      <c r="H187" s="586"/>
      <c r="I187" s="589"/>
      <c r="J187" s="592"/>
      <c r="K187" s="353"/>
      <c r="L187" s="353"/>
      <c r="M187" s="353"/>
      <c r="N187" s="353"/>
      <c r="O187" s="353"/>
      <c r="P187" s="353"/>
    </row>
    <row r="188" spans="1:16" s="3" customFormat="1" ht="15.45" customHeight="1">
      <c r="A188" s="514"/>
      <c r="B188" s="312" t="s">
        <v>480</v>
      </c>
      <c r="C188" s="617"/>
      <c r="D188" s="598"/>
      <c r="E188" s="621"/>
      <c r="F188" s="624"/>
      <c r="G188" s="583"/>
      <c r="H188" s="586"/>
      <c r="I188" s="589"/>
      <c r="J188" s="592"/>
      <c r="K188" s="353"/>
      <c r="L188" s="353"/>
      <c r="M188" s="353"/>
      <c r="N188" s="353"/>
      <c r="O188" s="353"/>
      <c r="P188" s="353"/>
    </row>
    <row r="189" spans="1:16" s="3" customFormat="1" ht="15.45" customHeight="1">
      <c r="A189" s="514"/>
      <c r="B189" s="556" t="s">
        <v>484</v>
      </c>
      <c r="C189" s="617"/>
      <c r="D189" s="598"/>
      <c r="E189" s="621"/>
      <c r="F189" s="624"/>
      <c r="G189" s="583"/>
      <c r="H189" s="586"/>
      <c r="I189" s="589"/>
      <c r="J189" s="592"/>
      <c r="K189" s="353"/>
      <c r="L189" s="353"/>
      <c r="M189" s="353"/>
      <c r="N189" s="353"/>
      <c r="O189" s="353"/>
      <c r="P189" s="353"/>
    </row>
    <row r="190" spans="1:16" s="3" customFormat="1" ht="15.45" customHeight="1">
      <c r="A190" s="514"/>
      <c r="B190" s="328" t="s">
        <v>483</v>
      </c>
      <c r="C190" s="618"/>
      <c r="D190" s="599"/>
      <c r="E190" s="622"/>
      <c r="F190" s="625"/>
      <c r="G190" s="584"/>
      <c r="H190" s="587"/>
      <c r="I190" s="590"/>
      <c r="J190" s="593"/>
      <c r="K190" s="353"/>
      <c r="L190" s="353"/>
      <c r="M190" s="353"/>
      <c r="N190" s="353"/>
      <c r="O190" s="353"/>
      <c r="P190" s="353"/>
    </row>
    <row r="191" spans="1:16" s="3" customFormat="1" ht="19.2">
      <c r="A191" s="517"/>
      <c r="B191" s="218" t="s">
        <v>481</v>
      </c>
      <c r="C191" s="616" t="s">
        <v>712</v>
      </c>
      <c r="D191" s="619"/>
      <c r="E191" s="620"/>
      <c r="F191" s="623" t="s">
        <v>39</v>
      </c>
      <c r="G191" s="582"/>
      <c r="H191" s="632" t="s">
        <v>479</v>
      </c>
      <c r="I191" s="588" t="str">
        <f t="shared" si="3"/>
        <v>福</v>
      </c>
      <c r="J191" s="591" t="s">
        <v>464</v>
      </c>
      <c r="K191" s="353"/>
      <c r="L191" s="353"/>
      <c r="M191" s="353"/>
      <c r="N191" s="353"/>
      <c r="O191" s="353"/>
      <c r="P191" s="353"/>
    </row>
    <row r="192" spans="1:16" s="3" customFormat="1">
      <c r="A192" s="514"/>
      <c r="B192" s="559" t="s">
        <v>478</v>
      </c>
      <c r="C192" s="617"/>
      <c r="D192" s="598"/>
      <c r="E192" s="621"/>
      <c r="F192" s="624"/>
      <c r="G192" s="583"/>
      <c r="H192" s="633"/>
      <c r="I192" s="589"/>
      <c r="J192" s="592"/>
      <c r="K192" s="353"/>
      <c r="L192" s="353"/>
      <c r="M192" s="353"/>
      <c r="N192" s="353"/>
      <c r="O192" s="353"/>
      <c r="P192" s="353"/>
    </row>
    <row r="193" spans="1:16" s="3" customFormat="1" ht="15.45" customHeight="1">
      <c r="A193" s="514"/>
      <c r="B193" s="312" t="s">
        <v>45</v>
      </c>
      <c r="C193" s="617"/>
      <c r="D193" s="598"/>
      <c r="E193" s="621"/>
      <c r="F193" s="624"/>
      <c r="G193" s="583"/>
      <c r="H193" s="633"/>
      <c r="I193" s="589"/>
      <c r="J193" s="592"/>
      <c r="K193" s="353"/>
      <c r="L193" s="353"/>
      <c r="M193" s="353"/>
      <c r="N193" s="353"/>
      <c r="O193" s="353"/>
      <c r="P193" s="353"/>
    </row>
    <row r="194" spans="1:16" s="3" customFormat="1" ht="15.45" customHeight="1">
      <c r="A194" s="514"/>
      <c r="B194" s="556" t="s">
        <v>476</v>
      </c>
      <c r="C194" s="617"/>
      <c r="D194" s="598"/>
      <c r="E194" s="621"/>
      <c r="F194" s="624"/>
      <c r="G194" s="583"/>
      <c r="H194" s="633"/>
      <c r="I194" s="589"/>
      <c r="J194" s="592"/>
      <c r="K194" s="353"/>
      <c r="L194" s="353"/>
      <c r="M194" s="353"/>
      <c r="N194" s="353"/>
      <c r="O194" s="353"/>
      <c r="P194" s="353"/>
    </row>
    <row r="195" spans="1:16" s="3" customFormat="1" ht="15.45" customHeight="1">
      <c r="A195" s="514"/>
      <c r="B195" s="327" t="s">
        <v>41</v>
      </c>
      <c r="C195" s="617"/>
      <c r="D195" s="598"/>
      <c r="E195" s="621"/>
      <c r="F195" s="624"/>
      <c r="G195" s="583"/>
      <c r="H195" s="633"/>
      <c r="I195" s="589"/>
      <c r="J195" s="592"/>
      <c r="K195" s="353"/>
      <c r="L195" s="353"/>
      <c r="M195" s="353"/>
      <c r="N195" s="353"/>
      <c r="O195" s="353"/>
      <c r="P195" s="353"/>
    </row>
    <row r="196" spans="1:16" s="3" customFormat="1" ht="19.2">
      <c r="A196" s="514"/>
      <c r="B196" s="556" t="s">
        <v>477</v>
      </c>
      <c r="C196" s="617"/>
      <c r="D196" s="598"/>
      <c r="E196" s="621"/>
      <c r="F196" s="624"/>
      <c r="G196" s="583"/>
      <c r="H196" s="633"/>
      <c r="I196" s="589"/>
      <c r="J196" s="592"/>
      <c r="K196" s="353"/>
      <c r="L196" s="353"/>
      <c r="M196" s="353"/>
      <c r="N196" s="353"/>
      <c r="O196" s="353"/>
      <c r="P196" s="353"/>
    </row>
    <row r="197" spans="1:16" s="3" customFormat="1" ht="15.45" customHeight="1">
      <c r="A197" s="514"/>
      <c r="B197" s="328" t="s">
        <v>41</v>
      </c>
      <c r="C197" s="618"/>
      <c r="D197" s="599"/>
      <c r="E197" s="622"/>
      <c r="F197" s="625"/>
      <c r="G197" s="584"/>
      <c r="H197" s="634"/>
      <c r="I197" s="590"/>
      <c r="J197" s="593"/>
      <c r="K197" s="353"/>
      <c r="L197" s="353"/>
      <c r="M197" s="353"/>
      <c r="N197" s="353"/>
      <c r="O197" s="353"/>
      <c r="P197" s="353"/>
    </row>
    <row r="198" spans="1:16" s="3" customFormat="1" ht="76.8">
      <c r="A198" s="517"/>
      <c r="B198" s="209" t="s">
        <v>702</v>
      </c>
      <c r="C198" s="616" t="s">
        <v>547</v>
      </c>
      <c r="D198" s="619"/>
      <c r="E198" s="620"/>
      <c r="F198" s="623" t="s">
        <v>39</v>
      </c>
      <c r="G198" s="582"/>
      <c r="H198" s="585"/>
      <c r="I198" s="588" t="str">
        <f t="shared" si="3"/>
        <v>福</v>
      </c>
      <c r="J198" s="591" t="s">
        <v>464</v>
      </c>
      <c r="K198" s="353"/>
      <c r="L198" s="353"/>
      <c r="M198" s="353"/>
      <c r="N198" s="353"/>
      <c r="O198" s="353"/>
      <c r="P198" s="353"/>
    </row>
    <row r="199" spans="1:16" s="3" customFormat="1" ht="15.45" customHeight="1">
      <c r="A199" s="514"/>
      <c r="B199" s="556" t="s">
        <v>641</v>
      </c>
      <c r="C199" s="617"/>
      <c r="D199" s="598"/>
      <c r="E199" s="621"/>
      <c r="F199" s="624"/>
      <c r="G199" s="583"/>
      <c r="H199" s="586"/>
      <c r="I199" s="589"/>
      <c r="J199" s="592"/>
      <c r="K199" s="353"/>
      <c r="L199" s="353"/>
      <c r="M199" s="353"/>
      <c r="N199" s="353"/>
      <c r="O199" s="353"/>
      <c r="P199" s="353"/>
    </row>
    <row r="200" spans="1:16" s="3" customFormat="1" ht="15.45" customHeight="1">
      <c r="A200" s="514"/>
      <c r="B200" s="312" t="s">
        <v>485</v>
      </c>
      <c r="C200" s="617"/>
      <c r="D200" s="598"/>
      <c r="E200" s="621"/>
      <c r="F200" s="624"/>
      <c r="G200" s="583"/>
      <c r="H200" s="586"/>
      <c r="I200" s="589"/>
      <c r="J200" s="592"/>
      <c r="K200" s="353"/>
      <c r="L200" s="353"/>
      <c r="M200" s="353"/>
      <c r="N200" s="353"/>
      <c r="O200" s="353"/>
      <c r="P200" s="353"/>
    </row>
    <row r="201" spans="1:16" s="3" customFormat="1" ht="15.45" customHeight="1">
      <c r="A201" s="514"/>
      <c r="B201" s="556" t="s">
        <v>645</v>
      </c>
      <c r="C201" s="617"/>
      <c r="D201" s="598"/>
      <c r="E201" s="621"/>
      <c r="F201" s="624"/>
      <c r="G201" s="583"/>
      <c r="H201" s="586"/>
      <c r="I201" s="589"/>
      <c r="J201" s="592"/>
      <c r="K201" s="353"/>
      <c r="L201" s="353"/>
      <c r="M201" s="353"/>
      <c r="N201" s="353"/>
      <c r="O201" s="353"/>
      <c r="P201" s="353"/>
    </row>
    <row r="202" spans="1:16" s="3" customFormat="1" ht="15.45" customHeight="1">
      <c r="A202" s="514"/>
      <c r="B202" s="557" t="s">
        <v>486</v>
      </c>
      <c r="C202" s="618"/>
      <c r="D202" s="599"/>
      <c r="E202" s="622"/>
      <c r="F202" s="625"/>
      <c r="G202" s="584"/>
      <c r="H202" s="587"/>
      <c r="I202" s="590"/>
      <c r="J202" s="593"/>
      <c r="K202" s="353"/>
      <c r="L202" s="353"/>
      <c r="M202" s="353"/>
      <c r="N202" s="353"/>
      <c r="O202" s="353"/>
      <c r="P202" s="353"/>
    </row>
    <row r="203" spans="1:16" s="3" customFormat="1" ht="38.4">
      <c r="A203" s="517"/>
      <c r="B203" s="194" t="s">
        <v>467</v>
      </c>
      <c r="C203" s="256" t="s">
        <v>468</v>
      </c>
      <c r="D203" s="59"/>
      <c r="E203" s="60"/>
      <c r="F203" s="258" t="s">
        <v>40</v>
      </c>
      <c r="G203" s="77"/>
      <c r="H203" s="521"/>
      <c r="I203" s="156" t="str">
        <f t="shared" si="3"/>
        <v/>
      </c>
      <c r="J203" s="471"/>
      <c r="K203" s="353"/>
      <c r="L203" s="353"/>
      <c r="M203" s="353"/>
      <c r="N203" s="353"/>
      <c r="O203" s="353"/>
      <c r="P203" s="353"/>
    </row>
    <row r="204" spans="1:16" s="3" customFormat="1" ht="28.8">
      <c r="A204" s="517"/>
      <c r="B204" s="194" t="s">
        <v>469</v>
      </c>
      <c r="C204" s="195" t="s">
        <v>470</v>
      </c>
      <c r="D204" s="59"/>
      <c r="E204" s="60"/>
      <c r="F204" s="258" t="s">
        <v>40</v>
      </c>
      <c r="G204" s="77"/>
      <c r="H204" s="521"/>
      <c r="I204" s="156" t="str">
        <f t="shared" si="3"/>
        <v/>
      </c>
      <c r="J204" s="471" t="s">
        <v>464</v>
      </c>
      <c r="K204" s="353"/>
      <c r="L204" s="353"/>
      <c r="M204" s="353"/>
      <c r="N204" s="353"/>
      <c r="O204" s="353"/>
      <c r="P204" s="353"/>
    </row>
    <row r="205" spans="1:16" s="3" customFormat="1" ht="28.8">
      <c r="A205" s="183" t="s">
        <v>388</v>
      </c>
      <c r="B205" s="249" t="s">
        <v>208</v>
      </c>
      <c r="C205" s="230" t="s">
        <v>296</v>
      </c>
      <c r="D205" s="51"/>
      <c r="E205" s="255"/>
      <c r="F205" s="232" t="s">
        <v>40</v>
      </c>
      <c r="G205" s="76"/>
      <c r="H205" s="540"/>
      <c r="I205" s="153" t="str">
        <f t="shared" si="3"/>
        <v/>
      </c>
      <c r="J205" s="468"/>
      <c r="K205" s="353"/>
      <c r="L205" s="353"/>
      <c r="M205" s="353"/>
      <c r="N205" s="353"/>
      <c r="O205" s="353"/>
      <c r="P205" s="353"/>
    </row>
    <row r="206" spans="1:16" s="3" customFormat="1" ht="28.8">
      <c r="A206" s="273"/>
      <c r="B206" s="61" t="s">
        <v>107</v>
      </c>
      <c r="C206" s="252" t="s">
        <v>170</v>
      </c>
      <c r="D206" s="49"/>
      <c r="E206" s="259"/>
      <c r="F206" s="254" t="s">
        <v>40</v>
      </c>
      <c r="G206" s="78"/>
      <c r="H206" s="541"/>
      <c r="I206" s="155" t="str">
        <f t="shared" si="3"/>
        <v/>
      </c>
      <c r="J206" s="470"/>
      <c r="K206" s="353"/>
      <c r="L206" s="353"/>
      <c r="M206" s="353"/>
      <c r="N206" s="353"/>
      <c r="O206" s="353"/>
      <c r="P206" s="353"/>
    </row>
    <row r="207" spans="1:16" s="3" customFormat="1" ht="67.2">
      <c r="A207" s="242" t="s">
        <v>389</v>
      </c>
      <c r="B207" s="302" t="s">
        <v>450</v>
      </c>
      <c r="C207" s="303" t="s">
        <v>451</v>
      </c>
      <c r="D207" s="287"/>
      <c r="E207" s="247"/>
      <c r="F207" s="304" t="s">
        <v>39</v>
      </c>
      <c r="G207" s="530"/>
      <c r="H207" s="537"/>
      <c r="I207" s="149" t="str">
        <f t="shared" si="3"/>
        <v>福</v>
      </c>
      <c r="J207" s="464"/>
      <c r="K207" s="353"/>
      <c r="L207" s="353"/>
      <c r="M207" s="353"/>
      <c r="N207" s="353"/>
      <c r="O207" s="353"/>
      <c r="P207" s="353"/>
    </row>
    <row r="208" spans="1:16" s="3" customFormat="1" ht="28.8">
      <c r="A208" s="272" t="s">
        <v>390</v>
      </c>
      <c r="B208" s="249" t="s">
        <v>209</v>
      </c>
      <c r="C208" s="249" t="s">
        <v>297</v>
      </c>
      <c r="D208" s="51"/>
      <c r="E208" s="250"/>
      <c r="F208" s="308" t="s">
        <v>39</v>
      </c>
      <c r="G208" s="76"/>
      <c r="H208" s="523"/>
      <c r="I208" s="151" t="str">
        <f t="shared" si="3"/>
        <v>福</v>
      </c>
      <c r="J208" s="466"/>
      <c r="K208" s="353"/>
      <c r="L208" s="353"/>
      <c r="M208" s="353"/>
      <c r="N208" s="353"/>
      <c r="O208" s="353"/>
      <c r="P208" s="353"/>
    </row>
    <row r="209" spans="1:16" s="3" customFormat="1" ht="38.4">
      <c r="A209" s="272"/>
      <c r="B209" s="508" t="s">
        <v>210</v>
      </c>
      <c r="C209" s="256" t="s">
        <v>170</v>
      </c>
      <c r="D209" s="59"/>
      <c r="E209" s="291"/>
      <c r="F209" s="258" t="s">
        <v>39</v>
      </c>
      <c r="G209" s="77"/>
      <c r="H209" s="501"/>
      <c r="I209" s="160" t="str">
        <f t="shared" si="3"/>
        <v>福</v>
      </c>
      <c r="J209" s="476" t="s">
        <v>464</v>
      </c>
      <c r="K209" s="353"/>
      <c r="L209" s="353"/>
      <c r="M209" s="353"/>
      <c r="N209" s="353"/>
      <c r="O209" s="353"/>
      <c r="P209" s="353"/>
    </row>
    <row r="210" spans="1:16" s="3" customFormat="1" ht="38.4">
      <c r="A210" s="305"/>
      <c r="B210" s="262" t="s">
        <v>211</v>
      </c>
      <c r="C210" s="61" t="s">
        <v>178</v>
      </c>
      <c r="D210" s="49"/>
      <c r="E210" s="253"/>
      <c r="F210" s="260" t="s">
        <v>39</v>
      </c>
      <c r="G210" s="78"/>
      <c r="H210" s="522"/>
      <c r="I210" s="152" t="str">
        <f t="shared" si="3"/>
        <v>福</v>
      </c>
      <c r="J210" s="467" t="s">
        <v>464</v>
      </c>
      <c r="K210" s="353"/>
      <c r="L210" s="353"/>
      <c r="M210" s="353"/>
      <c r="N210" s="353"/>
      <c r="O210" s="353"/>
      <c r="P210" s="353"/>
    </row>
    <row r="211" spans="1:16" s="3" customFormat="1" ht="19.2">
      <c r="A211" s="309" t="s">
        <v>391</v>
      </c>
      <c r="B211" s="310" t="s">
        <v>108</v>
      </c>
      <c r="C211" s="294" t="s">
        <v>298</v>
      </c>
      <c r="D211" s="503"/>
      <c r="E211" s="247"/>
      <c r="F211" s="295" t="s">
        <v>39</v>
      </c>
      <c r="G211" s="506"/>
      <c r="H211" s="537"/>
      <c r="I211" s="149" t="str">
        <f t="shared" ref="I211:I265" si="4">IF(IFERROR(MATCH(G211,K$5:P$5,0),99)&lt;&gt;99,"指摘あり",IF(AND(G211="",RIGHT(F211,1)&lt;&gt;"略"),IF(OR(F211=$I$4,$I$4=""),F211,""),IF(H211&lt;&gt;"","ｺﾒﾝﾄあり",IF(OR(D211=2,D211="2:不適"),"自己×",""))))</f>
        <v>福</v>
      </c>
      <c r="J211" s="464"/>
      <c r="K211" s="353"/>
      <c r="L211" s="353"/>
      <c r="M211" s="353"/>
      <c r="N211" s="353"/>
      <c r="O211" s="353"/>
      <c r="P211" s="353"/>
    </row>
    <row r="212" spans="1:16" s="3" customFormat="1" ht="38.4">
      <c r="A212" s="272" t="s">
        <v>392</v>
      </c>
      <c r="B212" s="249" t="s">
        <v>109</v>
      </c>
      <c r="C212" s="230" t="s">
        <v>299</v>
      </c>
      <c r="D212" s="51"/>
      <c r="E212" s="255"/>
      <c r="F212" s="232" t="s">
        <v>40</v>
      </c>
      <c r="G212" s="76"/>
      <c r="H212" s="540"/>
      <c r="I212" s="153" t="str">
        <f t="shared" si="4"/>
        <v/>
      </c>
      <c r="J212" s="468"/>
      <c r="K212" s="353"/>
      <c r="L212" s="353"/>
      <c r="M212" s="353"/>
      <c r="N212" s="353"/>
      <c r="O212" s="353"/>
      <c r="P212" s="353"/>
    </row>
    <row r="213" spans="1:16" s="3" customFormat="1" ht="38.4">
      <c r="A213" s="273"/>
      <c r="B213" s="61" t="s">
        <v>300</v>
      </c>
      <c r="C213" s="252" t="s">
        <v>170</v>
      </c>
      <c r="D213" s="49"/>
      <c r="E213" s="259"/>
      <c r="F213" s="254" t="s">
        <v>40</v>
      </c>
      <c r="G213" s="78"/>
      <c r="H213" s="541"/>
      <c r="I213" s="155" t="str">
        <f t="shared" si="4"/>
        <v/>
      </c>
      <c r="J213" s="470"/>
      <c r="K213" s="353"/>
      <c r="L213" s="353"/>
      <c r="M213" s="353"/>
      <c r="N213" s="353"/>
      <c r="O213" s="353"/>
      <c r="P213" s="353"/>
    </row>
    <row r="214" spans="1:16" s="3" customFormat="1" ht="28.8">
      <c r="A214" s="183" t="s">
        <v>393</v>
      </c>
      <c r="B214" s="311" t="s">
        <v>48</v>
      </c>
      <c r="C214" s="667" t="s">
        <v>452</v>
      </c>
      <c r="D214" s="597"/>
      <c r="E214" s="653"/>
      <c r="F214" s="673" t="s">
        <v>39</v>
      </c>
      <c r="G214" s="606"/>
      <c r="H214" s="644"/>
      <c r="I214" s="645" t="str">
        <f t="shared" si="4"/>
        <v>福</v>
      </c>
      <c r="J214" s="643" t="s">
        <v>464</v>
      </c>
      <c r="K214" s="353"/>
      <c r="L214" s="353"/>
      <c r="M214" s="353"/>
      <c r="N214" s="353"/>
      <c r="O214" s="353"/>
      <c r="P214" s="353"/>
    </row>
    <row r="215" spans="1:16" s="3" customFormat="1" ht="10.95" customHeight="1">
      <c r="A215" s="514"/>
      <c r="B215" s="300" t="s">
        <v>42</v>
      </c>
      <c r="C215" s="665"/>
      <c r="D215" s="598"/>
      <c r="E215" s="654"/>
      <c r="F215" s="580"/>
      <c r="G215" s="583"/>
      <c r="H215" s="637"/>
      <c r="I215" s="589">
        <f t="shared" si="4"/>
        <v>0</v>
      </c>
      <c r="J215" s="592"/>
      <c r="K215" s="353"/>
      <c r="L215" s="353"/>
      <c r="M215" s="353"/>
      <c r="N215" s="353"/>
      <c r="O215" s="353"/>
      <c r="P215" s="353"/>
    </row>
    <row r="216" spans="1:16" s="3" customFormat="1" ht="10.95" customHeight="1">
      <c r="A216" s="514"/>
      <c r="B216" s="327" t="s">
        <v>331</v>
      </c>
      <c r="C216" s="665"/>
      <c r="D216" s="598"/>
      <c r="E216" s="654"/>
      <c r="F216" s="580"/>
      <c r="G216" s="583"/>
      <c r="H216" s="637"/>
      <c r="I216" s="589">
        <f t="shared" si="4"/>
        <v>0</v>
      </c>
      <c r="J216" s="592"/>
      <c r="K216" s="353"/>
      <c r="L216" s="353"/>
      <c r="M216" s="353"/>
      <c r="N216" s="353"/>
      <c r="O216" s="353"/>
      <c r="P216" s="353"/>
    </row>
    <row r="217" spans="1:16" s="3" customFormat="1" ht="10.95" customHeight="1">
      <c r="A217" s="514"/>
      <c r="B217" s="300" t="s">
        <v>44</v>
      </c>
      <c r="C217" s="665"/>
      <c r="D217" s="598"/>
      <c r="E217" s="654"/>
      <c r="F217" s="580"/>
      <c r="G217" s="583"/>
      <c r="H217" s="637"/>
      <c r="I217" s="589">
        <f t="shared" si="4"/>
        <v>0</v>
      </c>
      <c r="J217" s="592"/>
      <c r="K217" s="353"/>
      <c r="L217" s="353"/>
      <c r="M217" s="353"/>
      <c r="N217" s="353"/>
      <c r="O217" s="353"/>
      <c r="P217" s="353"/>
    </row>
    <row r="218" spans="1:16" s="3" customFormat="1" ht="10.95" customHeight="1">
      <c r="A218" s="514"/>
      <c r="B218" s="312" t="s">
        <v>45</v>
      </c>
      <c r="C218" s="665"/>
      <c r="D218" s="598"/>
      <c r="E218" s="654"/>
      <c r="F218" s="580"/>
      <c r="G218" s="583"/>
      <c r="H218" s="637"/>
      <c r="I218" s="589">
        <f t="shared" si="4"/>
        <v>0</v>
      </c>
      <c r="J218" s="592"/>
      <c r="K218" s="353"/>
      <c r="L218" s="353"/>
      <c r="M218" s="353"/>
      <c r="N218" s="353"/>
      <c r="O218" s="353"/>
      <c r="P218" s="353"/>
    </row>
    <row r="219" spans="1:16" s="3" customFormat="1" ht="10.95" customHeight="1">
      <c r="A219" s="514"/>
      <c r="B219" s="300" t="s">
        <v>46</v>
      </c>
      <c r="C219" s="665"/>
      <c r="D219" s="598"/>
      <c r="E219" s="654"/>
      <c r="F219" s="580"/>
      <c r="G219" s="583"/>
      <c r="H219" s="637"/>
      <c r="I219" s="589">
        <f t="shared" si="4"/>
        <v>0</v>
      </c>
      <c r="J219" s="592"/>
      <c r="K219" s="353"/>
      <c r="L219" s="353"/>
      <c r="M219" s="353"/>
      <c r="N219" s="353"/>
      <c r="O219" s="353"/>
      <c r="P219" s="353"/>
    </row>
    <row r="220" spans="1:16" s="3" customFormat="1" ht="10.95" customHeight="1">
      <c r="A220" s="514"/>
      <c r="B220" s="327" t="s">
        <v>43</v>
      </c>
      <c r="C220" s="665"/>
      <c r="D220" s="598"/>
      <c r="E220" s="654"/>
      <c r="F220" s="580"/>
      <c r="G220" s="583"/>
      <c r="H220" s="637"/>
      <c r="I220" s="589">
        <f t="shared" si="4"/>
        <v>0</v>
      </c>
      <c r="J220" s="592"/>
      <c r="K220" s="353"/>
      <c r="L220" s="353"/>
      <c r="M220" s="353"/>
      <c r="N220" s="353"/>
      <c r="O220" s="353"/>
      <c r="P220" s="353"/>
    </row>
    <row r="221" spans="1:16" s="3" customFormat="1" ht="10.95" customHeight="1">
      <c r="A221" s="514"/>
      <c r="B221" s="300" t="s">
        <v>47</v>
      </c>
      <c r="C221" s="665"/>
      <c r="D221" s="598"/>
      <c r="E221" s="654"/>
      <c r="F221" s="580"/>
      <c r="G221" s="583"/>
      <c r="H221" s="637"/>
      <c r="I221" s="589">
        <f t="shared" si="4"/>
        <v>0</v>
      </c>
      <c r="J221" s="592"/>
      <c r="K221" s="353"/>
      <c r="L221" s="353"/>
      <c r="M221" s="353"/>
      <c r="N221" s="353"/>
      <c r="O221" s="353"/>
      <c r="P221" s="353"/>
    </row>
    <row r="222" spans="1:16" s="3" customFormat="1" ht="10.95" customHeight="1">
      <c r="A222" s="514"/>
      <c r="B222" s="557" t="s">
        <v>45</v>
      </c>
      <c r="C222" s="661"/>
      <c r="D222" s="599"/>
      <c r="E222" s="655"/>
      <c r="F222" s="581"/>
      <c r="G222" s="584"/>
      <c r="H222" s="638"/>
      <c r="I222" s="590">
        <f t="shared" si="4"/>
        <v>0</v>
      </c>
      <c r="J222" s="593"/>
      <c r="K222" s="353"/>
      <c r="L222" s="353"/>
      <c r="M222" s="353"/>
      <c r="N222" s="353"/>
      <c r="O222" s="353"/>
      <c r="P222" s="353"/>
    </row>
    <row r="223" spans="1:16" s="3" customFormat="1" ht="19.2">
      <c r="A223" s="555"/>
      <c r="B223" s="313" t="s">
        <v>49</v>
      </c>
      <c r="C223" s="660" t="s">
        <v>302</v>
      </c>
      <c r="D223" s="619"/>
      <c r="E223" s="666"/>
      <c r="F223" s="579" t="s">
        <v>39</v>
      </c>
      <c r="G223" s="582"/>
      <c r="H223" s="636"/>
      <c r="I223" s="588" t="str">
        <f t="shared" si="4"/>
        <v>福</v>
      </c>
      <c r="J223" s="591" t="s">
        <v>464</v>
      </c>
      <c r="K223" s="353"/>
      <c r="L223" s="353"/>
      <c r="M223" s="353"/>
      <c r="N223" s="353"/>
      <c r="O223" s="353"/>
      <c r="P223" s="353"/>
    </row>
    <row r="224" spans="1:16" s="3" customFormat="1" ht="10.95" customHeight="1">
      <c r="A224" s="555"/>
      <c r="B224" s="300" t="s">
        <v>706</v>
      </c>
      <c r="C224" s="665"/>
      <c r="D224" s="598"/>
      <c r="E224" s="654"/>
      <c r="F224" s="580"/>
      <c r="G224" s="583"/>
      <c r="H224" s="637"/>
      <c r="I224" s="589">
        <f t="shared" si="4"/>
        <v>0</v>
      </c>
      <c r="J224" s="592"/>
      <c r="K224" s="353"/>
      <c r="L224" s="353"/>
      <c r="M224" s="353"/>
      <c r="N224" s="353"/>
      <c r="O224" s="353"/>
      <c r="P224" s="353"/>
    </row>
    <row r="225" spans="1:16" s="3" customFormat="1" ht="10.95" customHeight="1">
      <c r="A225" s="516"/>
      <c r="B225" s="494" t="s">
        <v>688</v>
      </c>
      <c r="C225" s="661"/>
      <c r="D225" s="599"/>
      <c r="E225" s="655"/>
      <c r="F225" s="581"/>
      <c r="G225" s="584"/>
      <c r="H225" s="638"/>
      <c r="I225" s="590">
        <f t="shared" si="4"/>
        <v>0</v>
      </c>
      <c r="J225" s="593"/>
      <c r="K225" s="353"/>
      <c r="L225" s="353"/>
      <c r="M225" s="353"/>
      <c r="N225" s="353"/>
      <c r="O225" s="353"/>
      <c r="P225" s="353"/>
    </row>
    <row r="226" spans="1:16" s="3" customFormat="1" ht="38.4">
      <c r="A226" s="517"/>
      <c r="B226" s="194" t="s">
        <v>6</v>
      </c>
      <c r="C226" s="195" t="s">
        <v>301</v>
      </c>
      <c r="D226" s="59"/>
      <c r="E226" s="60"/>
      <c r="F226" s="197" t="s">
        <v>39</v>
      </c>
      <c r="G226" s="77"/>
      <c r="H226" s="521"/>
      <c r="I226" s="156" t="str">
        <f t="shared" si="4"/>
        <v>福</v>
      </c>
      <c r="J226" s="471" t="s">
        <v>464</v>
      </c>
      <c r="K226" s="353"/>
      <c r="L226" s="353"/>
      <c r="M226" s="353"/>
      <c r="N226" s="353"/>
      <c r="O226" s="353"/>
      <c r="P226" s="353"/>
    </row>
    <row r="227" spans="1:16" s="3" customFormat="1" ht="28.8">
      <c r="A227" s="517"/>
      <c r="B227" s="194" t="s">
        <v>7</v>
      </c>
      <c r="C227" s="314" t="s">
        <v>303</v>
      </c>
      <c r="D227" s="59"/>
      <c r="E227" s="257"/>
      <c r="F227" s="197" t="s">
        <v>40</v>
      </c>
      <c r="G227" s="77"/>
      <c r="H227" s="539"/>
      <c r="I227" s="154" t="str">
        <f t="shared" si="4"/>
        <v/>
      </c>
      <c r="J227" s="469"/>
      <c r="K227" s="353"/>
      <c r="L227" s="353"/>
      <c r="M227" s="353"/>
      <c r="N227" s="353"/>
      <c r="O227" s="353"/>
      <c r="P227" s="353"/>
    </row>
    <row r="228" spans="1:16" s="3" customFormat="1" ht="28.8">
      <c r="A228" s="517"/>
      <c r="B228" s="262" t="s">
        <v>8</v>
      </c>
      <c r="C228" s="315" t="s">
        <v>304</v>
      </c>
      <c r="D228" s="49"/>
      <c r="E228" s="316"/>
      <c r="F228" s="254" t="s">
        <v>40</v>
      </c>
      <c r="G228" s="78"/>
      <c r="H228" s="542"/>
      <c r="I228" s="170" t="str">
        <f t="shared" si="4"/>
        <v/>
      </c>
      <c r="J228" s="486"/>
      <c r="K228" s="353"/>
      <c r="L228" s="353"/>
      <c r="M228" s="353"/>
      <c r="N228" s="353"/>
      <c r="O228" s="353"/>
      <c r="P228" s="353"/>
    </row>
    <row r="229" spans="1:16" s="3" customFormat="1" ht="76.8">
      <c r="A229" s="317" t="s">
        <v>394</v>
      </c>
      <c r="B229" s="229" t="s">
        <v>453</v>
      </c>
      <c r="C229" s="318" t="s">
        <v>306</v>
      </c>
      <c r="D229" s="51"/>
      <c r="E229" s="255"/>
      <c r="F229" s="232" t="s">
        <v>39</v>
      </c>
      <c r="G229" s="76"/>
      <c r="H229" s="540"/>
      <c r="I229" s="153" t="str">
        <f t="shared" si="4"/>
        <v>福</v>
      </c>
      <c r="J229" s="468"/>
      <c r="K229" s="353"/>
      <c r="L229" s="353"/>
      <c r="M229" s="353"/>
      <c r="N229" s="353"/>
      <c r="O229" s="353"/>
      <c r="P229" s="353"/>
    </row>
    <row r="230" spans="1:16" s="3" customFormat="1" ht="38.4">
      <c r="A230" s="319"/>
      <c r="B230" s="194" t="s">
        <v>307</v>
      </c>
      <c r="C230" s="320" t="s">
        <v>69</v>
      </c>
      <c r="D230" s="59"/>
      <c r="E230" s="321"/>
      <c r="F230" s="197" t="s">
        <v>309</v>
      </c>
      <c r="G230" s="77"/>
      <c r="H230" s="543"/>
      <c r="I230" s="171" t="str">
        <f t="shared" si="4"/>
        <v>福</v>
      </c>
      <c r="J230" s="487"/>
      <c r="K230" s="353"/>
      <c r="L230" s="353"/>
      <c r="M230" s="353"/>
      <c r="N230" s="353"/>
      <c r="O230" s="353"/>
      <c r="P230" s="353"/>
    </row>
    <row r="231" spans="1:16" s="3" customFormat="1" ht="28.8">
      <c r="A231" s="319"/>
      <c r="B231" s="194" t="s">
        <v>308</v>
      </c>
      <c r="C231" s="320" t="s">
        <v>170</v>
      </c>
      <c r="D231" s="59"/>
      <c r="E231" s="321"/>
      <c r="F231" s="197" t="s">
        <v>310</v>
      </c>
      <c r="G231" s="77"/>
      <c r="H231" s="543"/>
      <c r="I231" s="171" t="str">
        <f t="shared" si="4"/>
        <v>福</v>
      </c>
      <c r="J231" s="487"/>
      <c r="K231" s="353"/>
      <c r="L231" s="353"/>
      <c r="M231" s="353"/>
      <c r="N231" s="353"/>
      <c r="O231" s="353"/>
      <c r="P231" s="353"/>
    </row>
    <row r="232" spans="1:16" s="3" customFormat="1" ht="28.8">
      <c r="A232" s="319"/>
      <c r="B232" s="194" t="s">
        <v>305</v>
      </c>
      <c r="C232" s="320" t="s">
        <v>178</v>
      </c>
      <c r="D232" s="59"/>
      <c r="E232" s="321"/>
      <c r="F232" s="197" t="s">
        <v>311</v>
      </c>
      <c r="G232" s="77"/>
      <c r="H232" s="543"/>
      <c r="I232" s="171" t="str">
        <f t="shared" si="4"/>
        <v/>
      </c>
      <c r="J232" s="487"/>
      <c r="K232" s="353"/>
      <c r="L232" s="353"/>
      <c r="M232" s="353"/>
      <c r="N232" s="353"/>
      <c r="O232" s="353"/>
      <c r="P232" s="353"/>
    </row>
    <row r="233" spans="1:16" s="5" customFormat="1" ht="48">
      <c r="A233" s="279"/>
      <c r="B233" s="322" t="s">
        <v>417</v>
      </c>
      <c r="C233" s="322" t="s">
        <v>179</v>
      </c>
      <c r="D233" s="275"/>
      <c r="E233" s="263"/>
      <c r="F233" s="323" t="s">
        <v>40</v>
      </c>
      <c r="G233" s="524"/>
      <c r="H233" s="538"/>
      <c r="I233" s="157" t="str">
        <f t="shared" si="4"/>
        <v/>
      </c>
      <c r="J233" s="472"/>
      <c r="K233" s="355"/>
      <c r="L233" s="355"/>
      <c r="M233" s="355"/>
      <c r="N233" s="355"/>
      <c r="O233" s="355"/>
      <c r="P233" s="355"/>
    </row>
    <row r="234" spans="1:16" s="5" customFormat="1" ht="48">
      <c r="A234" s="317" t="s">
        <v>395</v>
      </c>
      <c r="B234" s="229" t="s">
        <v>110</v>
      </c>
      <c r="C234" s="230" t="s">
        <v>317</v>
      </c>
      <c r="D234" s="51"/>
      <c r="E234" s="324"/>
      <c r="F234" s="232" t="s">
        <v>39</v>
      </c>
      <c r="G234" s="76"/>
      <c r="H234" s="544"/>
      <c r="I234" s="172" t="str">
        <f t="shared" si="4"/>
        <v>福</v>
      </c>
      <c r="J234" s="488" t="s">
        <v>464</v>
      </c>
      <c r="K234" s="355"/>
      <c r="L234" s="355"/>
      <c r="M234" s="355"/>
      <c r="N234" s="355"/>
      <c r="O234" s="355"/>
      <c r="P234" s="355"/>
    </row>
    <row r="235" spans="1:16" s="5" customFormat="1" ht="48">
      <c r="A235" s="319"/>
      <c r="B235" s="194" t="s">
        <v>111</v>
      </c>
      <c r="C235" s="195" t="s">
        <v>318</v>
      </c>
      <c r="D235" s="59"/>
      <c r="E235" s="325"/>
      <c r="F235" s="197" t="s">
        <v>39</v>
      </c>
      <c r="G235" s="77"/>
      <c r="H235" s="545"/>
      <c r="I235" s="173" t="str">
        <f t="shared" si="4"/>
        <v>福</v>
      </c>
      <c r="J235" s="489" t="s">
        <v>464</v>
      </c>
      <c r="K235" s="355"/>
      <c r="L235" s="355"/>
      <c r="M235" s="355"/>
      <c r="N235" s="355"/>
      <c r="O235" s="355"/>
      <c r="P235" s="355"/>
    </row>
    <row r="236" spans="1:16" s="5" customFormat="1" ht="28.8">
      <c r="A236" s="319"/>
      <c r="B236" s="209" t="s">
        <v>703</v>
      </c>
      <c r="C236" s="662" t="s">
        <v>704</v>
      </c>
      <c r="D236" s="619"/>
      <c r="E236" s="670"/>
      <c r="F236" s="579" t="s">
        <v>39</v>
      </c>
      <c r="G236" s="582"/>
      <c r="H236" s="639"/>
      <c r="I236" s="628" t="str">
        <f t="shared" si="4"/>
        <v>福</v>
      </c>
      <c r="J236" s="626" t="s">
        <v>464</v>
      </c>
      <c r="K236" s="355"/>
      <c r="L236" s="355"/>
      <c r="M236" s="355"/>
      <c r="N236" s="355"/>
      <c r="O236" s="355"/>
      <c r="P236" s="355"/>
    </row>
    <row r="237" spans="1:16" s="3" customFormat="1" ht="15.45" customHeight="1">
      <c r="A237" s="514"/>
      <c r="B237" s="556" t="s">
        <v>646</v>
      </c>
      <c r="C237" s="663"/>
      <c r="D237" s="598"/>
      <c r="E237" s="671"/>
      <c r="F237" s="580"/>
      <c r="G237" s="583"/>
      <c r="H237" s="640"/>
      <c r="I237" s="642"/>
      <c r="J237" s="635"/>
      <c r="K237" s="353"/>
      <c r="L237" s="353"/>
      <c r="M237" s="353"/>
      <c r="N237" s="353"/>
      <c r="O237" s="353"/>
      <c r="P237" s="353"/>
    </row>
    <row r="238" spans="1:16" s="3" customFormat="1" ht="15.45" customHeight="1">
      <c r="A238" s="514"/>
      <c r="B238" s="312" t="s">
        <v>487</v>
      </c>
      <c r="C238" s="663"/>
      <c r="D238" s="598"/>
      <c r="E238" s="671"/>
      <c r="F238" s="580"/>
      <c r="G238" s="583"/>
      <c r="H238" s="640"/>
      <c r="I238" s="642"/>
      <c r="J238" s="635"/>
      <c r="K238" s="353"/>
      <c r="L238" s="353"/>
      <c r="M238" s="353"/>
      <c r="N238" s="353"/>
      <c r="O238" s="353"/>
      <c r="P238" s="353"/>
    </row>
    <row r="239" spans="1:16" s="3" customFormat="1" ht="15.45" customHeight="1">
      <c r="A239" s="514"/>
      <c r="B239" s="556" t="s">
        <v>641</v>
      </c>
      <c r="C239" s="663"/>
      <c r="D239" s="598"/>
      <c r="E239" s="671"/>
      <c r="F239" s="580"/>
      <c r="G239" s="583"/>
      <c r="H239" s="640"/>
      <c r="I239" s="642"/>
      <c r="J239" s="635"/>
      <c r="K239" s="353"/>
      <c r="L239" s="353"/>
      <c r="M239" s="353"/>
      <c r="N239" s="353"/>
      <c r="O239" s="353"/>
      <c r="P239" s="353"/>
    </row>
    <row r="240" spans="1:16" s="3" customFormat="1" ht="15.45" customHeight="1">
      <c r="A240" s="514"/>
      <c r="B240" s="557" t="s">
        <v>485</v>
      </c>
      <c r="C240" s="664"/>
      <c r="D240" s="599"/>
      <c r="E240" s="672"/>
      <c r="F240" s="581"/>
      <c r="G240" s="584"/>
      <c r="H240" s="641"/>
      <c r="I240" s="629"/>
      <c r="J240" s="627"/>
      <c r="K240" s="353"/>
      <c r="L240" s="353"/>
      <c r="M240" s="353"/>
      <c r="N240" s="353"/>
      <c r="O240" s="353"/>
      <c r="P240" s="353"/>
    </row>
    <row r="241" spans="1:16" s="5" customFormat="1" ht="38.4">
      <c r="A241" s="319"/>
      <c r="B241" s="194" t="s">
        <v>360</v>
      </c>
      <c r="C241" s="195" t="s">
        <v>359</v>
      </c>
      <c r="D241" s="326"/>
      <c r="E241" s="325"/>
      <c r="F241" s="197" t="s">
        <v>39</v>
      </c>
      <c r="G241" s="546"/>
      <c r="H241" s="547" t="s">
        <v>488</v>
      </c>
      <c r="I241" s="173" t="str">
        <f t="shared" si="4"/>
        <v>福</v>
      </c>
      <c r="J241" s="489" t="s">
        <v>464</v>
      </c>
      <c r="K241" s="355"/>
      <c r="L241" s="355"/>
      <c r="M241" s="355"/>
      <c r="N241" s="355"/>
      <c r="O241" s="355"/>
      <c r="P241" s="355"/>
    </row>
    <row r="242" spans="1:16" s="5" customFormat="1" ht="28.8">
      <c r="A242" s="319"/>
      <c r="B242" s="238" t="s">
        <v>212</v>
      </c>
      <c r="C242" s="660" t="s">
        <v>170</v>
      </c>
      <c r="D242" s="619"/>
      <c r="E242" s="658"/>
      <c r="F242" s="579" t="s">
        <v>39</v>
      </c>
      <c r="G242" s="582"/>
      <c r="H242" s="630"/>
      <c r="I242" s="628" t="str">
        <f t="shared" si="4"/>
        <v>福</v>
      </c>
      <c r="J242" s="626" t="s">
        <v>464</v>
      </c>
      <c r="K242" s="355"/>
      <c r="L242" s="355"/>
      <c r="M242" s="355"/>
      <c r="N242" s="355"/>
      <c r="O242" s="355"/>
      <c r="P242" s="355"/>
    </row>
    <row r="243" spans="1:16" s="5" customFormat="1" ht="10.95" customHeight="1">
      <c r="A243" s="319"/>
      <c r="B243" s="327" t="s">
        <v>41</v>
      </c>
      <c r="C243" s="661"/>
      <c r="D243" s="599"/>
      <c r="E243" s="659"/>
      <c r="F243" s="581"/>
      <c r="G243" s="584"/>
      <c r="H243" s="631"/>
      <c r="I243" s="629">
        <f t="shared" si="4"/>
        <v>0</v>
      </c>
      <c r="J243" s="627"/>
      <c r="K243" s="355"/>
      <c r="L243" s="355"/>
      <c r="M243" s="355"/>
      <c r="N243" s="355"/>
      <c r="O243" s="355"/>
      <c r="P243" s="355"/>
    </row>
    <row r="244" spans="1:16" s="5" customFormat="1" ht="28.8">
      <c r="A244" s="319"/>
      <c r="B244" s="194" t="s">
        <v>9</v>
      </c>
      <c r="C244" s="195" t="s">
        <v>319</v>
      </c>
      <c r="D244" s="59"/>
      <c r="E244" s="325"/>
      <c r="F244" s="197" t="s">
        <v>39</v>
      </c>
      <c r="G244" s="77"/>
      <c r="H244" s="545"/>
      <c r="I244" s="173" t="str">
        <f t="shared" si="4"/>
        <v>福</v>
      </c>
      <c r="J244" s="489" t="s">
        <v>464</v>
      </c>
      <c r="K244" s="355"/>
      <c r="L244" s="355"/>
      <c r="M244" s="355"/>
      <c r="N244" s="355"/>
      <c r="O244" s="355"/>
      <c r="P244" s="355"/>
    </row>
    <row r="245" spans="1:16" s="5" customFormat="1" ht="28.8">
      <c r="A245" s="319"/>
      <c r="B245" s="209" t="s">
        <v>50</v>
      </c>
      <c r="C245" s="656" t="s">
        <v>361</v>
      </c>
      <c r="D245" s="619"/>
      <c r="E245" s="658"/>
      <c r="F245" s="668" t="s">
        <v>39</v>
      </c>
      <c r="G245" s="582"/>
      <c r="H245" s="630"/>
      <c r="I245" s="628" t="str">
        <f t="shared" si="4"/>
        <v>福</v>
      </c>
      <c r="J245" s="626" t="s">
        <v>464</v>
      </c>
      <c r="K245" s="355"/>
      <c r="L245" s="355"/>
      <c r="M245" s="355"/>
      <c r="N245" s="355"/>
      <c r="O245" s="355"/>
      <c r="P245" s="355"/>
    </row>
    <row r="246" spans="1:16" s="5" customFormat="1" ht="10.95" customHeight="1">
      <c r="A246" s="319"/>
      <c r="B246" s="558" t="s">
        <v>41</v>
      </c>
      <c r="C246" s="657"/>
      <c r="D246" s="599"/>
      <c r="E246" s="659"/>
      <c r="F246" s="669"/>
      <c r="G246" s="584"/>
      <c r="H246" s="631"/>
      <c r="I246" s="629">
        <f t="shared" si="4"/>
        <v>0</v>
      </c>
      <c r="J246" s="627"/>
      <c r="K246" s="355"/>
      <c r="L246" s="355"/>
      <c r="M246" s="355"/>
      <c r="N246" s="355"/>
      <c r="O246" s="355"/>
      <c r="P246" s="355"/>
    </row>
    <row r="247" spans="1:16" s="53" customFormat="1" ht="96">
      <c r="A247" s="298" t="s">
        <v>345</v>
      </c>
      <c r="B247" s="311" t="s">
        <v>489</v>
      </c>
      <c r="C247" s="594" t="s">
        <v>708</v>
      </c>
      <c r="D247" s="597"/>
      <c r="E247" s="600"/>
      <c r="F247" s="603" t="s">
        <v>309</v>
      </c>
      <c r="G247" s="606"/>
      <c r="H247" s="607"/>
      <c r="I247" s="610" t="str">
        <f t="shared" si="4"/>
        <v>福</v>
      </c>
      <c r="J247" s="613" t="s">
        <v>464</v>
      </c>
      <c r="K247" s="354"/>
      <c r="L247" s="354"/>
      <c r="M247" s="354"/>
      <c r="N247" s="354"/>
      <c r="O247" s="354"/>
      <c r="P247" s="354"/>
    </row>
    <row r="248" spans="1:16" s="3" customFormat="1" ht="15.45" customHeight="1">
      <c r="A248" s="514"/>
      <c r="B248" s="556" t="s">
        <v>647</v>
      </c>
      <c r="C248" s="595"/>
      <c r="D248" s="598"/>
      <c r="E248" s="601"/>
      <c r="F248" s="604"/>
      <c r="G248" s="583"/>
      <c r="H248" s="608"/>
      <c r="I248" s="611"/>
      <c r="J248" s="614"/>
      <c r="K248" s="353"/>
      <c r="L248" s="353"/>
      <c r="M248" s="353"/>
      <c r="N248" s="353"/>
      <c r="O248" s="353"/>
      <c r="P248" s="353"/>
    </row>
    <row r="249" spans="1:16" s="3" customFormat="1" ht="15.45" customHeight="1">
      <c r="A249" s="514"/>
      <c r="B249" s="312" t="s">
        <v>480</v>
      </c>
      <c r="C249" s="595"/>
      <c r="D249" s="598"/>
      <c r="E249" s="601"/>
      <c r="F249" s="604"/>
      <c r="G249" s="583"/>
      <c r="H249" s="608"/>
      <c r="I249" s="611"/>
      <c r="J249" s="614"/>
      <c r="K249" s="353"/>
      <c r="L249" s="353"/>
      <c r="M249" s="353"/>
      <c r="N249" s="353"/>
      <c r="O249" s="353"/>
      <c r="P249" s="353"/>
    </row>
    <row r="250" spans="1:16" s="3" customFormat="1" ht="15.45" customHeight="1">
      <c r="A250" s="514"/>
      <c r="B250" s="556" t="s">
        <v>484</v>
      </c>
      <c r="C250" s="595"/>
      <c r="D250" s="598"/>
      <c r="E250" s="601"/>
      <c r="F250" s="604"/>
      <c r="G250" s="583"/>
      <c r="H250" s="608"/>
      <c r="I250" s="611"/>
      <c r="J250" s="614"/>
      <c r="K250" s="353"/>
      <c r="L250" s="353"/>
      <c r="M250" s="353"/>
      <c r="N250" s="353"/>
      <c r="O250" s="353"/>
      <c r="P250" s="353"/>
    </row>
    <row r="251" spans="1:16" s="3" customFormat="1" ht="15.45" customHeight="1">
      <c r="A251" s="514"/>
      <c r="B251" s="328" t="s">
        <v>483</v>
      </c>
      <c r="C251" s="596"/>
      <c r="D251" s="599"/>
      <c r="E251" s="602"/>
      <c r="F251" s="605"/>
      <c r="G251" s="584"/>
      <c r="H251" s="609"/>
      <c r="I251" s="612"/>
      <c r="J251" s="615"/>
      <c r="K251" s="353"/>
      <c r="L251" s="353"/>
      <c r="M251" s="353"/>
      <c r="N251" s="353"/>
      <c r="O251" s="353"/>
      <c r="P251" s="353"/>
    </row>
    <row r="252" spans="1:16" s="58" customFormat="1" ht="38.4">
      <c r="A252" s="517"/>
      <c r="B252" s="218" t="s">
        <v>346</v>
      </c>
      <c r="C252" s="565" t="s">
        <v>709</v>
      </c>
      <c r="D252" s="505"/>
      <c r="E252" s="57"/>
      <c r="F252" s="511" t="s">
        <v>460</v>
      </c>
      <c r="G252" s="507"/>
      <c r="H252" s="502"/>
      <c r="I252" s="141" t="str">
        <f t="shared" si="4"/>
        <v>福</v>
      </c>
      <c r="J252" s="454" t="s">
        <v>464</v>
      </c>
      <c r="K252" s="356"/>
      <c r="L252" s="356"/>
      <c r="M252" s="356"/>
      <c r="N252" s="356"/>
      <c r="O252" s="356"/>
      <c r="P252" s="356"/>
    </row>
    <row r="253" spans="1:16" s="58" customFormat="1" ht="28.8">
      <c r="A253" s="517"/>
      <c r="B253" s="209" t="s">
        <v>705</v>
      </c>
      <c r="C253" s="616" t="s">
        <v>710</v>
      </c>
      <c r="D253" s="619"/>
      <c r="E253" s="620"/>
      <c r="F253" s="623" t="s">
        <v>460</v>
      </c>
      <c r="G253" s="582"/>
      <c r="H253" s="585"/>
      <c r="I253" s="588" t="str">
        <f t="shared" si="4"/>
        <v>福</v>
      </c>
      <c r="J253" s="591" t="s">
        <v>464</v>
      </c>
      <c r="K253" s="356"/>
      <c r="L253" s="356"/>
      <c r="M253" s="356"/>
      <c r="N253" s="356"/>
      <c r="O253" s="356"/>
      <c r="P253" s="356"/>
    </row>
    <row r="254" spans="1:16" s="3" customFormat="1" ht="15.45" customHeight="1">
      <c r="A254" s="514"/>
      <c r="B254" s="556" t="s">
        <v>641</v>
      </c>
      <c r="C254" s="617"/>
      <c r="D254" s="598"/>
      <c r="E254" s="621"/>
      <c r="F254" s="624"/>
      <c r="G254" s="583"/>
      <c r="H254" s="586"/>
      <c r="I254" s="589"/>
      <c r="J254" s="592"/>
      <c r="K254" s="353"/>
      <c r="L254" s="353"/>
      <c r="M254" s="353"/>
      <c r="N254" s="353"/>
      <c r="O254" s="353"/>
      <c r="P254" s="353"/>
    </row>
    <row r="255" spans="1:16" s="3" customFormat="1" ht="15.45" customHeight="1">
      <c r="A255" s="514"/>
      <c r="B255" s="557" t="s">
        <v>485</v>
      </c>
      <c r="C255" s="618"/>
      <c r="D255" s="599"/>
      <c r="E255" s="622"/>
      <c r="F255" s="625"/>
      <c r="G255" s="584"/>
      <c r="H255" s="587"/>
      <c r="I255" s="590"/>
      <c r="J255" s="593"/>
      <c r="K255" s="353"/>
      <c r="L255" s="353"/>
      <c r="M255" s="353"/>
      <c r="N255" s="353"/>
      <c r="O255" s="353"/>
      <c r="P255" s="353"/>
    </row>
    <row r="256" spans="1:16" s="53" customFormat="1" ht="28.8">
      <c r="A256" s="64"/>
      <c r="B256" s="42" t="s">
        <v>347</v>
      </c>
      <c r="C256" s="297" t="s">
        <v>711</v>
      </c>
      <c r="D256" s="49"/>
      <c r="E256" s="50"/>
      <c r="F256" s="115" t="s">
        <v>309</v>
      </c>
      <c r="G256" s="78"/>
      <c r="H256" s="548" t="s">
        <v>488</v>
      </c>
      <c r="I256" s="169" t="str">
        <f t="shared" si="4"/>
        <v>福</v>
      </c>
      <c r="J256" s="485" t="s">
        <v>464</v>
      </c>
      <c r="K256" s="354"/>
      <c r="L256" s="354"/>
      <c r="M256" s="354"/>
      <c r="N256" s="354"/>
      <c r="O256" s="354"/>
      <c r="P256" s="354"/>
    </row>
    <row r="257" spans="1:16" s="3" customFormat="1" ht="19.2">
      <c r="A257" s="242" t="s">
        <v>396</v>
      </c>
      <c r="B257" s="246" t="s">
        <v>112</v>
      </c>
      <c r="C257" s="242" t="s">
        <v>320</v>
      </c>
      <c r="D257" s="287"/>
      <c r="E257" s="248"/>
      <c r="F257" s="243" t="s">
        <v>40</v>
      </c>
      <c r="G257" s="530"/>
      <c r="H257" s="549"/>
      <c r="I257" s="150" t="str">
        <f t="shared" si="4"/>
        <v/>
      </c>
      <c r="J257" s="465"/>
      <c r="K257" s="353"/>
      <c r="L257" s="353"/>
      <c r="M257" s="353"/>
      <c r="N257" s="353"/>
      <c r="O257" s="353"/>
      <c r="P257" s="353"/>
    </row>
    <row r="258" spans="1:16" s="3" customFormat="1" ht="19.2">
      <c r="A258" s="183" t="s">
        <v>397</v>
      </c>
      <c r="B258" s="249" t="s">
        <v>113</v>
      </c>
      <c r="C258" s="230" t="s">
        <v>321</v>
      </c>
      <c r="D258" s="51"/>
      <c r="E258" s="255"/>
      <c r="F258" s="232" t="s">
        <v>40</v>
      </c>
      <c r="G258" s="76"/>
      <c r="H258" s="540"/>
      <c r="I258" s="153" t="str">
        <f t="shared" si="4"/>
        <v/>
      </c>
      <c r="J258" s="468"/>
      <c r="K258" s="353"/>
      <c r="L258" s="353"/>
      <c r="M258" s="353"/>
      <c r="N258" s="353"/>
      <c r="O258" s="353"/>
      <c r="P258" s="353"/>
    </row>
    <row r="259" spans="1:16" s="3" customFormat="1" ht="163.19999999999999">
      <c r="A259" s="514"/>
      <c r="B259" s="262" t="s">
        <v>548</v>
      </c>
      <c r="C259" s="61" t="s">
        <v>454</v>
      </c>
      <c r="D259" s="49"/>
      <c r="E259" s="253"/>
      <c r="F259" s="260" t="s">
        <v>39</v>
      </c>
      <c r="G259" s="78"/>
      <c r="H259" s="522"/>
      <c r="I259" s="152" t="str">
        <f t="shared" si="4"/>
        <v>福</v>
      </c>
      <c r="J259" s="467"/>
      <c r="K259" s="353"/>
      <c r="L259" s="353"/>
      <c r="M259" s="353"/>
      <c r="N259" s="353"/>
      <c r="O259" s="353"/>
      <c r="P259" s="353"/>
    </row>
    <row r="260" spans="1:16" s="3" customFormat="1" ht="86.4">
      <c r="A260" s="317" t="s">
        <v>398</v>
      </c>
      <c r="B260" s="229" t="s">
        <v>322</v>
      </c>
      <c r="C260" s="230" t="s">
        <v>323</v>
      </c>
      <c r="D260" s="51"/>
      <c r="E260" s="255"/>
      <c r="F260" s="232" t="s">
        <v>40</v>
      </c>
      <c r="G260" s="76"/>
      <c r="H260" s="540"/>
      <c r="I260" s="153" t="str">
        <f t="shared" si="4"/>
        <v/>
      </c>
      <c r="J260" s="468"/>
      <c r="K260" s="353"/>
      <c r="L260" s="353"/>
      <c r="M260" s="353"/>
      <c r="N260" s="353"/>
      <c r="O260" s="353"/>
      <c r="P260" s="353"/>
    </row>
    <row r="261" spans="1:16" s="3" customFormat="1" ht="19.2">
      <c r="A261" s="329"/>
      <c r="B261" s="330" t="s">
        <v>325</v>
      </c>
      <c r="C261" s="252" t="s">
        <v>324</v>
      </c>
      <c r="D261" s="49"/>
      <c r="E261" s="259"/>
      <c r="F261" s="254" t="s">
        <v>416</v>
      </c>
      <c r="G261" s="78"/>
      <c r="H261" s="541"/>
      <c r="I261" s="155" t="str">
        <f t="shared" si="4"/>
        <v/>
      </c>
      <c r="J261" s="470"/>
      <c r="K261" s="353"/>
      <c r="L261" s="353"/>
      <c r="M261" s="353"/>
      <c r="N261" s="353"/>
      <c r="O261" s="353"/>
      <c r="P261" s="353"/>
    </row>
    <row r="262" spans="1:16" s="7" customFormat="1" ht="28.8">
      <c r="A262" s="518" t="s">
        <v>455</v>
      </c>
      <c r="B262" s="331" t="s">
        <v>400</v>
      </c>
      <c r="C262" s="230" t="s">
        <v>326</v>
      </c>
      <c r="D262" s="51"/>
      <c r="E262" s="332"/>
      <c r="F262" s="232" t="s">
        <v>40</v>
      </c>
      <c r="G262" s="76"/>
      <c r="H262" s="550"/>
      <c r="I262" s="153" t="str">
        <f t="shared" si="4"/>
        <v/>
      </c>
      <c r="J262" s="468"/>
      <c r="K262" s="352"/>
      <c r="L262" s="352"/>
      <c r="M262" s="352"/>
      <c r="N262" s="352"/>
      <c r="O262" s="352"/>
      <c r="P262" s="352"/>
    </row>
    <row r="263" spans="1:16" s="7" customFormat="1" ht="48">
      <c r="A263" s="333"/>
      <c r="B263" s="334" t="s">
        <v>327</v>
      </c>
      <c r="C263" s="195" t="s">
        <v>59</v>
      </c>
      <c r="D263" s="59"/>
      <c r="E263" s="265"/>
      <c r="F263" s="197" t="s">
        <v>40</v>
      </c>
      <c r="G263" s="77"/>
      <c r="H263" s="551"/>
      <c r="I263" s="154" t="str">
        <f t="shared" si="4"/>
        <v/>
      </c>
      <c r="J263" s="469"/>
      <c r="K263" s="352"/>
      <c r="L263" s="352"/>
      <c r="M263" s="352"/>
      <c r="N263" s="352"/>
      <c r="O263" s="352"/>
      <c r="P263" s="352"/>
    </row>
    <row r="264" spans="1:16" s="53" customFormat="1" ht="48">
      <c r="A264" s="516"/>
      <c r="B264" s="62" t="s">
        <v>456</v>
      </c>
      <c r="C264" s="63" t="s">
        <v>348</v>
      </c>
      <c r="D264" s="510"/>
      <c r="E264" s="48"/>
      <c r="F264" s="114" t="s">
        <v>40</v>
      </c>
      <c r="G264" s="512"/>
      <c r="H264" s="119"/>
      <c r="I264" s="174" t="str">
        <f t="shared" si="4"/>
        <v/>
      </c>
      <c r="J264" s="490"/>
      <c r="K264" s="354"/>
      <c r="L264" s="354"/>
      <c r="M264" s="354"/>
      <c r="N264" s="354"/>
      <c r="O264" s="354"/>
      <c r="P264" s="354"/>
    </row>
    <row r="265" spans="1:16" s="53" customFormat="1" ht="38.4">
      <c r="A265" s="64"/>
      <c r="B265" s="42" t="s">
        <v>349</v>
      </c>
      <c r="C265" s="297" t="s">
        <v>350</v>
      </c>
      <c r="D265" s="49"/>
      <c r="E265" s="50"/>
      <c r="F265" s="115" t="s">
        <v>334</v>
      </c>
      <c r="G265" s="78"/>
      <c r="H265" s="118"/>
      <c r="I265" s="169" t="str">
        <f t="shared" si="4"/>
        <v/>
      </c>
      <c r="J265" s="485"/>
      <c r="K265" s="354"/>
      <c r="L265" s="354"/>
      <c r="M265" s="354"/>
      <c r="N265" s="354"/>
      <c r="O265" s="354"/>
      <c r="P265" s="354"/>
    </row>
  </sheetData>
  <sheetProtection algorithmName="SHA-512" hashValue="z10qZUIgS/pCEQ1Xen10cScqaAvF6IfzOClpX0ZJegnkCnqJ0ci8kr98ywg6qCzyng308pri+FF50lQWxSlCKA==" saltValue="QxiH6ASr2siX98CNa4Wsiw==" spinCount="100000" sheet="1" objects="1" scenarios="1"/>
  <mergeCells count="123">
    <mergeCell ref="J175:J176"/>
    <mergeCell ref="J180:J181"/>
    <mergeCell ref="J182:J184"/>
    <mergeCell ref="C182:C184"/>
    <mergeCell ref="D182:D184"/>
    <mergeCell ref="E182:E184"/>
    <mergeCell ref="F182:F184"/>
    <mergeCell ref="G182:G184"/>
    <mergeCell ref="H175:H176"/>
    <mergeCell ref="I175:I176"/>
    <mergeCell ref="C180:C181"/>
    <mergeCell ref="D180:D181"/>
    <mergeCell ref="E180:E181"/>
    <mergeCell ref="F180:F181"/>
    <mergeCell ref="G180:G181"/>
    <mergeCell ref="H180:H181"/>
    <mergeCell ref="I180:I181"/>
    <mergeCell ref="C175:C176"/>
    <mergeCell ref="D175:D176"/>
    <mergeCell ref="E175:E176"/>
    <mergeCell ref="F175:F176"/>
    <mergeCell ref="G175:G176"/>
    <mergeCell ref="F186:F190"/>
    <mergeCell ref="G186:G190"/>
    <mergeCell ref="H186:H190"/>
    <mergeCell ref="D191:D197"/>
    <mergeCell ref="D198:D202"/>
    <mergeCell ref="C198:C202"/>
    <mergeCell ref="C191:C197"/>
    <mergeCell ref="E191:E197"/>
    <mergeCell ref="E198:E202"/>
    <mergeCell ref="F198:F202"/>
    <mergeCell ref="G198:G202"/>
    <mergeCell ref="F191:F197"/>
    <mergeCell ref="C223:C225"/>
    <mergeCell ref="D223:D225"/>
    <mergeCell ref="E223:E225"/>
    <mergeCell ref="C214:C222"/>
    <mergeCell ref="G245:G246"/>
    <mergeCell ref="F245:F246"/>
    <mergeCell ref="F223:F225"/>
    <mergeCell ref="G223:G225"/>
    <mergeCell ref="E236:E240"/>
    <mergeCell ref="F236:F240"/>
    <mergeCell ref="G236:G240"/>
    <mergeCell ref="F242:F243"/>
    <mergeCell ref="G242:G243"/>
    <mergeCell ref="C236:C240"/>
    <mergeCell ref="D236:D240"/>
    <mergeCell ref="F214:F222"/>
    <mergeCell ref="G214:G222"/>
    <mergeCell ref="F4:H4"/>
    <mergeCell ref="C2:E2"/>
    <mergeCell ref="C3:E3"/>
    <mergeCell ref="D214:D222"/>
    <mergeCell ref="E214:E222"/>
    <mergeCell ref="C245:C246"/>
    <mergeCell ref="D245:D246"/>
    <mergeCell ref="E245:E246"/>
    <mergeCell ref="C242:C243"/>
    <mergeCell ref="D242:D243"/>
    <mergeCell ref="E242:E243"/>
    <mergeCell ref="D186:D190"/>
    <mergeCell ref="H85:H87"/>
    <mergeCell ref="C79:C83"/>
    <mergeCell ref="D79:D83"/>
    <mergeCell ref="H242:H243"/>
    <mergeCell ref="E79:E83"/>
    <mergeCell ref="F79:F83"/>
    <mergeCell ref="G79:G83"/>
    <mergeCell ref="H79:H83"/>
    <mergeCell ref="C85:C87"/>
    <mergeCell ref="D85:D87"/>
    <mergeCell ref="E85:E87"/>
    <mergeCell ref="C186:C190"/>
    <mergeCell ref="I79:I83"/>
    <mergeCell ref="J198:J202"/>
    <mergeCell ref="I191:I197"/>
    <mergeCell ref="H191:H197"/>
    <mergeCell ref="G191:G197"/>
    <mergeCell ref="J85:J87"/>
    <mergeCell ref="J236:J240"/>
    <mergeCell ref="J186:J190"/>
    <mergeCell ref="I242:I243"/>
    <mergeCell ref="H223:H225"/>
    <mergeCell ref="H236:H240"/>
    <mergeCell ref="H198:H202"/>
    <mergeCell ref="I236:I240"/>
    <mergeCell ref="J214:J222"/>
    <mergeCell ref="J223:J225"/>
    <mergeCell ref="J242:J243"/>
    <mergeCell ref="J79:J83"/>
    <mergeCell ref="I198:I202"/>
    <mergeCell ref="H214:H222"/>
    <mergeCell ref="J191:J197"/>
    <mergeCell ref="I214:I222"/>
    <mergeCell ref="I223:I225"/>
    <mergeCell ref="H182:H184"/>
    <mergeCell ref="I182:I184"/>
    <mergeCell ref="F85:F87"/>
    <mergeCell ref="G85:G87"/>
    <mergeCell ref="H253:H255"/>
    <mergeCell ref="I253:I255"/>
    <mergeCell ref="J253:J255"/>
    <mergeCell ref="C247:C251"/>
    <mergeCell ref="D247:D251"/>
    <mergeCell ref="E247:E251"/>
    <mergeCell ref="F247:F251"/>
    <mergeCell ref="G247:G251"/>
    <mergeCell ref="H247:H251"/>
    <mergeCell ref="I247:I251"/>
    <mergeCell ref="J247:J251"/>
    <mergeCell ref="C253:C255"/>
    <mergeCell ref="D253:D255"/>
    <mergeCell ref="E253:E255"/>
    <mergeCell ref="F253:F255"/>
    <mergeCell ref="G253:G255"/>
    <mergeCell ref="I186:I190"/>
    <mergeCell ref="I85:I87"/>
    <mergeCell ref="J245:J246"/>
    <mergeCell ref="I245:I246"/>
    <mergeCell ref="H245:H246"/>
    <mergeCell ref="E186:E190"/>
  </mergeCells>
  <phoneticPr fontId="18"/>
  <conditionalFormatting sqref="B177:H184 E175:H176">
    <cfRule type="expression" dxfId="20" priority="1">
      <formula>$A$176=1</formula>
    </cfRule>
  </conditionalFormatting>
  <conditionalFormatting sqref="D7:D266">
    <cfRule type="cellIs" dxfId="19" priority="167" operator="equal">
      <formula>"3:該当なし"</formula>
    </cfRule>
    <cfRule type="cellIs" dxfId="18" priority="168" operator="equal">
      <formula>"2:不適"</formula>
    </cfRule>
    <cfRule type="cellIs" dxfId="17" priority="169" operator="equal">
      <formula>"1:適"</formula>
    </cfRule>
  </conditionalFormatting>
  <conditionalFormatting sqref="G7:G266">
    <cfRule type="cellIs" dxfId="16" priority="157" operator="equal">
      <formula>"5:その他"</formula>
    </cfRule>
    <cfRule type="cellIs" dxfId="15" priority="158" operator="equal">
      <formula>5</formula>
    </cfRule>
    <cfRule type="cellIs" dxfId="14" priority="159" operator="equal">
      <formula>"4:該当なし"</formula>
    </cfRule>
    <cfRule type="cellIs" dxfId="13" priority="160" operator="equal">
      <formula>4</formula>
    </cfRule>
    <cfRule type="cellIs" dxfId="12" priority="161" operator="equal">
      <formula>3</formula>
    </cfRule>
    <cfRule type="cellIs" dxfId="11" priority="162" operator="equal">
      <formula>"3:不適"</formula>
    </cfRule>
    <cfRule type="cellIs" dxfId="10" priority="163" operator="equal">
      <formula>2</formula>
    </cfRule>
    <cfRule type="cellIs" dxfId="9" priority="164" operator="equal">
      <formula>"2:一部不適"</formula>
    </cfRule>
    <cfRule type="cellIs" dxfId="8" priority="165" operator="equal">
      <formula>1</formula>
    </cfRule>
    <cfRule type="cellIs" dxfId="7" priority="166" operator="equal">
      <formula>"1:適"</formula>
    </cfRule>
  </conditionalFormatting>
  <dataValidations count="9">
    <dataValidation type="list" allowBlank="1" showInputMessage="1" sqref="B246 B195 B197 B216 B220 B243">
      <formula1>"（　有　・　無　）,（　有　）,（　無　）"</formula1>
    </dataValidation>
    <dataValidation allowBlank="1" showInputMessage="1" sqref="F223 H223 H244:H245 F244:F245 F256:F265 F241:F242 H241:H242 B190 H88:H116 F191 F203:F214 B83 H256:H265 H191 H9:H79 F9:F79 F198 H198 H203:H214 F84:F85 H84:H85 H226:H236 F226:F236 H247 F247 B251 F252:F253 H252:H253 F185:F186 F88:F175 H118:H175 H185:H186 H182 F182 H177:H180 F177:F180"/>
    <dataValidation type="list" allowBlank="1" showInputMessage="1" showErrorMessage="1" sqref="I4">
      <formula1>"介,福"</formula1>
    </dataValidation>
    <dataValidation type="list" errorStyle="information" allowBlank="1" showInputMessage="1" sqref="D256:D265 D198 D191 D105:D114 D78:D79 D84:D85 D203:D236 D241:D247 D252:D253 D9:D76 D88:D103 D118:D120 D123:D175 D185:D186 D182 D177:D180">
      <formula1>"1:適,2:不適,3:該当なし"</formula1>
    </dataValidation>
    <dataValidation type="list" allowBlank="1" showInputMessage="1" sqref="G198 G256:G265 G191 G9:G79 G88:G116 G84:G85 G203:G236 G241:G247 G252:G253 G118:G175 G185:G186 G182 G177:G180">
      <formula1>"1:適,2:一部不適,3:不適,4:該当なし,5:その他"</formula1>
    </dataValidation>
    <dataValidation type="list" errorStyle="information" allowBlank="1" showInputMessage="1" showErrorMessage="1" errorTitle="別紙１の未入力" error="別紙１の（１）を記入してください。_x000a_（該当がない場合も「該当なし」と記載してください。）" sqref="D77 D104 D115:D117">
      <formula1>IF($A77&lt;&gt;"",$A77,$K$7:$M$7)</formula1>
    </dataValidation>
    <dataValidation type="list" errorStyle="information" allowBlank="1" showInputMessage="1" sqref="D121:D122">
      <formula1>IF($A121&lt;&gt;"",$A121,$K$7:$M$7)</formula1>
    </dataValidation>
    <dataValidation type="list" allowBlank="1" showInputMessage="1" sqref="B181">
      <formula1>$K181:$N181</formula1>
    </dataValidation>
    <dataValidation type="list" allowBlank="1" showInputMessage="1" sqref="B176">
      <formula1>$K176:$M176</formula1>
    </dataValidation>
  </dataValidations>
  <hyperlinks>
    <hyperlink ref="B77" location="別紙拘束" display="別紙拘束"/>
    <hyperlink ref="B104" location="別紙入浴" display="別紙入浴"/>
    <hyperlink ref="B115" location="別紙検食" display="別紙検食"/>
    <hyperlink ref="B116" location="別紙保存食" display="別紙保存食"/>
    <hyperlink ref="B117" location="別紙検便" display="別紙検便"/>
    <hyperlink ref="B121" location="別紙預り金" display="別紙預り金"/>
    <hyperlink ref="B122" location="別紙遺留金品" display="別紙遺留金品"/>
  </hyperlinks>
  <printOptions horizontalCentered="1"/>
  <pageMargins left="0.59055118110236227" right="0.59055118110236227" top="0.39370078740157483" bottom="0.39370078740157483" header="0.27559055118110237" footer="0.19685039370078741"/>
  <pageSetup paperSize="9" fitToHeight="13" orientation="portrait" r:id="rId1"/>
  <headerFooter alignWithMargins="0">
    <oddFooter>&amp;C&amp;9地域密着型介護老人福祉施設入所者生活介護・ユニット型&amp;11 - &amp;P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M39"/>
  <sheetViews>
    <sheetView view="pageBreakPreview" zoomScale="120" zoomScaleNormal="120" zoomScaleSheetLayoutView="120" workbookViewId="0">
      <pane ySplit="1" topLeftCell="A2" activePane="bottomLeft" state="frozen"/>
      <selection pane="bottomLeft" activeCell="A2" sqref="A2"/>
    </sheetView>
  </sheetViews>
  <sheetFormatPr defaultColWidth="4.6640625" defaultRowHeight="10.8"/>
  <cols>
    <col min="1" max="1" width="1" style="360" customWidth="1"/>
    <col min="2" max="2" width="7" style="360" customWidth="1"/>
    <col min="3" max="3" width="7.33203125" style="360" customWidth="1"/>
    <col min="4" max="4" width="8.21875" style="360" customWidth="1"/>
    <col min="5" max="5" width="5.33203125" style="360" customWidth="1"/>
    <col min="6" max="6" width="13.33203125" style="360" customWidth="1"/>
    <col min="7" max="7" width="15.21875" style="360" customWidth="1"/>
    <col min="8" max="9" width="14.77734375" style="360" customWidth="1"/>
    <col min="10" max="16384" width="4.6640625" style="360"/>
  </cols>
  <sheetData>
    <row r="1" spans="1:13" ht="22.5" customHeight="1">
      <c r="A1" s="354" t="s">
        <v>656</v>
      </c>
    </row>
    <row r="2" spans="1:13" ht="19.95" customHeight="1">
      <c r="A2" s="359"/>
    </row>
    <row r="3" spans="1:13" ht="19.95" customHeight="1">
      <c r="A3" s="388" t="s">
        <v>611</v>
      </c>
      <c r="F3" s="710" t="str">
        <f>"※「点検表」シートのⅢ-10（"&amp;ROW(拘束者)&amp;"行目）"</f>
        <v>※「点検表」シートのⅢ-10（77行目）</v>
      </c>
      <c r="G3" s="710"/>
      <c r="K3" s="866" t="str">
        <f>IF(B5="","未記入あり","")</f>
        <v>未記入あり</v>
      </c>
    </row>
    <row r="4" spans="1:13" ht="19.95" customHeight="1">
      <c r="B4" s="365" t="s">
        <v>617</v>
      </c>
    </row>
    <row r="5" spans="1:13" ht="40.049999999999997" customHeight="1">
      <c r="B5" s="716"/>
      <c r="C5" s="717"/>
      <c r="D5" s="717"/>
      <c r="E5" s="717"/>
      <c r="F5" s="717"/>
      <c r="G5" s="717"/>
      <c r="H5" s="717"/>
      <c r="I5" s="718"/>
    </row>
    <row r="6" spans="1:13" ht="19.95" customHeight="1"/>
    <row r="7" spans="1:13" ht="19.95" customHeight="1">
      <c r="A7" s="388" t="s">
        <v>612</v>
      </c>
      <c r="C7" s="359"/>
      <c r="D7" s="359"/>
      <c r="E7" s="710" t="str">
        <f>"※「点検表」シートのⅢ-12（"&amp;ROW(入浴)&amp;"行目）"</f>
        <v>※「点検表」シートのⅢ-12（104行目）</v>
      </c>
      <c r="F7" s="710"/>
      <c r="G7" s="710"/>
      <c r="J7" s="360">
        <f>M11*M12*M14</f>
        <v>0</v>
      </c>
      <c r="K7" s="866" t="str">
        <f>IF(J7=0,"未記入あり","")</f>
        <v>未記入あり</v>
      </c>
    </row>
    <row r="8" spans="1:13" ht="19.95" customHeight="1">
      <c r="A8" s="389"/>
      <c r="B8" s="418" t="s">
        <v>618</v>
      </c>
      <c r="C8" s="390"/>
      <c r="D8" s="390"/>
      <c r="E8" s="389"/>
      <c r="F8" s="389"/>
      <c r="G8" s="389"/>
      <c r="H8" s="389"/>
    </row>
    <row r="9" spans="1:13" ht="19.95" customHeight="1">
      <c r="A9" s="389"/>
      <c r="B9" s="391" t="s">
        <v>549</v>
      </c>
      <c r="C9" s="392"/>
      <c r="D9" s="392"/>
      <c r="E9" s="393"/>
      <c r="F9" s="393"/>
      <c r="G9" s="393"/>
      <c r="H9" s="393"/>
    </row>
    <row r="10" spans="1:13" ht="19.95" customHeight="1">
      <c r="B10" s="719" t="s">
        <v>550</v>
      </c>
      <c r="C10" s="720"/>
      <c r="D10" s="720"/>
      <c r="E10" s="720"/>
      <c r="F10" s="720"/>
      <c r="G10" s="721"/>
      <c r="H10" s="692" t="s">
        <v>551</v>
      </c>
      <c r="I10" s="692"/>
    </row>
    <row r="11" spans="1:13" ht="19.95" customHeight="1">
      <c r="B11" s="693" t="s">
        <v>552</v>
      </c>
      <c r="C11" s="694"/>
      <c r="D11" s="694"/>
      <c r="E11" s="694"/>
      <c r="F11" s="694"/>
      <c r="G11" s="695"/>
      <c r="H11" s="696" t="s">
        <v>553</v>
      </c>
      <c r="I11" s="696"/>
      <c r="J11" s="360" t="s">
        <v>626</v>
      </c>
      <c r="K11" s="360" t="s">
        <v>627</v>
      </c>
      <c r="L11" s="360" t="s">
        <v>628</v>
      </c>
      <c r="M11" s="360">
        <f>IF(H11=$J$11,0,1)</f>
        <v>0</v>
      </c>
    </row>
    <row r="12" spans="1:13" ht="19.95" customHeight="1">
      <c r="B12" s="697" t="s">
        <v>554</v>
      </c>
      <c r="C12" s="698"/>
      <c r="D12" s="698"/>
      <c r="E12" s="698"/>
      <c r="F12" s="698"/>
      <c r="G12" s="699"/>
      <c r="H12" s="696" t="s">
        <v>553</v>
      </c>
      <c r="I12" s="696"/>
      <c r="M12" s="360">
        <f>IF(H12=$J$11,0,1)</f>
        <v>0</v>
      </c>
    </row>
    <row r="13" spans="1:13" ht="19.95" customHeight="1">
      <c r="B13" s="394" t="s">
        <v>555</v>
      </c>
      <c r="C13" s="393"/>
      <c r="D13" s="393"/>
      <c r="E13" s="393"/>
      <c r="F13" s="393"/>
      <c r="G13" s="393"/>
      <c r="H13" s="393"/>
    </row>
    <row r="14" spans="1:13" ht="19.95" customHeight="1">
      <c r="B14" s="714"/>
      <c r="C14" s="714"/>
      <c r="D14" s="714"/>
      <c r="E14" s="714"/>
      <c r="F14" s="714"/>
      <c r="G14" s="714"/>
      <c r="H14" s="714"/>
      <c r="I14" s="714"/>
      <c r="M14" s="360">
        <f>IF(B14="",0,1)</f>
        <v>0</v>
      </c>
    </row>
    <row r="15" spans="1:13" ht="19.95" customHeight="1">
      <c r="B15" s="714"/>
      <c r="C15" s="714"/>
      <c r="D15" s="714"/>
      <c r="E15" s="714"/>
      <c r="F15" s="714"/>
      <c r="G15" s="714"/>
      <c r="H15" s="714"/>
      <c r="I15" s="714"/>
    </row>
    <row r="16" spans="1:13" ht="30" customHeight="1">
      <c r="B16" s="711" t="s">
        <v>619</v>
      </c>
      <c r="C16" s="712"/>
      <c r="D16" s="712"/>
      <c r="E16" s="712"/>
      <c r="F16" s="712"/>
      <c r="G16" s="712"/>
      <c r="H16" s="712"/>
      <c r="I16" s="712"/>
    </row>
    <row r="17" spans="1:13" ht="19.95" customHeight="1">
      <c r="B17" s="389"/>
      <c r="C17" s="389"/>
      <c r="D17" s="389"/>
      <c r="E17" s="389"/>
      <c r="F17" s="389"/>
      <c r="G17" s="389"/>
      <c r="H17" s="389"/>
    </row>
    <row r="18" spans="1:13" ht="19.95" customHeight="1">
      <c r="B18" s="365"/>
      <c r="C18" s="365"/>
      <c r="D18" s="365"/>
      <c r="E18" s="395"/>
      <c r="F18" s="395"/>
      <c r="G18" s="395"/>
      <c r="H18" s="395"/>
    </row>
    <row r="19" spans="1:13" ht="19.95" customHeight="1">
      <c r="A19" s="354" t="s">
        <v>613</v>
      </c>
      <c r="E19" s="365"/>
    </row>
    <row r="20" spans="1:13" ht="19.95" customHeight="1">
      <c r="A20" s="396"/>
      <c r="B20" s="397" t="s">
        <v>630</v>
      </c>
      <c r="C20" s="710" t="str">
        <f>"※「点検表」シートのⅢ-13（"&amp;ROW(検食)&amp;"行目）"</f>
        <v>※「点検表」シートのⅢ-13（115行目）</v>
      </c>
      <c r="D20" s="710"/>
      <c r="E20" s="710"/>
      <c r="F20" s="710"/>
      <c r="J20" s="360">
        <f>J22*K22*L22*J23*K23*L23*J24*K24*L24</f>
        <v>0</v>
      </c>
      <c r="K20" s="866" t="str">
        <f>IF(J20=0,"未記入あり","")</f>
        <v>未記入あり</v>
      </c>
    </row>
    <row r="21" spans="1:13" ht="19.95" customHeight="1">
      <c r="B21" s="379"/>
      <c r="C21" s="707" t="s">
        <v>556</v>
      </c>
      <c r="D21" s="708"/>
      <c r="E21" s="715" t="s">
        <v>557</v>
      </c>
      <c r="F21" s="715"/>
      <c r="G21" s="398" t="s">
        <v>558</v>
      </c>
      <c r="H21" s="365" t="s">
        <v>559</v>
      </c>
    </row>
    <row r="22" spans="1:13" ht="19.95" customHeight="1">
      <c r="B22" s="398" t="s">
        <v>560</v>
      </c>
      <c r="C22" s="703" t="s">
        <v>561</v>
      </c>
      <c r="D22" s="704"/>
      <c r="E22" s="703" t="s">
        <v>561</v>
      </c>
      <c r="F22" s="704"/>
      <c r="G22" s="431"/>
      <c r="H22" s="424" t="s">
        <v>629</v>
      </c>
      <c r="J22" s="360">
        <f>IF(C22=$H$22,0,1)</f>
        <v>0</v>
      </c>
      <c r="K22" s="360">
        <f>IF(E22=$H$22,0,1)</f>
        <v>0</v>
      </c>
      <c r="L22" s="360">
        <f>IF(G22="",0,1)</f>
        <v>0</v>
      </c>
    </row>
    <row r="23" spans="1:13" ht="19.95" customHeight="1">
      <c r="B23" s="398" t="s">
        <v>562</v>
      </c>
      <c r="C23" s="703" t="s">
        <v>561</v>
      </c>
      <c r="D23" s="704"/>
      <c r="E23" s="703" t="s">
        <v>561</v>
      </c>
      <c r="F23" s="704"/>
      <c r="G23" s="431"/>
      <c r="J23" s="360">
        <f t="shared" ref="J23:J24" si="0">IF(C23=$H$22,0,1)</f>
        <v>0</v>
      </c>
      <c r="K23" s="360">
        <f>IF(E23=$H$22,0,1)</f>
        <v>0</v>
      </c>
      <c r="L23" s="360">
        <f t="shared" ref="L23:L24" si="1">IF(G23="",0,1)</f>
        <v>0</v>
      </c>
    </row>
    <row r="24" spans="1:13" ht="19.95" customHeight="1">
      <c r="B24" s="398" t="s">
        <v>563</v>
      </c>
      <c r="C24" s="703" t="s">
        <v>561</v>
      </c>
      <c r="D24" s="704"/>
      <c r="E24" s="703" t="s">
        <v>561</v>
      </c>
      <c r="F24" s="704"/>
      <c r="G24" s="431"/>
      <c r="J24" s="360">
        <f t="shared" si="0"/>
        <v>0</v>
      </c>
      <c r="K24" s="360">
        <f>IF(E24=$H$22,0,1)</f>
        <v>0</v>
      </c>
      <c r="L24" s="360">
        <f t="shared" si="1"/>
        <v>0</v>
      </c>
    </row>
    <row r="25" spans="1:13" ht="19.95" customHeight="1"/>
    <row r="26" spans="1:13" ht="19.95" customHeight="1">
      <c r="A26" s="396"/>
      <c r="B26" s="397" t="s">
        <v>631</v>
      </c>
      <c r="D26" s="710" t="str">
        <f>"※「点検表」シートのⅢ-13（"&amp;ROW(保存食)&amp;"行目）"</f>
        <v>※「点検表」シートのⅢ-13（116行目）</v>
      </c>
      <c r="E26" s="710"/>
      <c r="F26" s="710"/>
      <c r="G26" s="710"/>
      <c r="J26" s="360">
        <f>J27*J28*K28</f>
        <v>0</v>
      </c>
      <c r="K26" s="866" t="str">
        <f>IF(J26=0,"未記入あり","")</f>
        <v>未記入あり</v>
      </c>
    </row>
    <row r="27" spans="1:13" ht="19.95" customHeight="1">
      <c r="B27" s="705" t="s">
        <v>564</v>
      </c>
      <c r="C27" s="706"/>
      <c r="D27" s="432" t="s">
        <v>565</v>
      </c>
      <c r="E27" s="424" t="s">
        <v>633</v>
      </c>
      <c r="F27" s="399" t="s">
        <v>566</v>
      </c>
      <c r="G27" s="433" t="s">
        <v>567</v>
      </c>
      <c r="H27" s="365" t="s">
        <v>620</v>
      </c>
      <c r="J27" s="360">
        <f>IF(D27=$E$29,0,1)</f>
        <v>0</v>
      </c>
    </row>
    <row r="28" spans="1:13" ht="19.95" customHeight="1">
      <c r="B28" s="705" t="s">
        <v>568</v>
      </c>
      <c r="C28" s="706"/>
      <c r="D28" s="432" t="s">
        <v>565</v>
      </c>
      <c r="E28" s="424" t="s">
        <v>634</v>
      </c>
      <c r="F28" s="399" t="s">
        <v>569</v>
      </c>
      <c r="G28" s="434" t="s">
        <v>570</v>
      </c>
      <c r="H28" s="424" t="s">
        <v>636</v>
      </c>
      <c r="J28" s="360">
        <f>IF(D28=$E$29,0,1)</f>
        <v>0</v>
      </c>
      <c r="K28" s="360">
        <f>IF(G28=H28,0,1)</f>
        <v>0</v>
      </c>
    </row>
    <row r="29" spans="1:13" ht="19.95" customHeight="1">
      <c r="E29" s="424" t="s">
        <v>635</v>
      </c>
    </row>
    <row r="30" spans="1:13" ht="19.95" customHeight="1">
      <c r="B30" s="397" t="s">
        <v>632</v>
      </c>
      <c r="E30" s="710" t="str">
        <f>"※「点検表」シートのⅢ-13（"&amp;ROW(検便)&amp;"行目）"</f>
        <v>※「点検表」シートのⅢ-13（117行目）</v>
      </c>
      <c r="F30" s="710"/>
      <c r="G30" s="710"/>
      <c r="H30" s="713" t="s">
        <v>637</v>
      </c>
      <c r="I30" s="713"/>
      <c r="J30" s="360">
        <f>J32*K32*L32*M32*J33*K33*L33*M33*J34*K34*L34*M34*J35*K35*L35*M35*J36*K36*L36*M36*J37*K37*L37*M37</f>
        <v>0</v>
      </c>
      <c r="K30" s="866" t="str">
        <f>IF(J30=0,"未記入あり","")</f>
        <v>未記入あり</v>
      </c>
    </row>
    <row r="31" spans="1:13" ht="19.95" customHeight="1">
      <c r="B31" s="707" t="s">
        <v>571</v>
      </c>
      <c r="C31" s="708"/>
      <c r="D31" s="707" t="s">
        <v>572</v>
      </c>
      <c r="E31" s="709"/>
      <c r="F31" s="708"/>
      <c r="G31" s="398" t="s">
        <v>571</v>
      </c>
      <c r="H31" s="707" t="s">
        <v>572</v>
      </c>
      <c r="I31" s="708"/>
    </row>
    <row r="32" spans="1:13" ht="19.95" customHeight="1">
      <c r="B32" s="700">
        <v>44652</v>
      </c>
      <c r="C32" s="700"/>
      <c r="D32" s="701"/>
      <c r="E32" s="702"/>
      <c r="F32" s="867" t="s">
        <v>713</v>
      </c>
      <c r="G32" s="400">
        <v>44837</v>
      </c>
      <c r="H32" s="435"/>
      <c r="I32" s="867" t="s">
        <v>714</v>
      </c>
      <c r="J32" s="427">
        <f>IF(F32=0,1,IF(D32="",0,1))</f>
        <v>0</v>
      </c>
      <c r="K32" s="427">
        <f>IF(OR(F32="／",F32=""),0,1)</f>
        <v>0</v>
      </c>
      <c r="L32" s="427">
        <f>IF(I32=0,1,IF(H32="",0,1))</f>
        <v>0</v>
      </c>
      <c r="M32" s="427">
        <f>IF(OR(I32="／",I32=""),0,1)</f>
        <v>0</v>
      </c>
    </row>
    <row r="33" spans="2:13" ht="19.95" customHeight="1">
      <c r="B33" s="700">
        <v>44687</v>
      </c>
      <c r="C33" s="700"/>
      <c r="D33" s="701"/>
      <c r="E33" s="702"/>
      <c r="F33" s="867" t="s">
        <v>714</v>
      </c>
      <c r="G33" s="400">
        <v>44867</v>
      </c>
      <c r="H33" s="435"/>
      <c r="I33" s="867" t="s">
        <v>714</v>
      </c>
      <c r="J33" s="427">
        <f t="shared" ref="J33:J37" si="2">IF(F33=0,1,IF(D33="",0,1))</f>
        <v>0</v>
      </c>
      <c r="K33" s="427">
        <f t="shared" ref="K33:K37" si="3">IF(OR(F33="／",F33=""),0,1)</f>
        <v>0</v>
      </c>
      <c r="L33" s="427">
        <f t="shared" ref="L33:L37" si="4">IF(I33=0,1,IF(H33="",0,1))</f>
        <v>0</v>
      </c>
      <c r="M33" s="427">
        <f t="shared" ref="M33:M37" si="5">IF(OR(I33="／",I33=""),0,1)</f>
        <v>0</v>
      </c>
    </row>
    <row r="34" spans="2:13" ht="19.95" customHeight="1">
      <c r="B34" s="700">
        <v>44717</v>
      </c>
      <c r="C34" s="700"/>
      <c r="D34" s="701"/>
      <c r="E34" s="702"/>
      <c r="F34" s="867" t="s">
        <v>714</v>
      </c>
      <c r="G34" s="400">
        <v>44897</v>
      </c>
      <c r="H34" s="435"/>
      <c r="I34" s="867" t="s">
        <v>714</v>
      </c>
      <c r="J34" s="427">
        <f t="shared" si="2"/>
        <v>0</v>
      </c>
      <c r="K34" s="427">
        <f t="shared" si="3"/>
        <v>0</v>
      </c>
      <c r="L34" s="427">
        <f t="shared" si="4"/>
        <v>0</v>
      </c>
      <c r="M34" s="427">
        <f t="shared" si="5"/>
        <v>0</v>
      </c>
    </row>
    <row r="35" spans="2:13" ht="19.95" customHeight="1">
      <c r="B35" s="700">
        <v>44747</v>
      </c>
      <c r="C35" s="700"/>
      <c r="D35" s="701"/>
      <c r="E35" s="702"/>
      <c r="F35" s="867" t="s">
        <v>714</v>
      </c>
      <c r="G35" s="400">
        <v>44927</v>
      </c>
      <c r="H35" s="435"/>
      <c r="I35" s="867" t="s">
        <v>714</v>
      </c>
      <c r="J35" s="427">
        <f t="shared" si="2"/>
        <v>0</v>
      </c>
      <c r="K35" s="427">
        <f t="shared" si="3"/>
        <v>0</v>
      </c>
      <c r="L35" s="427">
        <f t="shared" si="4"/>
        <v>0</v>
      </c>
      <c r="M35" s="427">
        <f t="shared" si="5"/>
        <v>0</v>
      </c>
    </row>
    <row r="36" spans="2:13" ht="19.95" customHeight="1">
      <c r="B36" s="700">
        <v>44777</v>
      </c>
      <c r="C36" s="700"/>
      <c r="D36" s="701"/>
      <c r="E36" s="702"/>
      <c r="F36" s="867" t="s">
        <v>714</v>
      </c>
      <c r="G36" s="400">
        <v>44959</v>
      </c>
      <c r="H36" s="435"/>
      <c r="I36" s="867" t="s">
        <v>714</v>
      </c>
      <c r="J36" s="427">
        <f t="shared" si="2"/>
        <v>0</v>
      </c>
      <c r="K36" s="427">
        <f t="shared" si="3"/>
        <v>0</v>
      </c>
      <c r="L36" s="427">
        <f t="shared" si="4"/>
        <v>0</v>
      </c>
      <c r="M36" s="427">
        <f t="shared" si="5"/>
        <v>0</v>
      </c>
    </row>
    <row r="37" spans="2:13" ht="19.95" customHeight="1">
      <c r="B37" s="700">
        <v>44807</v>
      </c>
      <c r="C37" s="700"/>
      <c r="D37" s="701"/>
      <c r="E37" s="702"/>
      <c r="F37" s="867" t="s">
        <v>714</v>
      </c>
      <c r="G37" s="400">
        <v>44987</v>
      </c>
      <c r="H37" s="435"/>
      <c r="I37" s="867" t="s">
        <v>714</v>
      </c>
      <c r="J37" s="427">
        <f t="shared" si="2"/>
        <v>0</v>
      </c>
      <c r="K37" s="427">
        <f t="shared" si="3"/>
        <v>0</v>
      </c>
      <c r="L37" s="427">
        <f t="shared" si="4"/>
        <v>0</v>
      </c>
      <c r="M37" s="427">
        <f t="shared" si="5"/>
        <v>0</v>
      </c>
    </row>
    <row r="38" spans="2:13" ht="7.05" customHeight="1"/>
    <row r="39" spans="2:13" ht="21" customHeight="1"/>
  </sheetData>
  <mergeCells count="40">
    <mergeCell ref="F3:G3"/>
    <mergeCell ref="E7:G7"/>
    <mergeCell ref="C20:F20"/>
    <mergeCell ref="D26:G26"/>
    <mergeCell ref="E30:G30"/>
    <mergeCell ref="B16:I16"/>
    <mergeCell ref="H30:I30"/>
    <mergeCell ref="B14:I15"/>
    <mergeCell ref="C21:D21"/>
    <mergeCell ref="E21:F21"/>
    <mergeCell ref="C22:D22"/>
    <mergeCell ref="E22:F22"/>
    <mergeCell ref="C23:D23"/>
    <mergeCell ref="E23:F23"/>
    <mergeCell ref="B5:I5"/>
    <mergeCell ref="B10:G10"/>
    <mergeCell ref="B35:C35"/>
    <mergeCell ref="D35:E35"/>
    <mergeCell ref="B36:C36"/>
    <mergeCell ref="D36:E36"/>
    <mergeCell ref="B37:C37"/>
    <mergeCell ref="D37:E37"/>
    <mergeCell ref="H31:I31"/>
    <mergeCell ref="B32:C32"/>
    <mergeCell ref="D32:E32"/>
    <mergeCell ref="B33:C33"/>
    <mergeCell ref="D33:E33"/>
    <mergeCell ref="B34:C34"/>
    <mergeCell ref="D34:E34"/>
    <mergeCell ref="C24:D24"/>
    <mergeCell ref="E24:F24"/>
    <mergeCell ref="B27:C27"/>
    <mergeCell ref="B28:C28"/>
    <mergeCell ref="B31:C31"/>
    <mergeCell ref="D31:F31"/>
    <mergeCell ref="H10:I10"/>
    <mergeCell ref="B11:G11"/>
    <mergeCell ref="H11:I11"/>
    <mergeCell ref="B12:G12"/>
    <mergeCell ref="H12:I12"/>
  </mergeCells>
  <phoneticPr fontId="18"/>
  <conditionalFormatting sqref="C22:D24">
    <cfRule type="expression" dxfId="6" priority="1">
      <formula>AND($C22&lt;&gt;"：",$C22&gt;=$E22)</formula>
    </cfRule>
    <cfRule type="expression" dxfId="5" priority="2">
      <formula>AND($C22&lt;&gt;"：",$C22&gt;$E22-0.020833332)</formula>
    </cfRule>
  </conditionalFormatting>
  <dataValidations disablePrompts="1" count="5">
    <dataValidation type="list" allowBlank="1" showInputMessage="1" sqref="G28">
      <formula1>$H$28</formula1>
    </dataValidation>
    <dataValidation type="list" allowBlank="1" showInputMessage="1" sqref="G27">
      <formula1>"日間"</formula1>
    </dataValidation>
    <dataValidation type="list" allowBlank="1" showInputMessage="1" sqref="D27:D28">
      <formula1>$E$27:$E$29</formula1>
    </dataValidation>
    <dataValidation type="list" allowBlank="1" showInputMessage="1" sqref="H11:I12">
      <formula1>$J$11:$L$11</formula1>
    </dataValidation>
    <dataValidation type="list" allowBlank="1" showInputMessage="1" sqref="C22:F24">
      <formula1>$H$22</formula1>
    </dataValidation>
  </dataValidations>
  <hyperlinks>
    <hyperlink ref="F3:G3" location="拘束者" display="拘束者"/>
    <hyperlink ref="C20:F20" location="検食" display="検食"/>
    <hyperlink ref="D26:G26" location="保存食" display="保存食"/>
    <hyperlink ref="E30" location="検便" display="検便"/>
    <hyperlink ref="E7:G7" location="入浴" display="入浴"/>
  </hyperlinks>
  <printOptions horizontalCentered="1"/>
  <pageMargins left="0.39370078740157483" right="0.39370078740157483" top="0.59055118110236227" bottom="0.78740157480314965" header="0.39370078740157483" footer="0.39370078740157483"/>
  <pageSetup paperSize="9" orientation="portrait" r:id="rId1"/>
  <headerFooter>
    <oddFooter>&amp;C&amp;A</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Y36"/>
  <sheetViews>
    <sheetView view="pageBreakPreview" zoomScale="120" zoomScaleNormal="100" zoomScaleSheetLayoutView="120" workbookViewId="0">
      <pane ySplit="1" topLeftCell="A2" activePane="bottomLeft" state="frozen"/>
      <selection pane="bottomLeft" activeCell="A2" sqref="A2"/>
    </sheetView>
  </sheetViews>
  <sheetFormatPr defaultColWidth="3.6640625" defaultRowHeight="10.8"/>
  <cols>
    <col min="1" max="1" width="1.109375" style="360" customWidth="1"/>
    <col min="2" max="2" width="3.109375" style="360" customWidth="1"/>
    <col min="3" max="21" width="4.33203125" style="360" customWidth="1"/>
    <col min="22" max="22" width="11.21875" style="360" customWidth="1"/>
    <col min="23" max="23" width="18.44140625" style="360" customWidth="1"/>
    <col min="24" max="16384" width="3.6640625" style="360"/>
  </cols>
  <sheetData>
    <row r="1" spans="1:23" ht="22.5" customHeight="1" thickBot="1">
      <c r="A1" s="388" t="s">
        <v>657</v>
      </c>
      <c r="C1" s="359"/>
      <c r="I1" s="788" t="str">
        <f>"※「点検表」シートのⅢ-15（"&amp;ROW(預り金)&amp;"行目）"</f>
        <v>※「点検表」シートのⅢ-15（121行目）</v>
      </c>
      <c r="J1" s="788"/>
      <c r="K1" s="788"/>
      <c r="L1" s="788"/>
      <c r="M1" s="788"/>
      <c r="N1" s="788"/>
      <c r="O1" s="788"/>
      <c r="P1" s="416" t="s">
        <v>573</v>
      </c>
      <c r="Q1" s="731">
        <v>0</v>
      </c>
      <c r="R1" s="731"/>
      <c r="S1" s="731"/>
      <c r="T1" s="417" t="s">
        <v>574</v>
      </c>
      <c r="V1" s="428">
        <f>Q1</f>
        <v>0</v>
      </c>
      <c r="W1" s="429">
        <f>V1*V3*V7*V25*V27*V32</f>
        <v>0</v>
      </c>
    </row>
    <row r="2" spans="1:23" ht="22.5" customHeight="1">
      <c r="V2" s="428"/>
      <c r="W2" s="430"/>
    </row>
    <row r="3" spans="1:23" ht="30" customHeight="1">
      <c r="B3" s="388" t="s">
        <v>609</v>
      </c>
      <c r="K3" s="732"/>
      <c r="L3" s="732"/>
      <c r="M3" s="360" t="s">
        <v>575</v>
      </c>
      <c r="V3" s="428">
        <f>IF(K3="",0,1)</f>
        <v>0</v>
      </c>
      <c r="W3" s="430"/>
    </row>
    <row r="4" spans="1:23" ht="15" customHeight="1">
      <c r="C4" s="404" t="s">
        <v>576</v>
      </c>
      <c r="V4" s="428"/>
      <c r="W4" s="430"/>
    </row>
    <row r="5" spans="1:23" ht="15" customHeight="1">
      <c r="C5" s="404" t="s">
        <v>577</v>
      </c>
      <c r="V5" s="428"/>
      <c r="W5" s="430"/>
    </row>
    <row r="6" spans="1:23" ht="15" customHeight="1">
      <c r="C6" s="404"/>
      <c r="V6" s="428"/>
      <c r="W6" s="430"/>
    </row>
    <row r="7" spans="1:23" ht="30" customHeight="1">
      <c r="B7" s="388" t="s">
        <v>610</v>
      </c>
      <c r="V7" s="428">
        <f>V10*V11*V12*V16*V17*V18*V22</f>
        <v>0</v>
      </c>
      <c r="W7" s="430"/>
    </row>
    <row r="8" spans="1:23" ht="18" customHeight="1">
      <c r="C8" s="380"/>
      <c r="D8" s="381"/>
      <c r="E8" s="381"/>
      <c r="F8" s="733" t="s">
        <v>643</v>
      </c>
      <c r="G8" s="734"/>
      <c r="H8" s="735"/>
      <c r="I8" s="733" t="s">
        <v>644</v>
      </c>
      <c r="J8" s="734"/>
      <c r="K8" s="734"/>
      <c r="L8" s="735"/>
      <c r="M8" s="739" t="s">
        <v>642</v>
      </c>
      <c r="N8" s="740"/>
      <c r="O8" s="741"/>
      <c r="P8" s="405"/>
      <c r="Q8" s="395"/>
      <c r="R8" s="395"/>
      <c r="S8" s="395"/>
      <c r="T8" s="395"/>
      <c r="U8" s="395"/>
      <c r="V8" s="428"/>
      <c r="W8" s="430"/>
    </row>
    <row r="9" spans="1:23" ht="15.75" customHeight="1">
      <c r="C9" s="383"/>
      <c r="D9" s="384"/>
      <c r="E9" s="384"/>
      <c r="F9" s="736"/>
      <c r="G9" s="737"/>
      <c r="H9" s="738"/>
      <c r="I9" s="736"/>
      <c r="J9" s="737"/>
      <c r="K9" s="737"/>
      <c r="L9" s="738"/>
      <c r="M9" s="739"/>
      <c r="N9" s="740"/>
      <c r="O9" s="741"/>
      <c r="P9" s="405"/>
      <c r="Q9" s="395"/>
      <c r="R9" s="395"/>
      <c r="S9" s="395"/>
      <c r="T9" s="395"/>
      <c r="U9" s="395"/>
      <c r="V9" s="428"/>
      <c r="W9" s="430"/>
    </row>
    <row r="10" spans="1:23" ht="22.05" customHeight="1">
      <c r="C10" s="707" t="s">
        <v>578</v>
      </c>
      <c r="D10" s="709"/>
      <c r="E10" s="708"/>
      <c r="F10" s="722"/>
      <c r="G10" s="723"/>
      <c r="H10" s="724"/>
      <c r="I10" s="725"/>
      <c r="J10" s="726"/>
      <c r="K10" s="726"/>
      <c r="L10" s="727"/>
      <c r="M10" s="728" t="e">
        <f>I10/F10</f>
        <v>#DIV/0!</v>
      </c>
      <c r="N10" s="729"/>
      <c r="O10" s="730"/>
      <c r="P10" s="406"/>
      <c r="Q10" s="407"/>
      <c r="R10" s="407"/>
      <c r="S10" s="407"/>
      <c r="T10" s="407"/>
      <c r="U10" s="407"/>
      <c r="V10" s="868">
        <f>IF(F10="",0,IF(F10=0,1,IF(ISERROR(M10)=TRUE,0,IF(M10=0,0,1))))</f>
        <v>0</v>
      </c>
      <c r="W10" s="430"/>
    </row>
    <row r="11" spans="1:23" ht="22.05" customHeight="1">
      <c r="C11" s="707" t="s">
        <v>579</v>
      </c>
      <c r="D11" s="709"/>
      <c r="E11" s="708"/>
      <c r="F11" s="742"/>
      <c r="G11" s="743"/>
      <c r="H11" s="744"/>
      <c r="I11" s="745"/>
      <c r="J11" s="746"/>
      <c r="K11" s="746"/>
      <c r="L11" s="747"/>
      <c r="M11" s="748" t="e">
        <f t="shared" ref="M11:M12" si="0">I11/F11</f>
        <v>#DIV/0!</v>
      </c>
      <c r="N11" s="749"/>
      <c r="O11" s="750"/>
      <c r="P11" s="406"/>
      <c r="Q11" s="407"/>
      <c r="R11" s="407"/>
      <c r="S11" s="407"/>
      <c r="T11" s="407"/>
      <c r="U11" s="407"/>
      <c r="V11" s="428">
        <f t="shared" ref="V11:V12" si="1">IF(F11="",0,IF(F11=0,1,IF(ISERROR(M11)=TRUE,0,IF(M11=0,0,1))))</f>
        <v>0</v>
      </c>
      <c r="W11" s="430"/>
    </row>
    <row r="12" spans="1:23" ht="22.05" customHeight="1">
      <c r="C12" s="707" t="s">
        <v>580</v>
      </c>
      <c r="D12" s="709"/>
      <c r="E12" s="708"/>
      <c r="F12" s="742"/>
      <c r="G12" s="743"/>
      <c r="H12" s="744"/>
      <c r="I12" s="745"/>
      <c r="J12" s="746"/>
      <c r="K12" s="746"/>
      <c r="L12" s="747"/>
      <c r="M12" s="748" t="e">
        <f t="shared" si="0"/>
        <v>#DIV/0!</v>
      </c>
      <c r="N12" s="749"/>
      <c r="O12" s="750"/>
      <c r="P12" s="406"/>
      <c r="Q12" s="407"/>
      <c r="R12" s="407"/>
      <c r="S12" s="407"/>
      <c r="T12" s="407"/>
      <c r="U12" s="407"/>
      <c r="V12" s="428">
        <f t="shared" si="1"/>
        <v>0</v>
      </c>
      <c r="W12" s="430"/>
    </row>
    <row r="13" spans="1:23" ht="29.25" customHeight="1">
      <c r="C13" s="408" t="s">
        <v>581</v>
      </c>
      <c r="H13" s="409"/>
      <c r="I13" s="409"/>
      <c r="V13" s="428"/>
      <c r="W13" s="430"/>
    </row>
    <row r="14" spans="1:23" ht="18.75" customHeight="1">
      <c r="C14" s="378"/>
      <c r="D14" s="381"/>
      <c r="E14" s="381"/>
      <c r="F14" s="707" t="s">
        <v>582</v>
      </c>
      <c r="G14" s="709"/>
      <c r="H14" s="709"/>
      <c r="I14" s="709"/>
      <c r="J14" s="709"/>
      <c r="K14" s="709"/>
      <c r="L14" s="709"/>
      <c r="M14" s="709"/>
      <c r="N14" s="709"/>
      <c r="O14" s="708"/>
      <c r="P14" s="707" t="s">
        <v>583</v>
      </c>
      <c r="Q14" s="709"/>
      <c r="R14" s="709"/>
      <c r="S14" s="709"/>
      <c r="T14" s="709"/>
      <c r="U14" s="708"/>
      <c r="V14" s="872" t="s">
        <v>715</v>
      </c>
      <c r="W14" s="430"/>
    </row>
    <row r="15" spans="1:23" ht="16.5" customHeight="1">
      <c r="C15" s="383"/>
      <c r="D15" s="384"/>
      <c r="E15" s="384"/>
      <c r="F15" s="707" t="s">
        <v>584</v>
      </c>
      <c r="G15" s="709"/>
      <c r="H15" s="708"/>
      <c r="I15" s="707" t="s">
        <v>585</v>
      </c>
      <c r="J15" s="709"/>
      <c r="K15" s="709"/>
      <c r="L15" s="709"/>
      <c r="M15" s="709"/>
      <c r="N15" s="709"/>
      <c r="O15" s="708"/>
      <c r="P15" s="707" t="s">
        <v>586</v>
      </c>
      <c r="Q15" s="709"/>
      <c r="R15" s="709"/>
      <c r="S15" s="707" t="s">
        <v>587</v>
      </c>
      <c r="T15" s="709"/>
      <c r="U15" s="708"/>
      <c r="V15" s="428"/>
      <c r="W15" s="430"/>
    </row>
    <row r="16" spans="1:23" ht="22.05" customHeight="1">
      <c r="C16" s="707" t="s">
        <v>588</v>
      </c>
      <c r="D16" s="709"/>
      <c r="E16" s="709"/>
      <c r="F16" s="869"/>
      <c r="G16" s="870"/>
      <c r="H16" s="871"/>
      <c r="I16" s="751"/>
      <c r="J16" s="752"/>
      <c r="K16" s="752"/>
      <c r="L16" s="752"/>
      <c r="M16" s="752"/>
      <c r="N16" s="752"/>
      <c r="O16" s="753"/>
      <c r="P16" s="751"/>
      <c r="Q16" s="752"/>
      <c r="R16" s="753"/>
      <c r="S16" s="751"/>
      <c r="T16" s="752"/>
      <c r="U16" s="753"/>
      <c r="V16" s="868">
        <f>IF(F16=$V$14,1,IF(OR(F16="",I16="",P16="",S16=""),0,1))</f>
        <v>0</v>
      </c>
      <c r="W16" s="430"/>
    </row>
    <row r="17" spans="2:25" ht="22.05" customHeight="1">
      <c r="C17" s="707" t="s">
        <v>589</v>
      </c>
      <c r="D17" s="709"/>
      <c r="E17" s="709"/>
      <c r="F17" s="869"/>
      <c r="G17" s="870"/>
      <c r="H17" s="871"/>
      <c r="I17" s="751"/>
      <c r="J17" s="752"/>
      <c r="K17" s="752"/>
      <c r="L17" s="752"/>
      <c r="M17" s="752"/>
      <c r="N17" s="752"/>
      <c r="O17" s="753"/>
      <c r="P17" s="751"/>
      <c r="Q17" s="752"/>
      <c r="R17" s="753"/>
      <c r="S17" s="751"/>
      <c r="T17" s="752"/>
      <c r="U17" s="753"/>
      <c r="V17" s="868">
        <f t="shared" ref="V17:V18" si="2">IF(F17=$V$14,1,IF(OR(F17="",I17="",P17="",S17=""),0,1))</f>
        <v>0</v>
      </c>
      <c r="W17" s="430"/>
    </row>
    <row r="18" spans="2:25" ht="22.05" customHeight="1">
      <c r="C18" s="707" t="s">
        <v>590</v>
      </c>
      <c r="D18" s="709"/>
      <c r="E18" s="709"/>
      <c r="F18" s="869"/>
      <c r="G18" s="870"/>
      <c r="H18" s="871"/>
      <c r="I18" s="751"/>
      <c r="J18" s="752"/>
      <c r="K18" s="752"/>
      <c r="L18" s="752"/>
      <c r="M18" s="752"/>
      <c r="N18" s="752"/>
      <c r="O18" s="753"/>
      <c r="P18" s="751"/>
      <c r="Q18" s="752"/>
      <c r="R18" s="753"/>
      <c r="S18" s="751"/>
      <c r="T18" s="752"/>
      <c r="U18" s="753"/>
      <c r="V18" s="868">
        <f t="shared" si="2"/>
        <v>0</v>
      </c>
      <c r="W18" s="430"/>
    </row>
    <row r="19" spans="2:25" ht="28.95" customHeight="1">
      <c r="C19" s="410" t="s">
        <v>591</v>
      </c>
      <c r="V19" s="428"/>
      <c r="W19" s="430"/>
    </row>
    <row r="20" spans="2:25" ht="20.25" customHeight="1">
      <c r="C20" s="380"/>
      <c r="D20" s="381"/>
      <c r="E20" s="382"/>
      <c r="F20" s="764" t="s">
        <v>592</v>
      </c>
      <c r="G20" s="765"/>
      <c r="H20" s="733" t="s">
        <v>593</v>
      </c>
      <c r="I20" s="734"/>
      <c r="J20" s="766"/>
      <c r="K20" s="707" t="s">
        <v>582</v>
      </c>
      <c r="L20" s="709"/>
      <c r="M20" s="709"/>
      <c r="N20" s="709"/>
      <c r="O20" s="708"/>
      <c r="P20" s="707" t="s">
        <v>583</v>
      </c>
      <c r="Q20" s="709"/>
      <c r="R20" s="709"/>
      <c r="S20" s="709"/>
      <c r="T20" s="709"/>
      <c r="U20" s="708"/>
      <c r="V20" s="428"/>
      <c r="W20" s="430"/>
    </row>
    <row r="21" spans="2:25" ht="21.75" customHeight="1">
      <c r="C21" s="383"/>
      <c r="D21" s="384"/>
      <c r="E21" s="385"/>
      <c r="F21" s="765"/>
      <c r="G21" s="765"/>
      <c r="H21" s="736"/>
      <c r="I21" s="737"/>
      <c r="J21" s="767"/>
      <c r="K21" s="707" t="s">
        <v>594</v>
      </c>
      <c r="L21" s="708"/>
      <c r="M21" s="707" t="s">
        <v>595</v>
      </c>
      <c r="N21" s="709"/>
      <c r="O21" s="708"/>
      <c r="P21" s="707" t="s">
        <v>586</v>
      </c>
      <c r="Q21" s="709"/>
      <c r="R21" s="708"/>
      <c r="S21" s="707" t="s">
        <v>587</v>
      </c>
      <c r="T21" s="709"/>
      <c r="U21" s="708"/>
      <c r="V21" s="428"/>
      <c r="W21" s="430"/>
    </row>
    <row r="22" spans="2:25" ht="22.05" customHeight="1">
      <c r="C22" s="754" t="s">
        <v>596</v>
      </c>
      <c r="D22" s="755"/>
      <c r="E22" s="756"/>
      <c r="F22" s="757"/>
      <c r="G22" s="758"/>
      <c r="H22" s="759"/>
      <c r="I22" s="760"/>
      <c r="J22" s="761"/>
      <c r="K22" s="762"/>
      <c r="L22" s="763"/>
      <c r="M22" s="762"/>
      <c r="N22" s="732"/>
      <c r="O22" s="763"/>
      <c r="P22" s="762"/>
      <c r="Q22" s="732"/>
      <c r="R22" s="763"/>
      <c r="S22" s="762"/>
      <c r="T22" s="732"/>
      <c r="U22" s="763"/>
      <c r="V22" s="868">
        <f>IF(OR(F22="",F23=""),0,IF(AND(F22=0,F23=0),1,IF(AND(F22&lt;&gt;0,OR(F22="",H22="",K22="",M22="",P22="",S22="",F23="")),0,IF(AND(F23&lt;&gt;0,H23=""),0,1))))</f>
        <v>0</v>
      </c>
      <c r="W22" s="430"/>
    </row>
    <row r="23" spans="2:25" ht="22.05" customHeight="1">
      <c r="C23" s="739" t="s">
        <v>597</v>
      </c>
      <c r="D23" s="740"/>
      <c r="E23" s="741"/>
      <c r="F23" s="771"/>
      <c r="G23" s="772"/>
      <c r="H23" s="773"/>
      <c r="I23" s="774"/>
      <c r="J23" s="775"/>
      <c r="K23" s="776"/>
      <c r="L23" s="777"/>
      <c r="M23" s="776"/>
      <c r="N23" s="778"/>
      <c r="O23" s="777"/>
      <c r="P23" s="776"/>
      <c r="Q23" s="778"/>
      <c r="R23" s="777"/>
      <c r="S23" s="411"/>
      <c r="T23" s="411"/>
      <c r="U23" s="412"/>
      <c r="V23" s="428"/>
      <c r="W23" s="430"/>
    </row>
    <row r="24" spans="2:25" ht="23.25" customHeight="1">
      <c r="V24" s="428"/>
      <c r="W24" s="430"/>
    </row>
    <row r="25" spans="2:25" ht="30" customHeight="1">
      <c r="B25" s="388" t="s">
        <v>614</v>
      </c>
      <c r="I25" s="792" t="s">
        <v>331</v>
      </c>
      <c r="J25" s="792"/>
      <c r="K25" s="792"/>
      <c r="L25" s="792"/>
      <c r="M25" s="413" t="s">
        <v>598</v>
      </c>
      <c r="V25" s="428">
        <f>IF(I25=W25,0,1)</f>
        <v>0</v>
      </c>
      <c r="W25" s="427" t="s">
        <v>649</v>
      </c>
      <c r="X25" s="427" t="s">
        <v>650</v>
      </c>
      <c r="Y25" s="360" t="s">
        <v>651</v>
      </c>
    </row>
    <row r="26" spans="2:25" ht="22.05" customHeight="1">
      <c r="C26" s="404"/>
      <c r="V26" s="428"/>
      <c r="W26" s="430"/>
    </row>
    <row r="27" spans="2:25" ht="22.05" customHeight="1">
      <c r="B27" s="388" t="s">
        <v>615</v>
      </c>
      <c r="C27" s="359"/>
      <c r="V27" s="428">
        <f>V28*W28*V29*V30</f>
        <v>0</v>
      </c>
      <c r="W27" s="430"/>
    </row>
    <row r="28" spans="2:25" ht="22.05" customHeight="1">
      <c r="C28" s="789" t="s">
        <v>599</v>
      </c>
      <c r="D28" s="790"/>
      <c r="E28" s="790"/>
      <c r="F28" s="791"/>
      <c r="G28" s="793"/>
      <c r="H28" s="794"/>
      <c r="I28" s="794"/>
      <c r="J28" s="794"/>
      <c r="K28" s="387" t="s">
        <v>600</v>
      </c>
      <c r="L28" s="752" t="s">
        <v>652</v>
      </c>
      <c r="M28" s="753"/>
      <c r="N28" s="425" t="s">
        <v>653</v>
      </c>
      <c r="O28" s="426" t="s">
        <v>654</v>
      </c>
      <c r="P28" s="426" t="s">
        <v>655</v>
      </c>
      <c r="Q28" s="384"/>
      <c r="R28" s="414"/>
      <c r="S28" s="415"/>
      <c r="T28" s="415"/>
      <c r="U28" s="415"/>
      <c r="V28" s="428">
        <f>IF(G28="",0,1)</f>
        <v>0</v>
      </c>
      <c r="W28" s="428">
        <f>IF(L28=N28,0,1)</f>
        <v>0</v>
      </c>
    </row>
    <row r="29" spans="2:25" ht="22.05" customHeight="1">
      <c r="C29" s="789" t="s">
        <v>601</v>
      </c>
      <c r="D29" s="790"/>
      <c r="E29" s="790"/>
      <c r="F29" s="791"/>
      <c r="G29" s="768"/>
      <c r="H29" s="769"/>
      <c r="I29" s="769"/>
      <c r="J29" s="769"/>
      <c r="K29" s="769"/>
      <c r="L29" s="769"/>
      <c r="M29" s="769"/>
      <c r="N29" s="769"/>
      <c r="O29" s="769"/>
      <c r="P29" s="769"/>
      <c r="Q29" s="769"/>
      <c r="R29" s="769"/>
      <c r="S29" s="769"/>
      <c r="T29" s="769"/>
      <c r="U29" s="770"/>
      <c r="V29" s="428">
        <f>IF(G29="",0,1)</f>
        <v>0</v>
      </c>
      <c r="W29" s="430"/>
    </row>
    <row r="30" spans="2:25" ht="22.05" customHeight="1">
      <c r="C30" s="789" t="s">
        <v>602</v>
      </c>
      <c r="D30" s="790"/>
      <c r="E30" s="790"/>
      <c r="F30" s="791"/>
      <c r="G30" s="768"/>
      <c r="H30" s="769"/>
      <c r="I30" s="769"/>
      <c r="J30" s="769"/>
      <c r="K30" s="769"/>
      <c r="L30" s="769"/>
      <c r="M30" s="769"/>
      <c r="N30" s="769"/>
      <c r="O30" s="769"/>
      <c r="P30" s="769"/>
      <c r="Q30" s="769"/>
      <c r="R30" s="769"/>
      <c r="S30" s="769"/>
      <c r="T30" s="769"/>
      <c r="U30" s="770"/>
      <c r="V30" s="428">
        <f>IF(G30="",0,1)</f>
        <v>0</v>
      </c>
      <c r="W30" s="430"/>
    </row>
    <row r="31" spans="2:25" ht="22.05" customHeight="1">
      <c r="V31" s="428"/>
      <c r="W31" s="430"/>
    </row>
    <row r="32" spans="2:25" ht="22.05" customHeight="1">
      <c r="B32" s="388" t="s">
        <v>616</v>
      </c>
      <c r="V32" s="428">
        <f>V33*W33*V34*W34</f>
        <v>0</v>
      </c>
      <c r="W32" s="430"/>
    </row>
    <row r="33" spans="3:23" ht="22.05" customHeight="1">
      <c r="C33" s="739" t="s">
        <v>603</v>
      </c>
      <c r="D33" s="740"/>
      <c r="E33" s="740"/>
      <c r="F33" s="741"/>
      <c r="G33" s="707" t="s">
        <v>604</v>
      </c>
      <c r="H33" s="709"/>
      <c r="I33" s="752"/>
      <c r="J33" s="752"/>
      <c r="K33" s="386" t="s">
        <v>605</v>
      </c>
      <c r="L33" s="707" t="s">
        <v>606</v>
      </c>
      <c r="M33" s="709"/>
      <c r="N33" s="752"/>
      <c r="O33" s="752"/>
      <c r="P33" s="386" t="s">
        <v>605</v>
      </c>
      <c r="V33" s="428">
        <f>IF(I33="",0,1)</f>
        <v>0</v>
      </c>
      <c r="W33" s="428">
        <f>IF(N33="",0,1)</f>
        <v>0</v>
      </c>
    </row>
    <row r="34" spans="3:23" ht="22.05" customHeight="1">
      <c r="C34" s="779" t="s">
        <v>607</v>
      </c>
      <c r="D34" s="780"/>
      <c r="E34" s="780"/>
      <c r="F34" s="781"/>
      <c r="G34" s="785"/>
      <c r="H34" s="786"/>
      <c r="I34" s="786"/>
      <c r="J34" s="786"/>
      <c r="K34" s="787"/>
      <c r="L34" s="785"/>
      <c r="M34" s="786"/>
      <c r="N34" s="786"/>
      <c r="O34" s="786"/>
      <c r="P34" s="787"/>
      <c r="V34" s="428">
        <f>IF(G34="",0,1)</f>
        <v>0</v>
      </c>
      <c r="W34" s="428">
        <f>IF(L34="",0,1)</f>
        <v>0</v>
      </c>
    </row>
    <row r="35" spans="3:23" ht="22.05" customHeight="1">
      <c r="C35" s="782"/>
      <c r="D35" s="783"/>
      <c r="E35" s="783"/>
      <c r="F35" s="784"/>
      <c r="G35" s="762"/>
      <c r="H35" s="732"/>
      <c r="I35" s="732"/>
      <c r="J35" s="732"/>
      <c r="K35" s="763"/>
      <c r="L35" s="762"/>
      <c r="M35" s="732"/>
      <c r="N35" s="732"/>
      <c r="O35" s="732"/>
      <c r="P35" s="763"/>
    </row>
    <row r="36" spans="3:23" ht="7.95" customHeight="1"/>
  </sheetData>
  <mergeCells count="76">
    <mergeCell ref="C34:F35"/>
    <mergeCell ref="G34:K35"/>
    <mergeCell ref="L34:P35"/>
    <mergeCell ref="I1:O1"/>
    <mergeCell ref="C30:F30"/>
    <mergeCell ref="G30:U30"/>
    <mergeCell ref="C33:F33"/>
    <mergeCell ref="G33:H33"/>
    <mergeCell ref="I33:J33"/>
    <mergeCell ref="L33:M33"/>
    <mergeCell ref="N33:O33"/>
    <mergeCell ref="I25:L25"/>
    <mergeCell ref="C28:F28"/>
    <mergeCell ref="G28:J28"/>
    <mergeCell ref="L28:M28"/>
    <mergeCell ref="C29:F29"/>
    <mergeCell ref="G29:U29"/>
    <mergeCell ref="C23:E23"/>
    <mergeCell ref="F23:G23"/>
    <mergeCell ref="H23:J23"/>
    <mergeCell ref="K23:L23"/>
    <mergeCell ref="M23:O23"/>
    <mergeCell ref="P23:R23"/>
    <mergeCell ref="M21:O21"/>
    <mergeCell ref="P21:R21"/>
    <mergeCell ref="S21:U21"/>
    <mergeCell ref="C22:E22"/>
    <mergeCell ref="F22:G22"/>
    <mergeCell ref="H22:J22"/>
    <mergeCell ref="K22:L22"/>
    <mergeCell ref="M22:O22"/>
    <mergeCell ref="P22:R22"/>
    <mergeCell ref="S22:U22"/>
    <mergeCell ref="F20:G21"/>
    <mergeCell ref="H20:J21"/>
    <mergeCell ref="K20:O20"/>
    <mergeCell ref="P20:U20"/>
    <mergeCell ref="K21:L21"/>
    <mergeCell ref="C18:E18"/>
    <mergeCell ref="F18:H18"/>
    <mergeCell ref="I18:O18"/>
    <mergeCell ref="P18:R18"/>
    <mergeCell ref="S18:U18"/>
    <mergeCell ref="C16:E16"/>
    <mergeCell ref="F16:H16"/>
    <mergeCell ref="I16:O16"/>
    <mergeCell ref="P16:R16"/>
    <mergeCell ref="S16:U16"/>
    <mergeCell ref="C17:E17"/>
    <mergeCell ref="F17:H17"/>
    <mergeCell ref="I17:O17"/>
    <mergeCell ref="P17:R17"/>
    <mergeCell ref="S17:U17"/>
    <mergeCell ref="F14:O14"/>
    <mergeCell ref="P14:U14"/>
    <mergeCell ref="F15:H15"/>
    <mergeCell ref="I15:O15"/>
    <mergeCell ref="P15:R15"/>
    <mergeCell ref="S15:U15"/>
    <mergeCell ref="C11:E11"/>
    <mergeCell ref="F11:H11"/>
    <mergeCell ref="I11:L11"/>
    <mergeCell ref="M11:O11"/>
    <mergeCell ref="C12:E12"/>
    <mergeCell ref="F12:H12"/>
    <mergeCell ref="I12:L12"/>
    <mergeCell ref="M12:O12"/>
    <mergeCell ref="C10:E10"/>
    <mergeCell ref="F10:H10"/>
    <mergeCell ref="I10:L10"/>
    <mergeCell ref="M10:O10"/>
    <mergeCell ref="Q1:S1"/>
    <mergeCell ref="K3:L3"/>
    <mergeCell ref="F8:H9"/>
    <mergeCell ref="I8:L9"/>
    <mergeCell ref="M8:O9"/>
  </mergeCells>
  <phoneticPr fontId="18"/>
  <conditionalFormatting sqref="I16:U18">
    <cfRule type="expression" dxfId="3" priority="4">
      <formula>$F16=$V$14</formula>
    </cfRule>
  </conditionalFormatting>
  <conditionalFormatting sqref="M25">
    <cfRule type="expression" dxfId="2" priority="3">
      <formula>$I$25=$Y$25</formula>
    </cfRule>
  </conditionalFormatting>
  <conditionalFormatting sqref="M10:O12">
    <cfRule type="containsErrors" dxfId="1" priority="2">
      <formula>ISERROR(M10)</formula>
    </cfRule>
  </conditionalFormatting>
  <conditionalFormatting sqref="I10:O12">
    <cfRule type="expression" dxfId="0" priority="1">
      <formula>AND($F10&lt;&gt;"",$F10=0)</formula>
    </cfRule>
  </conditionalFormatting>
  <dataValidations count="5">
    <dataValidation type="list" allowBlank="1" showInputMessage="1" sqref="R28">
      <formula1>"日・週,日,週"</formula1>
    </dataValidation>
    <dataValidation type="list" allowBlank="1" showInputMessage="1" showErrorMessage="1" sqref="I25:L25">
      <formula1>$W$25:$Y$25</formula1>
    </dataValidation>
    <dataValidation type="list" allowBlank="1" showInputMessage="1" sqref="L28:M28">
      <formula1>$N$28:$P$28</formula1>
    </dataValidation>
    <dataValidation allowBlank="1" showInputMessage="1" sqref="Q1:S1"/>
    <dataValidation type="list" allowBlank="1" showInputMessage="1" sqref="F16:H18">
      <formula1>$V$14</formula1>
    </dataValidation>
  </dataValidations>
  <hyperlinks>
    <hyperlink ref="I1:O1" location="預り金" display="預り金"/>
  </hyperlinks>
  <printOptions horizontalCentered="1"/>
  <pageMargins left="0.39370078740157483" right="0.39370078740157483" top="0.59055118110236227" bottom="0.59055118110236227" header="0.39370078740157483" footer="0.39370078740157483"/>
  <pageSetup paperSize="9" orientation="portrait" r:id="rId1"/>
  <headerFooter>
    <oddFooter>&amp;C&amp;A</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H59"/>
  <sheetViews>
    <sheetView view="pageBreakPreview" zoomScale="120" zoomScaleNormal="100" zoomScaleSheetLayoutView="120" workbookViewId="0">
      <pane ySplit="9" topLeftCell="A10" activePane="bottomLeft" state="frozen"/>
      <selection pane="bottomLeft" activeCell="A10" sqref="A10"/>
    </sheetView>
  </sheetViews>
  <sheetFormatPr defaultColWidth="3.6640625" defaultRowHeight="10.8"/>
  <cols>
    <col min="1" max="1" width="1.109375" style="360" customWidth="1"/>
    <col min="2" max="22" width="3.6640625" style="360" customWidth="1"/>
    <col min="23" max="26" width="3.21875" style="360" customWidth="1"/>
    <col min="27" max="27" width="0.6640625" style="360" customWidth="1"/>
    <col min="28" max="61" width="2.6640625" style="360" customWidth="1"/>
    <col min="62" max="16384" width="3.6640625" style="360"/>
  </cols>
  <sheetData>
    <row r="1" spans="1:34" ht="22.5" customHeight="1">
      <c r="A1" s="358" t="s">
        <v>658</v>
      </c>
      <c r="C1" s="359"/>
      <c r="I1" s="361"/>
      <c r="J1" s="361"/>
      <c r="K1" s="361"/>
      <c r="L1" s="788" t="str">
        <f>"※「点検表」シートのⅢ-15（"&amp;ROW(遺留金品)&amp;"行目）"</f>
        <v>※「点検表」シートのⅢ-15（122行目）</v>
      </c>
      <c r="M1" s="788"/>
      <c r="N1" s="788"/>
      <c r="O1" s="788"/>
      <c r="P1" s="788"/>
      <c r="Q1" s="788"/>
      <c r="R1" s="788"/>
      <c r="S1" s="788"/>
    </row>
    <row r="2" spans="1:34" ht="18" customHeight="1">
      <c r="A2" s="358"/>
      <c r="C2" s="359"/>
      <c r="I2" s="361"/>
      <c r="J2" s="361"/>
      <c r="K2" s="361"/>
      <c r="L2" s="401"/>
      <c r="M2" s="361"/>
    </row>
    <row r="3" spans="1:34" ht="12" customHeight="1">
      <c r="A3" s="358"/>
      <c r="B3" s="360" t="s">
        <v>638</v>
      </c>
      <c r="C3" s="359"/>
      <c r="I3" s="361"/>
      <c r="J3" s="361"/>
      <c r="K3" s="361"/>
      <c r="L3" s="401"/>
      <c r="M3" s="361"/>
    </row>
    <row r="4" spans="1:34" ht="12" customHeight="1">
      <c r="A4" s="358"/>
      <c r="B4" s="360" t="s">
        <v>639</v>
      </c>
      <c r="C4" s="359"/>
      <c r="I4" s="361"/>
      <c r="J4" s="361"/>
      <c r="K4" s="361"/>
      <c r="L4" s="401"/>
      <c r="M4" s="361"/>
    </row>
    <row r="5" spans="1:34" ht="18" customHeight="1">
      <c r="B5" s="795" t="s">
        <v>491</v>
      </c>
      <c r="C5" s="796"/>
      <c r="D5" s="796"/>
      <c r="E5" s="754" t="s">
        <v>492</v>
      </c>
      <c r="F5" s="755"/>
      <c r="G5" s="756"/>
      <c r="H5" s="795" t="s">
        <v>493</v>
      </c>
      <c r="I5" s="795"/>
      <c r="J5" s="795"/>
      <c r="K5" s="795"/>
      <c r="L5" s="795"/>
      <c r="M5" s="795"/>
      <c r="N5" s="795"/>
      <c r="O5" s="795"/>
      <c r="P5" s="795"/>
      <c r="Q5" s="795" t="s">
        <v>494</v>
      </c>
      <c r="R5" s="795"/>
      <c r="S5" s="795"/>
      <c r="T5" s="795"/>
      <c r="U5" s="795"/>
      <c r="V5" s="795"/>
      <c r="W5" s="795"/>
      <c r="X5" s="795"/>
      <c r="Y5" s="795"/>
      <c r="Z5" s="801"/>
    </row>
    <row r="6" spans="1:34" ht="18" customHeight="1">
      <c r="B6" s="795"/>
      <c r="C6" s="796"/>
      <c r="D6" s="796"/>
      <c r="E6" s="798"/>
      <c r="F6" s="799"/>
      <c r="G6" s="800"/>
      <c r="H6" s="754" t="s">
        <v>495</v>
      </c>
      <c r="I6" s="755"/>
      <c r="J6" s="756"/>
      <c r="K6" s="795" t="s">
        <v>496</v>
      </c>
      <c r="L6" s="795"/>
      <c r="M6" s="795"/>
      <c r="N6" s="795" t="s">
        <v>497</v>
      </c>
      <c r="O6" s="795"/>
      <c r="P6" s="795"/>
      <c r="Q6" s="816" t="s">
        <v>498</v>
      </c>
      <c r="R6" s="816"/>
      <c r="S6" s="816"/>
      <c r="T6" s="816" t="s">
        <v>499</v>
      </c>
      <c r="U6" s="816"/>
      <c r="V6" s="816"/>
      <c r="W6" s="816" t="s">
        <v>500</v>
      </c>
      <c r="X6" s="816"/>
      <c r="Y6" s="754" t="s">
        <v>501</v>
      </c>
      <c r="Z6" s="807"/>
    </row>
    <row r="7" spans="1:34" ht="18" customHeight="1">
      <c r="B7" s="797"/>
      <c r="C7" s="797"/>
      <c r="D7" s="797"/>
      <c r="E7" s="798"/>
      <c r="F7" s="799"/>
      <c r="G7" s="800"/>
      <c r="H7" s="798"/>
      <c r="I7" s="799"/>
      <c r="J7" s="800"/>
      <c r="K7" s="802"/>
      <c r="L7" s="802"/>
      <c r="M7" s="802"/>
      <c r="N7" s="802"/>
      <c r="O7" s="802"/>
      <c r="P7" s="802"/>
      <c r="Q7" s="802"/>
      <c r="R7" s="802"/>
      <c r="S7" s="802"/>
      <c r="T7" s="802"/>
      <c r="U7" s="802"/>
      <c r="V7" s="802"/>
      <c r="W7" s="802"/>
      <c r="X7" s="802"/>
      <c r="Y7" s="808"/>
      <c r="Z7" s="809"/>
      <c r="AC7" s="360" t="s">
        <v>508</v>
      </c>
      <c r="AD7" s="360" t="s">
        <v>509</v>
      </c>
      <c r="AE7" s="360" t="s">
        <v>510</v>
      </c>
      <c r="AF7" s="360" t="s">
        <v>511</v>
      </c>
      <c r="AG7" s="360" t="s">
        <v>512</v>
      </c>
      <c r="AH7" s="360" t="s">
        <v>513</v>
      </c>
    </row>
    <row r="8" spans="1:34" ht="18" customHeight="1">
      <c r="B8" s="362" t="s">
        <v>502</v>
      </c>
      <c r="C8" s="363"/>
      <c r="D8" s="364"/>
      <c r="E8" s="810" t="s">
        <v>503</v>
      </c>
      <c r="F8" s="811"/>
      <c r="G8" s="811"/>
      <c r="H8" s="812" t="s">
        <v>504</v>
      </c>
      <c r="I8" s="812"/>
      <c r="J8" s="812"/>
      <c r="K8" s="812" t="s">
        <v>504</v>
      </c>
      <c r="L8" s="812"/>
      <c r="M8" s="812"/>
      <c r="N8" s="812" t="s">
        <v>504</v>
      </c>
      <c r="O8" s="812"/>
      <c r="P8" s="812"/>
      <c r="Q8" s="810" t="s">
        <v>503</v>
      </c>
      <c r="R8" s="811"/>
      <c r="S8" s="811"/>
      <c r="T8" s="810" t="s">
        <v>503</v>
      </c>
      <c r="U8" s="811"/>
      <c r="V8" s="811"/>
      <c r="W8" s="813" t="s">
        <v>505</v>
      </c>
      <c r="X8" s="813"/>
      <c r="Y8" s="814" t="s">
        <v>506</v>
      </c>
      <c r="Z8" s="815"/>
    </row>
    <row r="9" spans="1:34" ht="18" customHeight="1">
      <c r="B9" s="806" t="s">
        <v>507</v>
      </c>
      <c r="C9" s="827"/>
      <c r="D9" s="827"/>
      <c r="E9" s="805">
        <v>44750</v>
      </c>
      <c r="F9" s="806"/>
      <c r="G9" s="806"/>
      <c r="H9" s="803">
        <v>857650</v>
      </c>
      <c r="I9" s="804"/>
      <c r="J9" s="804"/>
      <c r="K9" s="803">
        <v>78000</v>
      </c>
      <c r="L9" s="804"/>
      <c r="M9" s="804"/>
      <c r="N9" s="803">
        <f>H9-K9</f>
        <v>779650</v>
      </c>
      <c r="O9" s="804"/>
      <c r="P9" s="804"/>
      <c r="Q9" s="805">
        <f>E9+7</f>
        <v>44757</v>
      </c>
      <c r="R9" s="806"/>
      <c r="S9" s="806"/>
      <c r="T9" s="805">
        <f>Q9+31</f>
        <v>44788</v>
      </c>
      <c r="U9" s="806"/>
      <c r="V9" s="806"/>
      <c r="W9" s="813"/>
      <c r="X9" s="813"/>
      <c r="Y9" s="813"/>
      <c r="Z9" s="815"/>
    </row>
    <row r="10" spans="1:34" ht="18" customHeight="1">
      <c r="B10" s="817"/>
      <c r="C10" s="801"/>
      <c r="D10" s="801"/>
      <c r="E10" s="819"/>
      <c r="F10" s="819"/>
      <c r="G10" s="819"/>
      <c r="H10" s="820"/>
      <c r="I10" s="820"/>
      <c r="J10" s="820"/>
      <c r="K10" s="820"/>
      <c r="L10" s="820"/>
      <c r="M10" s="820"/>
      <c r="N10" s="821">
        <f>H10-K10</f>
        <v>0</v>
      </c>
      <c r="O10" s="822"/>
      <c r="P10" s="823"/>
      <c r="Q10" s="819"/>
      <c r="R10" s="819"/>
      <c r="S10" s="819"/>
      <c r="T10" s="819"/>
      <c r="U10" s="819"/>
      <c r="V10" s="819"/>
      <c r="W10" s="817"/>
      <c r="X10" s="817"/>
      <c r="Y10" s="818"/>
      <c r="Z10" s="818"/>
    </row>
    <row r="11" spans="1:34" ht="18" customHeight="1">
      <c r="B11" s="801"/>
      <c r="C11" s="801"/>
      <c r="D11" s="801"/>
      <c r="E11" s="819"/>
      <c r="F11" s="819"/>
      <c r="G11" s="819"/>
      <c r="H11" s="820"/>
      <c r="I11" s="820"/>
      <c r="J11" s="820"/>
      <c r="K11" s="820"/>
      <c r="L11" s="820"/>
      <c r="M11" s="820"/>
      <c r="N11" s="824"/>
      <c r="O11" s="825"/>
      <c r="P11" s="826"/>
      <c r="Q11" s="819"/>
      <c r="R11" s="819"/>
      <c r="S11" s="819"/>
      <c r="T11" s="819"/>
      <c r="U11" s="819"/>
      <c r="V11" s="819"/>
      <c r="W11" s="817"/>
      <c r="X11" s="817"/>
      <c r="Y11" s="818"/>
      <c r="Z11" s="818"/>
      <c r="AC11" s="360" t="s">
        <v>514</v>
      </c>
    </row>
    <row r="12" spans="1:34" ht="18" customHeight="1">
      <c r="B12" s="817"/>
      <c r="C12" s="801"/>
      <c r="D12" s="801"/>
      <c r="E12" s="819"/>
      <c r="F12" s="819"/>
      <c r="G12" s="819"/>
      <c r="H12" s="820"/>
      <c r="I12" s="820"/>
      <c r="J12" s="820"/>
      <c r="K12" s="820"/>
      <c r="L12" s="820"/>
      <c r="M12" s="820"/>
      <c r="N12" s="821">
        <f>H12-K12</f>
        <v>0</v>
      </c>
      <c r="O12" s="822"/>
      <c r="P12" s="823"/>
      <c r="Q12" s="819"/>
      <c r="R12" s="819"/>
      <c r="S12" s="819"/>
      <c r="T12" s="819"/>
      <c r="U12" s="819"/>
      <c r="V12" s="819"/>
      <c r="W12" s="817"/>
      <c r="X12" s="817"/>
      <c r="Y12" s="818"/>
      <c r="Z12" s="818"/>
    </row>
    <row r="13" spans="1:34" ht="18" customHeight="1">
      <c r="B13" s="801"/>
      <c r="C13" s="801"/>
      <c r="D13" s="801"/>
      <c r="E13" s="819"/>
      <c r="F13" s="819"/>
      <c r="G13" s="819"/>
      <c r="H13" s="820"/>
      <c r="I13" s="820"/>
      <c r="J13" s="820"/>
      <c r="K13" s="820"/>
      <c r="L13" s="820"/>
      <c r="M13" s="820"/>
      <c r="N13" s="824"/>
      <c r="O13" s="825"/>
      <c r="P13" s="826"/>
      <c r="Q13" s="819"/>
      <c r="R13" s="819"/>
      <c r="S13" s="819"/>
      <c r="T13" s="819"/>
      <c r="U13" s="819"/>
      <c r="V13" s="819"/>
      <c r="W13" s="817"/>
      <c r="X13" s="817"/>
      <c r="Y13" s="818"/>
      <c r="Z13" s="818"/>
    </row>
    <row r="14" spans="1:34" ht="18" customHeight="1">
      <c r="B14" s="817"/>
      <c r="C14" s="801"/>
      <c r="D14" s="801"/>
      <c r="E14" s="819"/>
      <c r="F14" s="819"/>
      <c r="G14" s="819"/>
      <c r="H14" s="820"/>
      <c r="I14" s="820"/>
      <c r="J14" s="820"/>
      <c r="K14" s="820"/>
      <c r="L14" s="820"/>
      <c r="M14" s="820"/>
      <c r="N14" s="821">
        <f t="shared" ref="N14" si="0">H14-K14</f>
        <v>0</v>
      </c>
      <c r="O14" s="822"/>
      <c r="P14" s="823"/>
      <c r="Q14" s="819"/>
      <c r="R14" s="819"/>
      <c r="S14" s="819"/>
      <c r="T14" s="819"/>
      <c r="U14" s="819"/>
      <c r="V14" s="819"/>
      <c r="W14" s="817"/>
      <c r="X14" s="817"/>
      <c r="Y14" s="818"/>
      <c r="Z14" s="818"/>
    </row>
    <row r="15" spans="1:34" ht="18" customHeight="1">
      <c r="B15" s="801"/>
      <c r="C15" s="801"/>
      <c r="D15" s="801"/>
      <c r="E15" s="819"/>
      <c r="F15" s="819"/>
      <c r="G15" s="819"/>
      <c r="H15" s="820"/>
      <c r="I15" s="820"/>
      <c r="J15" s="820"/>
      <c r="K15" s="820"/>
      <c r="L15" s="820"/>
      <c r="M15" s="820"/>
      <c r="N15" s="824"/>
      <c r="O15" s="825"/>
      <c r="P15" s="826"/>
      <c r="Q15" s="819"/>
      <c r="R15" s="819"/>
      <c r="S15" s="819"/>
      <c r="T15" s="819"/>
      <c r="U15" s="819"/>
      <c r="V15" s="819"/>
      <c r="W15" s="817"/>
      <c r="X15" s="817"/>
      <c r="Y15" s="818"/>
      <c r="Z15" s="818"/>
    </row>
    <row r="16" spans="1:34" ht="18" customHeight="1">
      <c r="B16" s="817"/>
      <c r="C16" s="801"/>
      <c r="D16" s="801"/>
      <c r="E16" s="819"/>
      <c r="F16" s="819"/>
      <c r="G16" s="819"/>
      <c r="H16" s="820"/>
      <c r="I16" s="820"/>
      <c r="J16" s="820"/>
      <c r="K16" s="820"/>
      <c r="L16" s="820"/>
      <c r="M16" s="820"/>
      <c r="N16" s="821">
        <f t="shared" ref="N16" si="1">H16-K16</f>
        <v>0</v>
      </c>
      <c r="O16" s="822"/>
      <c r="P16" s="823"/>
      <c r="Q16" s="819"/>
      <c r="R16" s="819"/>
      <c r="S16" s="819"/>
      <c r="T16" s="819"/>
      <c r="U16" s="819"/>
      <c r="V16" s="819"/>
      <c r="W16" s="817"/>
      <c r="X16" s="817"/>
      <c r="Y16" s="818"/>
      <c r="Z16" s="818"/>
    </row>
    <row r="17" spans="2:26" ht="18" customHeight="1">
      <c r="B17" s="801"/>
      <c r="C17" s="801"/>
      <c r="D17" s="801"/>
      <c r="E17" s="819"/>
      <c r="F17" s="819"/>
      <c r="G17" s="819"/>
      <c r="H17" s="820"/>
      <c r="I17" s="820"/>
      <c r="J17" s="820"/>
      <c r="K17" s="820"/>
      <c r="L17" s="820"/>
      <c r="M17" s="820"/>
      <c r="N17" s="824"/>
      <c r="O17" s="825"/>
      <c r="P17" s="826"/>
      <c r="Q17" s="819"/>
      <c r="R17" s="819"/>
      <c r="S17" s="819"/>
      <c r="T17" s="819"/>
      <c r="U17" s="819"/>
      <c r="V17" s="819"/>
      <c r="W17" s="817"/>
      <c r="X17" s="817"/>
      <c r="Y17" s="818"/>
      <c r="Z17" s="818"/>
    </row>
    <row r="18" spans="2:26" ht="18" customHeight="1">
      <c r="B18" s="817"/>
      <c r="C18" s="801"/>
      <c r="D18" s="801"/>
      <c r="E18" s="819"/>
      <c r="F18" s="819"/>
      <c r="G18" s="819"/>
      <c r="H18" s="820"/>
      <c r="I18" s="820"/>
      <c r="J18" s="820"/>
      <c r="K18" s="820"/>
      <c r="L18" s="820"/>
      <c r="M18" s="820"/>
      <c r="N18" s="821">
        <f t="shared" ref="N18" si="2">H18-K18</f>
        <v>0</v>
      </c>
      <c r="O18" s="822"/>
      <c r="P18" s="823"/>
      <c r="Q18" s="819"/>
      <c r="R18" s="819"/>
      <c r="S18" s="819"/>
      <c r="T18" s="819"/>
      <c r="U18" s="819"/>
      <c r="V18" s="819"/>
      <c r="W18" s="817"/>
      <c r="X18" s="817"/>
      <c r="Y18" s="818"/>
      <c r="Z18" s="818"/>
    </row>
    <row r="19" spans="2:26" ht="18" customHeight="1">
      <c r="B19" s="801"/>
      <c r="C19" s="801"/>
      <c r="D19" s="801"/>
      <c r="E19" s="819"/>
      <c r="F19" s="819"/>
      <c r="G19" s="819"/>
      <c r="H19" s="820"/>
      <c r="I19" s="820"/>
      <c r="J19" s="820"/>
      <c r="K19" s="820"/>
      <c r="L19" s="820"/>
      <c r="M19" s="820"/>
      <c r="N19" s="824"/>
      <c r="O19" s="825"/>
      <c r="P19" s="826"/>
      <c r="Q19" s="819"/>
      <c r="R19" s="819"/>
      <c r="S19" s="819"/>
      <c r="T19" s="819"/>
      <c r="U19" s="819"/>
      <c r="V19" s="819"/>
      <c r="W19" s="817"/>
      <c r="X19" s="817"/>
      <c r="Y19" s="818"/>
      <c r="Z19" s="818"/>
    </row>
    <row r="20" spans="2:26" ht="18" customHeight="1">
      <c r="B20" s="817"/>
      <c r="C20" s="801"/>
      <c r="D20" s="801"/>
      <c r="E20" s="819"/>
      <c r="F20" s="819"/>
      <c r="G20" s="819"/>
      <c r="H20" s="820"/>
      <c r="I20" s="820"/>
      <c r="J20" s="820"/>
      <c r="K20" s="820"/>
      <c r="L20" s="820"/>
      <c r="M20" s="820"/>
      <c r="N20" s="821">
        <f t="shared" ref="N20" si="3">H20-K20</f>
        <v>0</v>
      </c>
      <c r="O20" s="822"/>
      <c r="P20" s="823"/>
      <c r="Q20" s="819"/>
      <c r="R20" s="819"/>
      <c r="S20" s="819"/>
      <c r="T20" s="819"/>
      <c r="U20" s="819"/>
      <c r="V20" s="819"/>
      <c r="W20" s="817"/>
      <c r="X20" s="817"/>
      <c r="Y20" s="818"/>
      <c r="Z20" s="818"/>
    </row>
    <row r="21" spans="2:26" ht="18" customHeight="1">
      <c r="B21" s="801"/>
      <c r="C21" s="801"/>
      <c r="D21" s="801"/>
      <c r="E21" s="819"/>
      <c r="F21" s="819"/>
      <c r="G21" s="819"/>
      <c r="H21" s="820"/>
      <c r="I21" s="820"/>
      <c r="J21" s="820"/>
      <c r="K21" s="820"/>
      <c r="L21" s="820"/>
      <c r="M21" s="820"/>
      <c r="N21" s="824"/>
      <c r="O21" s="825"/>
      <c r="P21" s="826"/>
      <c r="Q21" s="819"/>
      <c r="R21" s="819"/>
      <c r="S21" s="819"/>
      <c r="T21" s="819"/>
      <c r="U21" s="819"/>
      <c r="V21" s="819"/>
      <c r="W21" s="817"/>
      <c r="X21" s="817"/>
      <c r="Y21" s="818"/>
      <c r="Z21" s="818"/>
    </row>
    <row r="22" spans="2:26" ht="18" customHeight="1">
      <c r="B22" s="817"/>
      <c r="C22" s="801"/>
      <c r="D22" s="801"/>
      <c r="E22" s="819"/>
      <c r="F22" s="819"/>
      <c r="G22" s="819"/>
      <c r="H22" s="820"/>
      <c r="I22" s="820"/>
      <c r="J22" s="820"/>
      <c r="K22" s="820"/>
      <c r="L22" s="820"/>
      <c r="M22" s="820"/>
      <c r="N22" s="821">
        <f t="shared" ref="N22" si="4">H22-K22</f>
        <v>0</v>
      </c>
      <c r="O22" s="822"/>
      <c r="P22" s="823"/>
      <c r="Q22" s="819"/>
      <c r="R22" s="819"/>
      <c r="S22" s="819"/>
      <c r="T22" s="819"/>
      <c r="U22" s="819"/>
      <c r="V22" s="819"/>
      <c r="W22" s="817"/>
      <c r="X22" s="817"/>
      <c r="Y22" s="818"/>
      <c r="Z22" s="818"/>
    </row>
    <row r="23" spans="2:26" ht="18" customHeight="1">
      <c r="B23" s="801"/>
      <c r="C23" s="801"/>
      <c r="D23" s="801"/>
      <c r="E23" s="819"/>
      <c r="F23" s="819"/>
      <c r="G23" s="819"/>
      <c r="H23" s="820"/>
      <c r="I23" s="820"/>
      <c r="J23" s="820"/>
      <c r="K23" s="820"/>
      <c r="L23" s="820"/>
      <c r="M23" s="820"/>
      <c r="N23" s="824"/>
      <c r="O23" s="825"/>
      <c r="P23" s="826"/>
      <c r="Q23" s="819"/>
      <c r="R23" s="819"/>
      <c r="S23" s="819"/>
      <c r="T23" s="819"/>
      <c r="U23" s="819"/>
      <c r="V23" s="819"/>
      <c r="W23" s="817"/>
      <c r="X23" s="817"/>
      <c r="Y23" s="818"/>
      <c r="Z23" s="818"/>
    </row>
    <row r="24" spans="2:26" ht="18" customHeight="1">
      <c r="B24" s="817"/>
      <c r="C24" s="801"/>
      <c r="D24" s="801"/>
      <c r="E24" s="819"/>
      <c r="F24" s="819"/>
      <c r="G24" s="819"/>
      <c r="H24" s="820"/>
      <c r="I24" s="820"/>
      <c r="J24" s="820"/>
      <c r="K24" s="820"/>
      <c r="L24" s="820"/>
      <c r="M24" s="820"/>
      <c r="N24" s="821">
        <f t="shared" ref="N24" si="5">H24-K24</f>
        <v>0</v>
      </c>
      <c r="O24" s="822"/>
      <c r="P24" s="823"/>
      <c r="Q24" s="819"/>
      <c r="R24" s="819"/>
      <c r="S24" s="819"/>
      <c r="T24" s="819"/>
      <c r="U24" s="819"/>
      <c r="V24" s="819"/>
      <c r="W24" s="817"/>
      <c r="X24" s="817"/>
      <c r="Y24" s="818"/>
      <c r="Z24" s="818"/>
    </row>
    <row r="25" spans="2:26" ht="18" customHeight="1">
      <c r="B25" s="801"/>
      <c r="C25" s="801"/>
      <c r="D25" s="801"/>
      <c r="E25" s="819"/>
      <c r="F25" s="819"/>
      <c r="G25" s="819"/>
      <c r="H25" s="820"/>
      <c r="I25" s="820"/>
      <c r="J25" s="820"/>
      <c r="K25" s="820"/>
      <c r="L25" s="820"/>
      <c r="M25" s="820"/>
      <c r="N25" s="824"/>
      <c r="O25" s="825"/>
      <c r="P25" s="826"/>
      <c r="Q25" s="819"/>
      <c r="R25" s="819"/>
      <c r="S25" s="819"/>
      <c r="T25" s="819"/>
      <c r="U25" s="819"/>
      <c r="V25" s="819"/>
      <c r="W25" s="817"/>
      <c r="X25" s="817"/>
      <c r="Y25" s="818"/>
      <c r="Z25" s="818"/>
    </row>
    <row r="26" spans="2:26" ht="18" customHeight="1">
      <c r="B26" s="828"/>
      <c r="C26" s="829"/>
      <c r="D26" s="830"/>
      <c r="E26" s="831"/>
      <c r="F26" s="832"/>
      <c r="G26" s="833"/>
      <c r="H26" s="834"/>
      <c r="I26" s="835"/>
      <c r="J26" s="836"/>
      <c r="K26" s="834"/>
      <c r="L26" s="835"/>
      <c r="M26" s="836"/>
      <c r="N26" s="821">
        <f t="shared" ref="N26" si="6">H26-K26</f>
        <v>0</v>
      </c>
      <c r="O26" s="822"/>
      <c r="P26" s="823"/>
      <c r="Q26" s="831"/>
      <c r="R26" s="832"/>
      <c r="S26" s="833"/>
      <c r="T26" s="831"/>
      <c r="U26" s="832"/>
      <c r="V26" s="833"/>
      <c r="W26" s="828"/>
      <c r="X26" s="830"/>
      <c r="Y26" s="864"/>
      <c r="Z26" s="865"/>
    </row>
    <row r="27" spans="2:26" ht="18" customHeight="1">
      <c r="B27" s="801"/>
      <c r="C27" s="801"/>
      <c r="D27" s="801"/>
      <c r="E27" s="819"/>
      <c r="F27" s="819"/>
      <c r="G27" s="819"/>
      <c r="H27" s="820"/>
      <c r="I27" s="820"/>
      <c r="J27" s="820"/>
      <c r="K27" s="820"/>
      <c r="L27" s="820"/>
      <c r="M27" s="820"/>
      <c r="N27" s="824"/>
      <c r="O27" s="825"/>
      <c r="P27" s="826"/>
      <c r="Q27" s="819"/>
      <c r="R27" s="819"/>
      <c r="S27" s="819"/>
      <c r="T27" s="819"/>
      <c r="U27" s="819"/>
      <c r="V27" s="819"/>
      <c r="W27" s="817"/>
      <c r="X27" s="817"/>
      <c r="Y27" s="818"/>
      <c r="Z27" s="818"/>
    </row>
    <row r="28" spans="2:26" ht="18" customHeight="1">
      <c r="B28" s="817"/>
      <c r="C28" s="801"/>
      <c r="D28" s="801"/>
      <c r="E28" s="819"/>
      <c r="F28" s="819"/>
      <c r="G28" s="819"/>
      <c r="H28" s="820"/>
      <c r="I28" s="820"/>
      <c r="J28" s="820"/>
      <c r="K28" s="820"/>
      <c r="L28" s="820"/>
      <c r="M28" s="820"/>
      <c r="N28" s="821">
        <f t="shared" ref="N28" si="7">H28-K28</f>
        <v>0</v>
      </c>
      <c r="O28" s="822"/>
      <c r="P28" s="823"/>
      <c r="Q28" s="819"/>
      <c r="R28" s="819"/>
      <c r="S28" s="819"/>
      <c r="T28" s="819"/>
      <c r="U28" s="819"/>
      <c r="V28" s="819"/>
      <c r="W28" s="817"/>
      <c r="X28" s="817"/>
      <c r="Y28" s="818"/>
      <c r="Z28" s="818"/>
    </row>
    <row r="29" spans="2:26" ht="18" customHeight="1">
      <c r="B29" s="801"/>
      <c r="C29" s="801"/>
      <c r="D29" s="801"/>
      <c r="E29" s="819"/>
      <c r="F29" s="819"/>
      <c r="G29" s="819"/>
      <c r="H29" s="820"/>
      <c r="I29" s="820"/>
      <c r="J29" s="820"/>
      <c r="K29" s="820"/>
      <c r="L29" s="820"/>
      <c r="M29" s="820"/>
      <c r="N29" s="824"/>
      <c r="O29" s="825"/>
      <c r="P29" s="826"/>
      <c r="Q29" s="819"/>
      <c r="R29" s="819"/>
      <c r="S29" s="819"/>
      <c r="T29" s="819"/>
      <c r="U29" s="819"/>
      <c r="V29" s="819"/>
      <c r="W29" s="817"/>
      <c r="X29" s="817"/>
      <c r="Y29" s="818"/>
      <c r="Z29" s="818"/>
    </row>
    <row r="30" spans="2:26" ht="18" customHeight="1">
      <c r="B30" s="817"/>
      <c r="C30" s="801"/>
      <c r="D30" s="801"/>
      <c r="E30" s="819"/>
      <c r="F30" s="819"/>
      <c r="G30" s="819"/>
      <c r="H30" s="820"/>
      <c r="I30" s="820"/>
      <c r="J30" s="820"/>
      <c r="K30" s="820"/>
      <c r="L30" s="820"/>
      <c r="M30" s="820"/>
      <c r="N30" s="821">
        <f t="shared" ref="N30" si="8">H30-K30</f>
        <v>0</v>
      </c>
      <c r="O30" s="822"/>
      <c r="P30" s="823"/>
      <c r="Q30" s="819"/>
      <c r="R30" s="819"/>
      <c r="S30" s="819"/>
      <c r="T30" s="819"/>
      <c r="U30" s="819"/>
      <c r="V30" s="819"/>
      <c r="W30" s="817"/>
      <c r="X30" s="817"/>
      <c r="Y30" s="818"/>
      <c r="Z30" s="818"/>
    </row>
    <row r="31" spans="2:26" ht="18" customHeight="1">
      <c r="B31" s="801"/>
      <c r="C31" s="801"/>
      <c r="D31" s="801"/>
      <c r="E31" s="819"/>
      <c r="F31" s="819"/>
      <c r="G31" s="819"/>
      <c r="H31" s="820"/>
      <c r="I31" s="820"/>
      <c r="J31" s="820"/>
      <c r="K31" s="820"/>
      <c r="L31" s="820"/>
      <c r="M31" s="820"/>
      <c r="N31" s="824"/>
      <c r="O31" s="825"/>
      <c r="P31" s="826"/>
      <c r="Q31" s="819"/>
      <c r="R31" s="819"/>
      <c r="S31" s="819"/>
      <c r="T31" s="819"/>
      <c r="U31" s="819"/>
      <c r="V31" s="819"/>
      <c r="W31" s="817"/>
      <c r="X31" s="817"/>
      <c r="Y31" s="818"/>
      <c r="Z31" s="818"/>
    </row>
    <row r="32" spans="2:26" ht="18" customHeight="1">
      <c r="B32" s="837"/>
      <c r="C32" s="838"/>
      <c r="D32" s="839"/>
      <c r="E32" s="843"/>
      <c r="F32" s="844"/>
      <c r="G32" s="845"/>
      <c r="H32" s="821"/>
      <c r="I32" s="822"/>
      <c r="J32" s="823"/>
      <c r="K32" s="821"/>
      <c r="L32" s="822"/>
      <c r="M32" s="823"/>
      <c r="N32" s="821">
        <f t="shared" ref="N32" si="9">H32-K32</f>
        <v>0</v>
      </c>
      <c r="O32" s="822"/>
      <c r="P32" s="823"/>
      <c r="Q32" s="843"/>
      <c r="R32" s="844"/>
      <c r="S32" s="845"/>
      <c r="T32" s="843"/>
      <c r="U32" s="844"/>
      <c r="V32" s="845"/>
      <c r="W32" s="837"/>
      <c r="X32" s="839"/>
      <c r="Y32" s="860"/>
      <c r="Z32" s="861"/>
    </row>
    <row r="33" spans="2:26" ht="18" customHeight="1">
      <c r="B33" s="840"/>
      <c r="C33" s="841"/>
      <c r="D33" s="842"/>
      <c r="E33" s="846"/>
      <c r="F33" s="847"/>
      <c r="G33" s="848"/>
      <c r="H33" s="824"/>
      <c r="I33" s="825"/>
      <c r="J33" s="826"/>
      <c r="K33" s="824"/>
      <c r="L33" s="825"/>
      <c r="M33" s="826"/>
      <c r="N33" s="824"/>
      <c r="O33" s="825"/>
      <c r="P33" s="826"/>
      <c r="Q33" s="846"/>
      <c r="R33" s="847"/>
      <c r="S33" s="848"/>
      <c r="T33" s="846"/>
      <c r="U33" s="847"/>
      <c r="V33" s="848"/>
      <c r="W33" s="840"/>
      <c r="X33" s="842"/>
      <c r="Y33" s="862"/>
      <c r="Z33" s="863"/>
    </row>
    <row r="34" spans="2:26" ht="18" customHeight="1">
      <c r="B34" s="817"/>
      <c r="C34" s="801"/>
      <c r="D34" s="801"/>
      <c r="E34" s="819"/>
      <c r="F34" s="819"/>
      <c r="G34" s="819"/>
      <c r="H34" s="820"/>
      <c r="I34" s="820"/>
      <c r="J34" s="820"/>
      <c r="K34" s="820"/>
      <c r="L34" s="820"/>
      <c r="M34" s="820"/>
      <c r="N34" s="821">
        <f t="shared" ref="N34" si="10">H34-K34</f>
        <v>0</v>
      </c>
      <c r="O34" s="822"/>
      <c r="P34" s="823"/>
      <c r="Q34" s="819"/>
      <c r="R34" s="819"/>
      <c r="S34" s="819"/>
      <c r="T34" s="819"/>
      <c r="U34" s="819"/>
      <c r="V34" s="819"/>
      <c r="W34" s="817"/>
      <c r="X34" s="817"/>
      <c r="Y34" s="818"/>
      <c r="Z34" s="818"/>
    </row>
    <row r="35" spans="2:26" ht="18" customHeight="1">
      <c r="B35" s="801"/>
      <c r="C35" s="801"/>
      <c r="D35" s="801"/>
      <c r="E35" s="819"/>
      <c r="F35" s="819"/>
      <c r="G35" s="819"/>
      <c r="H35" s="820"/>
      <c r="I35" s="820"/>
      <c r="J35" s="820"/>
      <c r="K35" s="820"/>
      <c r="L35" s="820"/>
      <c r="M35" s="820"/>
      <c r="N35" s="824"/>
      <c r="O35" s="825"/>
      <c r="P35" s="826"/>
      <c r="Q35" s="819"/>
      <c r="R35" s="819"/>
      <c r="S35" s="819"/>
      <c r="T35" s="819"/>
      <c r="U35" s="819"/>
      <c r="V35" s="819"/>
      <c r="W35" s="817"/>
      <c r="X35" s="817"/>
      <c r="Y35" s="818"/>
      <c r="Z35" s="818"/>
    </row>
    <row r="36" spans="2:26" ht="18" customHeight="1">
      <c r="B36" s="817"/>
      <c r="C36" s="801"/>
      <c r="D36" s="801"/>
      <c r="E36" s="819"/>
      <c r="F36" s="819"/>
      <c r="G36" s="819"/>
      <c r="H36" s="820"/>
      <c r="I36" s="820"/>
      <c r="J36" s="820"/>
      <c r="K36" s="820"/>
      <c r="L36" s="820"/>
      <c r="M36" s="820"/>
      <c r="N36" s="821">
        <f t="shared" ref="N36" si="11">H36-K36</f>
        <v>0</v>
      </c>
      <c r="O36" s="822"/>
      <c r="P36" s="823"/>
      <c r="Q36" s="819"/>
      <c r="R36" s="819"/>
      <c r="S36" s="819"/>
      <c r="T36" s="819"/>
      <c r="U36" s="819"/>
      <c r="V36" s="819"/>
      <c r="W36" s="817"/>
      <c r="X36" s="817"/>
      <c r="Y36" s="818"/>
      <c r="Z36" s="818"/>
    </row>
    <row r="37" spans="2:26" ht="18" customHeight="1">
      <c r="B37" s="801"/>
      <c r="C37" s="801"/>
      <c r="D37" s="801"/>
      <c r="E37" s="819"/>
      <c r="F37" s="819"/>
      <c r="G37" s="819"/>
      <c r="H37" s="820"/>
      <c r="I37" s="820"/>
      <c r="J37" s="820"/>
      <c r="K37" s="820"/>
      <c r="L37" s="820"/>
      <c r="M37" s="820"/>
      <c r="N37" s="824"/>
      <c r="O37" s="825"/>
      <c r="P37" s="826"/>
      <c r="Q37" s="819"/>
      <c r="R37" s="819"/>
      <c r="S37" s="819"/>
      <c r="T37" s="819"/>
      <c r="U37" s="819"/>
      <c r="V37" s="819"/>
      <c r="W37" s="817"/>
      <c r="X37" s="817"/>
      <c r="Y37" s="818"/>
      <c r="Z37" s="818"/>
    </row>
    <row r="38" spans="2:26" ht="18" customHeight="1">
      <c r="B38" s="817"/>
      <c r="C38" s="801"/>
      <c r="D38" s="801"/>
      <c r="E38" s="819"/>
      <c r="F38" s="819"/>
      <c r="G38" s="819"/>
      <c r="H38" s="820"/>
      <c r="I38" s="820"/>
      <c r="J38" s="820"/>
      <c r="K38" s="820"/>
      <c r="L38" s="820"/>
      <c r="M38" s="820"/>
      <c r="N38" s="821">
        <f t="shared" ref="N38" si="12">H38-K38</f>
        <v>0</v>
      </c>
      <c r="O38" s="822"/>
      <c r="P38" s="823"/>
      <c r="Q38" s="819"/>
      <c r="R38" s="819"/>
      <c r="S38" s="819"/>
      <c r="T38" s="819"/>
      <c r="U38" s="819"/>
      <c r="V38" s="819"/>
      <c r="W38" s="817"/>
      <c r="X38" s="817"/>
      <c r="Y38" s="818"/>
      <c r="Z38" s="818"/>
    </row>
    <row r="39" spans="2:26" ht="18" customHeight="1">
      <c r="B39" s="801"/>
      <c r="C39" s="801"/>
      <c r="D39" s="801"/>
      <c r="E39" s="819"/>
      <c r="F39" s="819"/>
      <c r="G39" s="819"/>
      <c r="H39" s="820"/>
      <c r="I39" s="820"/>
      <c r="J39" s="820"/>
      <c r="K39" s="820"/>
      <c r="L39" s="820"/>
      <c r="M39" s="820"/>
      <c r="N39" s="824"/>
      <c r="O39" s="825"/>
      <c r="P39" s="826"/>
      <c r="Q39" s="819"/>
      <c r="R39" s="819"/>
      <c r="S39" s="819"/>
      <c r="T39" s="819"/>
      <c r="U39" s="819"/>
      <c r="V39" s="819"/>
      <c r="W39" s="817"/>
      <c r="X39" s="817"/>
      <c r="Y39" s="818"/>
      <c r="Z39" s="818"/>
    </row>
    <row r="40" spans="2:26" ht="18" customHeight="1">
      <c r="B40" s="817"/>
      <c r="C40" s="801"/>
      <c r="D40" s="801"/>
      <c r="E40" s="819"/>
      <c r="F40" s="819"/>
      <c r="G40" s="819"/>
      <c r="H40" s="820"/>
      <c r="I40" s="820"/>
      <c r="J40" s="820"/>
      <c r="K40" s="820"/>
      <c r="L40" s="820"/>
      <c r="M40" s="820"/>
      <c r="N40" s="821">
        <f t="shared" ref="N40" si="13">H40-K40</f>
        <v>0</v>
      </c>
      <c r="O40" s="822"/>
      <c r="P40" s="823"/>
      <c r="Q40" s="819"/>
      <c r="R40" s="819"/>
      <c r="S40" s="819"/>
      <c r="T40" s="819"/>
      <c r="U40" s="819"/>
      <c r="V40" s="819"/>
      <c r="W40" s="817"/>
      <c r="X40" s="817"/>
      <c r="Y40" s="818"/>
      <c r="Z40" s="818"/>
    </row>
    <row r="41" spans="2:26" ht="18" customHeight="1">
      <c r="B41" s="801"/>
      <c r="C41" s="801"/>
      <c r="D41" s="801"/>
      <c r="E41" s="819"/>
      <c r="F41" s="819"/>
      <c r="G41" s="819"/>
      <c r="H41" s="820"/>
      <c r="I41" s="820"/>
      <c r="J41" s="820"/>
      <c r="K41" s="820"/>
      <c r="L41" s="820"/>
      <c r="M41" s="820"/>
      <c r="N41" s="824"/>
      <c r="O41" s="825"/>
      <c r="P41" s="826"/>
      <c r="Q41" s="819"/>
      <c r="R41" s="819"/>
      <c r="S41" s="819"/>
      <c r="T41" s="819"/>
      <c r="U41" s="819"/>
      <c r="V41" s="819"/>
      <c r="W41" s="817"/>
      <c r="X41" s="817"/>
      <c r="Y41" s="818"/>
      <c r="Z41" s="818"/>
    </row>
    <row r="42" spans="2:26" ht="18" customHeight="1">
      <c r="B42" s="849" t="s">
        <v>515</v>
      </c>
      <c r="C42" s="850"/>
      <c r="D42" s="851"/>
      <c r="E42" s="849" t="s">
        <v>516</v>
      </c>
      <c r="F42" s="855"/>
      <c r="G42" s="856"/>
      <c r="H42" s="857" t="s">
        <v>504</v>
      </c>
      <c r="I42" s="857"/>
      <c r="J42" s="857"/>
      <c r="K42" s="857" t="s">
        <v>504</v>
      </c>
      <c r="L42" s="857"/>
      <c r="M42" s="857"/>
      <c r="N42" s="857" t="s">
        <v>504</v>
      </c>
      <c r="O42" s="857"/>
      <c r="P42" s="857"/>
      <c r="Q42" s="849" t="s">
        <v>516</v>
      </c>
      <c r="R42" s="855"/>
      <c r="S42" s="856"/>
      <c r="T42" s="849" t="s">
        <v>516</v>
      </c>
      <c r="U42" s="855"/>
      <c r="V42" s="856"/>
      <c r="W42" s="849" t="s">
        <v>516</v>
      </c>
      <c r="X42" s="856"/>
      <c r="Y42" s="849" t="s">
        <v>516</v>
      </c>
      <c r="Z42" s="856"/>
    </row>
    <row r="43" spans="2:26" ht="18" customHeight="1">
      <c r="B43" s="852"/>
      <c r="C43" s="853"/>
      <c r="D43" s="854"/>
      <c r="E43" s="782"/>
      <c r="F43" s="783"/>
      <c r="G43" s="784"/>
      <c r="H43" s="858">
        <f>SUM(H10:J41)</f>
        <v>0</v>
      </c>
      <c r="I43" s="859"/>
      <c r="J43" s="859"/>
      <c r="K43" s="858">
        <f>SUM(K10:M41)</f>
        <v>0</v>
      </c>
      <c r="L43" s="859"/>
      <c r="M43" s="859"/>
      <c r="N43" s="858">
        <f>SUM(N10:P41)</f>
        <v>0</v>
      </c>
      <c r="O43" s="859"/>
      <c r="P43" s="859"/>
      <c r="Q43" s="782"/>
      <c r="R43" s="783"/>
      <c r="S43" s="784"/>
      <c r="T43" s="782"/>
      <c r="U43" s="783"/>
      <c r="V43" s="784"/>
      <c r="W43" s="782"/>
      <c r="X43" s="784"/>
      <c r="Y43" s="782"/>
      <c r="Z43" s="784"/>
    </row>
    <row r="44" spans="2:26" ht="18" customHeight="1">
      <c r="B44" s="365" t="s">
        <v>608</v>
      </c>
    </row>
    <row r="45" spans="2:26" ht="18" customHeight="1"/>
    <row r="46" spans="2:26" ht="18" customHeight="1"/>
    <row r="47" spans="2:26" ht="18" customHeight="1"/>
    <row r="48" spans="2:26"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sheetData>
  <mergeCells count="183">
    <mergeCell ref="L1:S1"/>
    <mergeCell ref="W42:X43"/>
    <mergeCell ref="Y42:Z43"/>
    <mergeCell ref="H43:J43"/>
    <mergeCell ref="K43:M43"/>
    <mergeCell ref="N43:P43"/>
    <mergeCell ref="T40:V41"/>
    <mergeCell ref="W40:X41"/>
    <mergeCell ref="Y40:Z41"/>
    <mergeCell ref="T34:V35"/>
    <mergeCell ref="W34:X35"/>
    <mergeCell ref="Y34:Z35"/>
    <mergeCell ref="T32:V33"/>
    <mergeCell ref="W32:X33"/>
    <mergeCell ref="Y32:Z33"/>
    <mergeCell ref="T26:V27"/>
    <mergeCell ref="W26:X27"/>
    <mergeCell ref="Y26:Z27"/>
    <mergeCell ref="W28:X29"/>
    <mergeCell ref="Y28:Z29"/>
    <mergeCell ref="T18:V19"/>
    <mergeCell ref="W18:X19"/>
    <mergeCell ref="Y18:Z19"/>
    <mergeCell ref="W20:X21"/>
    <mergeCell ref="B42:D43"/>
    <mergeCell ref="E42:G43"/>
    <mergeCell ref="H42:J42"/>
    <mergeCell ref="K42:M42"/>
    <mergeCell ref="N42:P42"/>
    <mergeCell ref="Q42:S43"/>
    <mergeCell ref="T42:V43"/>
    <mergeCell ref="B40:D41"/>
    <mergeCell ref="E40:G41"/>
    <mergeCell ref="H40:J41"/>
    <mergeCell ref="K40:M41"/>
    <mergeCell ref="N40:P41"/>
    <mergeCell ref="Q40:S41"/>
    <mergeCell ref="B38:D39"/>
    <mergeCell ref="E38:G39"/>
    <mergeCell ref="H38:J39"/>
    <mergeCell ref="K38:M39"/>
    <mergeCell ref="N38:P39"/>
    <mergeCell ref="Q38:S39"/>
    <mergeCell ref="T38:V39"/>
    <mergeCell ref="W38:X39"/>
    <mergeCell ref="Y38:Z39"/>
    <mergeCell ref="B36:D37"/>
    <mergeCell ref="E36:G37"/>
    <mergeCell ref="H36:J37"/>
    <mergeCell ref="K36:M37"/>
    <mergeCell ref="N36:P37"/>
    <mergeCell ref="Q36:S37"/>
    <mergeCell ref="T36:V37"/>
    <mergeCell ref="W36:X37"/>
    <mergeCell ref="Y36:Z37"/>
    <mergeCell ref="B34:D35"/>
    <mergeCell ref="E34:G35"/>
    <mergeCell ref="H34:J35"/>
    <mergeCell ref="K34:M35"/>
    <mergeCell ref="N34:P35"/>
    <mergeCell ref="Q34:S35"/>
    <mergeCell ref="B32:D33"/>
    <mergeCell ref="E32:G33"/>
    <mergeCell ref="H32:J33"/>
    <mergeCell ref="K32:M33"/>
    <mergeCell ref="N32:P33"/>
    <mergeCell ref="Q32:S33"/>
    <mergeCell ref="B30:D31"/>
    <mergeCell ref="E30:G31"/>
    <mergeCell ref="H30:J31"/>
    <mergeCell ref="K30:M31"/>
    <mergeCell ref="N30:P31"/>
    <mergeCell ref="Q30:S31"/>
    <mergeCell ref="T30:V31"/>
    <mergeCell ref="W30:X31"/>
    <mergeCell ref="Y30:Z31"/>
    <mergeCell ref="B28:D29"/>
    <mergeCell ref="E28:G29"/>
    <mergeCell ref="H28:J29"/>
    <mergeCell ref="K28:M29"/>
    <mergeCell ref="N28:P29"/>
    <mergeCell ref="Q28:S29"/>
    <mergeCell ref="T28:V29"/>
    <mergeCell ref="B26:D27"/>
    <mergeCell ref="E26:G27"/>
    <mergeCell ref="H26:J27"/>
    <mergeCell ref="K26:M27"/>
    <mergeCell ref="N26:P27"/>
    <mergeCell ref="Q26:S27"/>
    <mergeCell ref="Y22:Z23"/>
    <mergeCell ref="B24:D25"/>
    <mergeCell ref="E24:G25"/>
    <mergeCell ref="H24:J25"/>
    <mergeCell ref="K24:M25"/>
    <mergeCell ref="N24:P25"/>
    <mergeCell ref="Q24:S25"/>
    <mergeCell ref="T24:V25"/>
    <mergeCell ref="W24:X25"/>
    <mergeCell ref="Y24:Z25"/>
    <mergeCell ref="Q18:S19"/>
    <mergeCell ref="B22:D23"/>
    <mergeCell ref="E22:G23"/>
    <mergeCell ref="H22:J23"/>
    <mergeCell ref="K22:M23"/>
    <mergeCell ref="N22:P23"/>
    <mergeCell ref="Q22:S23"/>
    <mergeCell ref="T22:V23"/>
    <mergeCell ref="W22:X23"/>
    <mergeCell ref="Y20:Z21"/>
    <mergeCell ref="W14:X15"/>
    <mergeCell ref="Y14:Z15"/>
    <mergeCell ref="B16:D17"/>
    <mergeCell ref="E16:G17"/>
    <mergeCell ref="H16:J17"/>
    <mergeCell ref="K16:M17"/>
    <mergeCell ref="N16:P17"/>
    <mergeCell ref="Q16:S17"/>
    <mergeCell ref="T16:V17"/>
    <mergeCell ref="W16:X17"/>
    <mergeCell ref="Y16:Z17"/>
    <mergeCell ref="B20:D21"/>
    <mergeCell ref="E20:G21"/>
    <mergeCell ref="H20:J21"/>
    <mergeCell ref="K20:M21"/>
    <mergeCell ref="N20:P21"/>
    <mergeCell ref="Q20:S21"/>
    <mergeCell ref="T20:V21"/>
    <mergeCell ref="B18:D19"/>
    <mergeCell ref="E18:G19"/>
    <mergeCell ref="H18:J19"/>
    <mergeCell ref="K18:M19"/>
    <mergeCell ref="N18:P19"/>
    <mergeCell ref="B9:D9"/>
    <mergeCell ref="E9:G9"/>
    <mergeCell ref="B14:D15"/>
    <mergeCell ref="E14:G15"/>
    <mergeCell ref="H14:J15"/>
    <mergeCell ref="K14:M15"/>
    <mergeCell ref="N14:P15"/>
    <mergeCell ref="Q14:S15"/>
    <mergeCell ref="T14:V15"/>
    <mergeCell ref="T10:V11"/>
    <mergeCell ref="W10:X11"/>
    <mergeCell ref="Y10:Z11"/>
    <mergeCell ref="B12:D13"/>
    <mergeCell ref="E12:G13"/>
    <mergeCell ref="H12:J13"/>
    <mergeCell ref="K12:M13"/>
    <mergeCell ref="N12:P13"/>
    <mergeCell ref="Q12:S13"/>
    <mergeCell ref="T12:V13"/>
    <mergeCell ref="B10:D11"/>
    <mergeCell ref="E10:G11"/>
    <mergeCell ref="H10:J11"/>
    <mergeCell ref="K10:M11"/>
    <mergeCell ref="N10:P11"/>
    <mergeCell ref="Q10:S11"/>
    <mergeCell ref="W12:X13"/>
    <mergeCell ref="Y12:Z13"/>
    <mergeCell ref="B5:D7"/>
    <mergeCell ref="E5:G7"/>
    <mergeCell ref="H5:P5"/>
    <mergeCell ref="Q5:Z5"/>
    <mergeCell ref="H6:J7"/>
    <mergeCell ref="K6:M7"/>
    <mergeCell ref="H9:J9"/>
    <mergeCell ref="K9:M9"/>
    <mergeCell ref="N9:P9"/>
    <mergeCell ref="Q9:S9"/>
    <mergeCell ref="Y6:Z7"/>
    <mergeCell ref="E8:G8"/>
    <mergeCell ref="H8:J8"/>
    <mergeCell ref="K8:M8"/>
    <mergeCell ref="N8:P8"/>
    <mergeCell ref="Q8:S8"/>
    <mergeCell ref="T8:V8"/>
    <mergeCell ref="W8:X9"/>
    <mergeCell ref="Y8:Z9"/>
    <mergeCell ref="T9:V9"/>
    <mergeCell ref="N6:P7"/>
    <mergeCell ref="Q6:S7"/>
    <mergeCell ref="T6:V7"/>
    <mergeCell ref="W6:X7"/>
  </mergeCells>
  <phoneticPr fontId="18"/>
  <dataValidations count="3">
    <dataValidation type="list" allowBlank="1" showInputMessage="1" sqref="Q10:S41">
      <formula1>$AC$11</formula1>
    </dataValidation>
    <dataValidation type="list" allowBlank="1" showInputMessage="1" sqref="B10:D11">
      <formula1>"死亡者なし"</formula1>
    </dataValidation>
    <dataValidation type="list" allowBlank="1" showInputMessage="1" sqref="Y10:Z41">
      <formula1>$AC$7:$AH$7</formula1>
    </dataValidation>
  </dataValidations>
  <hyperlinks>
    <hyperlink ref="L1:S1" location="遺留金品" display="遺留金品"/>
  </hyperlinks>
  <printOptions horizontalCentered="1"/>
  <pageMargins left="0.59055118110236227" right="0.59055118110236227" top="0.59055118110236227" bottom="0.59055118110236227" header="0.39370078740157483" footer="0.39370078740157483"/>
  <pageSetup paperSize="9" orientation="portrait" r:id="rId1"/>
  <headerFooter alignWithMargins="0">
    <oddFooter>&amp;C&amp;A</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20</vt:i4>
      </vt:variant>
    </vt:vector>
  </HeadingPairs>
  <TitlesOfParts>
    <vt:vector size="25" baseType="lpstr">
      <vt:lpstr>フェイスシート</vt:lpstr>
      <vt:lpstr>点検表</vt:lpstr>
      <vt:lpstr>付表１・拘束、入浴、給食</vt:lpstr>
      <vt:lpstr>付表２・預り金</vt:lpstr>
      <vt:lpstr>付表３・遺留金品</vt:lpstr>
      <vt:lpstr>フェイスシート!Print_Area</vt:lpstr>
      <vt:lpstr>点検表!Print_Area</vt:lpstr>
      <vt:lpstr>'付表１・拘束、入浴、給食'!Print_Area</vt:lpstr>
      <vt:lpstr>付表２・預り金!Print_Area</vt:lpstr>
      <vt:lpstr>付表３・遺留金品!Print_Area</vt:lpstr>
      <vt:lpstr>点検表!Print_Titles</vt:lpstr>
      <vt:lpstr>遺留金品</vt:lpstr>
      <vt:lpstr>検食</vt:lpstr>
      <vt:lpstr>検便</vt:lpstr>
      <vt:lpstr>拘束者</vt:lpstr>
      <vt:lpstr>入浴</vt:lpstr>
      <vt:lpstr>別紙遺留金品</vt:lpstr>
      <vt:lpstr>別紙検食</vt:lpstr>
      <vt:lpstr>別紙検便</vt:lpstr>
      <vt:lpstr>別紙拘束</vt:lpstr>
      <vt:lpstr>別紙入浴</vt:lpstr>
      <vt:lpstr>別紙保存食</vt:lpstr>
      <vt:lpstr>別紙預り金</vt:lpstr>
      <vt:lpstr>保存食</vt:lpstr>
      <vt:lpstr>預り金</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自己点検シート（認知症対応型共同生活介護）</dc:title>
  <dc:creator>金沢市福祉指導監査課</dc:creator>
  <cp:lastModifiedBy>kndp</cp:lastModifiedBy>
  <cp:lastPrinted>2023-09-14T00:19:40Z</cp:lastPrinted>
  <dcterms:created xsi:type="dcterms:W3CDTF">2008-05-12T01:19:26Z</dcterms:created>
  <dcterms:modified xsi:type="dcterms:W3CDTF">2023-11-10T09:23:58Z</dcterms:modified>
</cp:coreProperties>
</file>