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7788" yWindow="0" windowWidth="11496" windowHeight="10176"/>
  </bookViews>
  <sheets>
    <sheet name="フェイスシート" sheetId="1" r:id="rId1"/>
    <sheet name="点検表" sheetId="3" r:id="rId2"/>
  </sheets>
  <definedNames>
    <definedName name="_xlnm._FilterDatabase" localSheetId="1" hidden="1">点検表!$G$5:$I$224</definedName>
    <definedName name="_xlnm.Print_Area" localSheetId="0">フェイスシート!$A$1:$E$32</definedName>
    <definedName name="_xlnm.Print_Area" localSheetId="1">点検表!$A$1:$I$224</definedName>
    <definedName name="_xlnm.Print_Titles" localSheetId="1">点検表!$5:$6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4" i="3" l="1"/>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3" i="3"/>
  <c r="I82" i="3"/>
  <c r="I81"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K87" i="3" l="1"/>
  <c r="K89" i="3"/>
  <c r="A60" i="3" l="1"/>
  <c r="B58" i="3" l="1"/>
  <c r="A58" i="3" s="1"/>
  <c r="A44" i="3"/>
  <c r="A42" i="3"/>
  <c r="A40" i="3"/>
  <c r="B46" i="3" l="1"/>
  <c r="A15" i="3"/>
  <c r="A11" i="3"/>
  <c r="A13" i="3"/>
  <c r="B17" i="3" l="1"/>
  <c r="C2" i="3"/>
  <c r="B51" i="3" l="1"/>
  <c r="B37" i="3"/>
  <c r="B48" i="3" s="1"/>
  <c r="B22" i="3"/>
  <c r="B26" i="3" s="1"/>
  <c r="C3" i="3"/>
  <c r="B56" i="3" l="1"/>
  <c r="A56" i="3" s="1"/>
  <c r="A51" i="3"/>
  <c r="B62" i="3" s="1"/>
  <c r="B54" i="3"/>
  <c r="A54" i="3" s="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<sst xmlns="http://schemas.openxmlformats.org/spreadsheetml/2006/main" count="586" uniqueCount="432">
  <si>
    <t>●フェイスシート</t>
    <phoneticPr fontId="1"/>
  </si>
  <si>
    <t>記入日</t>
    <phoneticPr fontId="1"/>
  </si>
  <si>
    <t>事業所住所</t>
    <phoneticPr fontId="1"/>
  </si>
  <si>
    <t>法人名</t>
    <phoneticPr fontId="1"/>
  </si>
  <si>
    <t>代表者</t>
    <phoneticPr fontId="1"/>
  </si>
  <si>
    <t>(役職名)</t>
    <phoneticPr fontId="1"/>
  </si>
  <si>
    <t>(氏名)</t>
    <phoneticPr fontId="1"/>
  </si>
  <si>
    <t>法人住所</t>
    <rPh sb="0" eb="2">
      <t>ホウジン</t>
    </rPh>
    <phoneticPr fontId="1"/>
  </si>
  <si>
    <t>事業所名</t>
    <phoneticPr fontId="1"/>
  </si>
  <si>
    <t>電話番号</t>
    <phoneticPr fontId="1"/>
  </si>
  <si>
    <t>電子メール</t>
    <phoneticPr fontId="1"/>
  </si>
  <si>
    <t>ＦＡＸ</t>
    <phoneticPr fontId="1"/>
  </si>
  <si>
    <t>管理者</t>
    <phoneticPr fontId="1"/>
  </si>
  <si>
    <t>記載担当者</t>
    <rPh sb="0" eb="2">
      <t>キサイ</t>
    </rPh>
    <rPh sb="2" eb="4">
      <t>タントウ</t>
    </rPh>
    <phoneticPr fontId="1"/>
  </si>
  <si>
    <t>〒</t>
    <phoneticPr fontId="1"/>
  </si>
  <si>
    <r>
      <t xml:space="preserve">報酬実績の有無
</t>
    </r>
    <r>
      <rPr>
        <sz val="8"/>
        <color theme="1"/>
        <rFont val="ＭＳ Ｐゴシック"/>
        <family val="3"/>
        <charset val="128"/>
        <scheme val="minor"/>
      </rPr>
      <t>（前年度４月１日から点検日まで）</t>
    </r>
    <phoneticPr fontId="1"/>
  </si>
  <si>
    <t>※次ページ以降の点検表の「根拠条文」の欄は、特に断りがない限り、上記「条例」を指します。</t>
    <phoneticPr fontId="1"/>
  </si>
  <si>
    <t>介護保険法（平9法123）</t>
    <phoneticPr fontId="1"/>
  </si>
  <si>
    <t>介護保険法施行規則（平11厚令36）</t>
    <phoneticPr fontId="1"/>
  </si>
  <si>
    <t>　居宅国税通達</t>
    <phoneticPr fontId="1"/>
  </si>
  <si>
    <t>　法　　　 ：</t>
    <phoneticPr fontId="1"/>
  </si>
  <si>
    <t>　施行規則 ：</t>
    <phoneticPr fontId="1"/>
  </si>
  <si>
    <t>　条　　例 ：</t>
    <phoneticPr fontId="1"/>
  </si>
  <si>
    <t>　解釈通知 ：</t>
    <phoneticPr fontId="1"/>
  </si>
  <si>
    <t>金沢市介護保険法に基づく指定居宅サービス等の事業の人員、設備及び運営に関する基</t>
    <phoneticPr fontId="1"/>
  </si>
  <si>
    <t>準等を定める条例（平24条例46）</t>
    <phoneticPr fontId="1"/>
  </si>
  <si>
    <t>「指定居宅サービス等及び指定介護予防サービス等に関する基準について」（平成11年</t>
    <phoneticPr fontId="1"/>
  </si>
  <si>
    <t>9月17日付老企25号厚生省老人保健福祉局企画課長通知）</t>
    <phoneticPr fontId="1"/>
  </si>
  <si>
    <t>：「介護保険制度下での居宅サービスの対価に係る医療費控除の取扱いについて」（平</t>
    <phoneticPr fontId="1"/>
  </si>
  <si>
    <t>　成12年6月8日付課所4-11国税庁長官法令解釈通達）</t>
    <phoneticPr fontId="1"/>
  </si>
  <si>
    <t>「1.あり」の場合は、別に「各種加算等自己点検シート」も点検してください。（この自己点検シートをダウンロードしたホームページの同じ表に、あります。）</t>
    <phoneticPr fontId="1"/>
  </si>
  <si>
    <t>訪問介護</t>
    <phoneticPr fontId="1"/>
  </si>
  <si>
    <t>●点検表：点検した結果を記載してください。</t>
    <phoneticPr fontId="1"/>
  </si>
  <si>
    <t>点検項目</t>
  </si>
  <si>
    <t>確認事項</t>
  </si>
  <si>
    <t>Ⅰ　人員基準</t>
    <phoneticPr fontId="1"/>
  </si>
  <si>
    <t>Ⅰ－１．訪問介護員等の員数</t>
  </si>
  <si>
    <t>第6条第3項</t>
  </si>
  <si>
    <t>② 常勤のサービス提供責任者の必要数</t>
  </si>
  <si>
    <t>Ⅰ－３．管理者</t>
  </si>
  <si>
    <t>・当該事業所内で他職種と兼務している場合</t>
  </si>
  <si>
    <t>備考
（改善方法など）</t>
    <phoneticPr fontId="1"/>
  </si>
  <si>
    <t>Ⅱ　設備基準</t>
    <phoneticPr fontId="1"/>
  </si>
  <si>
    <t>Ⅱ－１．設備及び備品等</t>
  </si>
  <si>
    <t>第8条</t>
  </si>
  <si>
    <t>利用申込の受付、相談等に対応するのに適切なスペースを確保していますか。</t>
  </si>
  <si>
    <t>解釈通知第３の一の2(2)</t>
  </si>
  <si>
    <t>特に、手指を洗浄するための設備等感染症予防に必要な設備等に配慮していますか。</t>
  </si>
  <si>
    <t>解釈通知第３の一の2(3)</t>
  </si>
  <si>
    <t>Ⅲ　運営基準</t>
    <phoneticPr fontId="1"/>
  </si>
  <si>
    <t>Ⅲ－２．提供拒否の禁止</t>
  </si>
  <si>
    <t>Ⅲ－３．サービス提供困難時の対応</t>
  </si>
  <si>
    <t>第11条</t>
  </si>
  <si>
    <t>Ⅲ－４．受給資格等の確認</t>
  </si>
  <si>
    <t>第12条第1項</t>
  </si>
  <si>
    <t>同条第2項</t>
  </si>
  <si>
    <t>Ⅲ－５．要介護認定の申請に係る援助</t>
  </si>
  <si>
    <t>第13条第1項</t>
  </si>
  <si>
    <t>同上</t>
  </si>
  <si>
    <t>Ⅲ－６．心身の状況等の把握</t>
  </si>
  <si>
    <t>第14条</t>
  </si>
  <si>
    <t>第15条第1項</t>
  </si>
  <si>
    <t>Ⅲ－８．法定代理受領サービスの提供を受けるための援助</t>
  </si>
  <si>
    <t>第16条</t>
  </si>
  <si>
    <t>Ⅲ－９．居宅サービス計画に沿ったサービスの提供</t>
  </si>
  <si>
    <t>第17条</t>
  </si>
  <si>
    <t>Ⅲ－１０．居宅サービス計画等の変更の援助</t>
  </si>
  <si>
    <t>第18条</t>
  </si>
  <si>
    <t>Ⅲ－１１．身分を証する書類の携行</t>
  </si>
  <si>
    <t>第19条</t>
  </si>
  <si>
    <t>Ⅲ－１２．サービス提供の記録</t>
  </si>
  <si>
    <t>Ⅲ－１３．利用料等の受領</t>
  </si>
  <si>
    <t>第21条第1項</t>
  </si>
  <si>
    <t>居宅国税通達別紙２</t>
  </si>
  <si>
    <t>Ⅲ－１４．保険給付の請求ための証明書の交付</t>
  </si>
  <si>
    <t>第22条</t>
  </si>
  <si>
    <t>Ⅲ－１５．指定訪問介護の基本取扱方針</t>
  </si>
  <si>
    <t>第23条第1項</t>
  </si>
  <si>
    <t>Ⅲ－１６．指定訪問介護の具体的取扱方針</t>
  </si>
  <si>
    <t>同条第2号</t>
  </si>
  <si>
    <t>同条第3項</t>
  </si>
  <si>
    <t>同条第4項</t>
  </si>
  <si>
    <t>Ⅲ－１８．同居家族に対するサービス提供の禁止</t>
  </si>
  <si>
    <t>第26条</t>
  </si>
  <si>
    <t>Ⅲ－１９．利用者に関する市町村への通知</t>
  </si>
  <si>
    <t>第27条</t>
  </si>
  <si>
    <t>Ⅲ－２０．緊急時等の対応</t>
  </si>
  <si>
    <t>Ⅲ－２１．管理者及びサービス提供責任者の責務</t>
  </si>
  <si>
    <t>第29条第1項</t>
  </si>
  <si>
    <t>Ⅲ－２２．運営規程</t>
  </si>
  <si>
    <t>Ⅲ－２３．介護等の総合的な提供</t>
  </si>
  <si>
    <t>第31条</t>
  </si>
  <si>
    <t>Ⅲ－２４．勤務体制の確保等</t>
  </si>
  <si>
    <t>同条第4項第1号</t>
  </si>
  <si>
    <t>同項第2号</t>
  </si>
  <si>
    <t>第33条第1項</t>
  </si>
  <si>
    <t>第36条</t>
  </si>
  <si>
    <t>第36条の2</t>
  </si>
  <si>
    <t>第37条</t>
  </si>
  <si>
    <t>第40条第1項</t>
  </si>
  <si>
    <t>第41条</t>
  </si>
  <si>
    <t>第42条第1項</t>
  </si>
  <si>
    <t>第3条第2項</t>
  </si>
  <si>
    <t>第43条</t>
  </si>
  <si>
    <t>第4条第1項</t>
  </si>
  <si>
    <t>・相談窓口担当者　：</t>
    <phoneticPr fontId="1"/>
  </si>
  <si>
    <t>・苦情相談窓口の設置　：</t>
    <phoneticPr fontId="1"/>
  </si>
  <si>
    <t>・処理手順等の定め（規程、マニュアル等）　：</t>
    <phoneticPr fontId="1"/>
  </si>
  <si>
    <t>・利用者等への周知の方法　：</t>
    <phoneticPr fontId="1"/>
  </si>
  <si>
    <t>事業の運営を行うために必要な広さを有する専用の区画が設けられ、必要な備品等を備えていますか。
※必ずしも専用室や、間仕切り等による区分がなくても、当該サービスのための区画が明確に特定されていれば足ります。</t>
    <phoneticPr fontId="1"/>
  </si>
  <si>
    <t>→②≦③でなければなりません。</t>
    <phoneticPr fontId="1"/>
  </si>
  <si>
    <t>②　① ÷ ４０≒　（整数に切上げ）</t>
    <phoneticPr fontId="1"/>
  </si>
  <si>
    <t>…a　利用者数が40人超～200人以下　→　① － １</t>
    <phoneticPr fontId="1"/>
  </si>
  <si>
    <t>…b　利用者数が200人超
　　→ ① × 2／3 ≒（整数に再切り上げ）</t>
    <phoneticPr fontId="1"/>
  </si>
  <si>
    <t>③　常勤のサービス提供責任者の現員数</t>
    <phoneticPr fontId="1"/>
  </si>
  <si>
    <t>① 常勤換算方法によらない場合に必要な員数（途中式）
…利用者の数 ÷ ４０≒　（整数に切上げ）</t>
    <phoneticPr fontId="1"/>
  </si>
  <si>
    <t>★このセルに人数を入力して下さい（  人）</t>
    <phoneticPr fontId="1"/>
  </si>
  <si>
    <t>★このセルに時間数を入力して下さい（  .  時間）</t>
    <phoneticPr fontId="1"/>
  </si>
  <si>
    <t>★このセルに時間数を入力して下さい（  .  時間/人）</t>
    <phoneticPr fontId="1"/>
  </si>
  <si>
    <t>◆=IF(AND(B29&gt;0,B29&lt;9999),ROUNDUP(B29/40,0),"★　→　ここに計算結果が表示されます（  人）")</t>
    <phoneticPr fontId="1"/>
  </si>
  <si>
    <t>◆=IF(AND(B11&gt;0,B11&lt;9999,B13&gt;0,B13&lt;9999),INT(B11/B13),"★　→　ここに計算結果が表示されます（  .  人）")</t>
    <phoneticPr fontId="1"/>
  </si>
  <si>
    <t>◆=IF(AND(B18&gt;0,B18&lt;9999),ROUNDUP(B18/40,0),"★　→　ここに計算結果が表示されます（  人）")</t>
    <phoneticPr fontId="1"/>
  </si>
  <si>
    <t>◆=IF(AND(B20&gt;0,B20&lt;9999,B22&gt;0,B22&lt;9999),B22-B20,"★　→　ここに計算結果が表示されます（  人）")</t>
    <phoneticPr fontId="1"/>
  </si>
  <si>
    <t>◆=IF(B29&lt;9999,ROUNDUP(B29/40,1),"★　→　ここに計算結果が表示されます（  .  人）")</t>
    <phoneticPr fontId="1"/>
  </si>
  <si>
    <t>◆=IF(AND(B38&lt;9999,B38&gt;0,B40&lt;9999,B40&gt;0),INT(B38/B40),"★　→　ここに計算結果が表示されます（  .  人）")</t>
    <phoneticPr fontId="1"/>
  </si>
  <si>
    <t>◆=IF(AND(B42&gt;0,B42&lt;9999,B35&gt;0,B35&lt;9999),B42-B35,"★　→　ここに計算結果が表示されます（  .  人）")</t>
    <phoneticPr fontId="1"/>
  </si>
  <si>
    <t>◆=IF(B47=0,0,IF(B29&gt;200,"(b で検査して下さい)",B47-1))</t>
    <phoneticPr fontId="1"/>
  </si>
  <si>
    <t>◆=IF(B29&gt;9999,"★　→　ここに計算結果が表示されます（  人）",IF(B29&gt;200,B47*2/3,"(aで検査して下さい)"))</t>
    <phoneticPr fontId="1"/>
  </si>
  <si>
    <t>◆=IF(AND(B47&gt;0,B47&lt;9999,B54&gt;0,B54&lt;9999),B54-IF(B29&gt;200,B52,B50),"★　→　ここに計算結果が表示されます（  人）")</t>
    <phoneticPr fontId="1"/>
  </si>
  <si>
    <r>
      <rPr>
        <sz val="8"/>
        <color rgb="FF000000"/>
        <rFont val="ＭＳ ゴシック"/>
        <family val="3"/>
        <charset val="128"/>
      </rPr>
      <t>点検結果</t>
    </r>
    <r>
      <rPr>
        <sz val="7"/>
        <color rgb="FF000000"/>
        <rFont val="ＭＳ ゴシック"/>
        <family val="3"/>
        <charset val="128"/>
      </rPr>
      <t xml:space="preserve">
</t>
    </r>
    <r>
      <rPr>
        <sz val="6"/>
        <color rgb="FF00B0F0"/>
        <rFont val="ＭＳ ゴシック"/>
        <family val="3"/>
        <charset val="128"/>
      </rPr>
      <t>1:適</t>
    </r>
    <r>
      <rPr>
        <sz val="6"/>
        <color rgb="FF000000"/>
        <rFont val="ＭＳ ゴシック"/>
        <family val="3"/>
        <charset val="128"/>
      </rPr>
      <t xml:space="preserve">
</t>
    </r>
    <r>
      <rPr>
        <sz val="6"/>
        <color rgb="FFFF0000"/>
        <rFont val="ＭＳ ゴシック"/>
        <family val="3"/>
        <charset val="128"/>
      </rPr>
      <t>2:不適</t>
    </r>
    <r>
      <rPr>
        <sz val="6"/>
        <color rgb="FF000000"/>
        <rFont val="ＭＳ ゴシック"/>
        <family val="3"/>
        <charset val="128"/>
      </rPr>
      <t xml:space="preserve">
</t>
    </r>
    <r>
      <rPr>
        <sz val="6"/>
        <color rgb="FF92D050"/>
        <rFont val="ＭＳ ゴシック"/>
        <family val="3"/>
        <charset val="128"/>
      </rPr>
      <t>3:非該当</t>
    </r>
    <rPh sb="7" eb="8">
      <t>テキ</t>
    </rPh>
    <rPh sb="11" eb="13">
      <t>フテキ</t>
    </rPh>
    <rPh sb="16" eb="19">
      <t>ヒガイトウ</t>
    </rPh>
    <phoneticPr fontId="1"/>
  </si>
  <si>
    <t>利用者の数：</t>
    <rPh sb="4" eb="5">
      <t>カズ</t>
    </rPh>
    <phoneticPr fontId="1"/>
  </si>
  <si>
    <t xml:space="preserve">正当な理由(※)なくサービスの提供を拒んだことはありませんか。
※① 事業所の現員からは利用申込に応じきれない場合
② 利用申込者の居住地が通常の事業の実施地域外であるなど、事業者自らが適切なサービスを提供することが困難な場合
</t>
    <phoneticPr fontId="1"/>
  </si>
  <si>
    <t xml:space="preserve">通常の事業の実施地域等を勘案し、自ら適切なサービスを提供することが困難であると認めた場合は、居宅介護支援事業者への連絡、適当な他の事業者等の紹介その他の必要な措置を速やかに講じていますか。
</t>
    <phoneticPr fontId="1"/>
  </si>
  <si>
    <t xml:space="preserve">被保険者証によって、被保険者資格、要介護認定の有無及び要介護認定の有効期間を確認していますか。
</t>
    <phoneticPr fontId="1"/>
  </si>
  <si>
    <t xml:space="preserve">被保険者証に記載された認定審査会意見に配慮してサービスを提供していますか。
</t>
    <phoneticPr fontId="1"/>
  </si>
  <si>
    <t xml:space="preserve">要介護認定を申請していない場合、本人の意思を踏まえて速やかに申請が行われるよう必要な援助を行っていますか。
</t>
    <phoneticPr fontId="1"/>
  </si>
  <si>
    <t xml:space="preserve">利用者に対し居宅介護支援等が行われていない等の場合であって必要と認めるときは、要介護認定の更新の申請が、遅くとも認定有効期間が終了する30日前には行われるよう必要な援助を行っていますか。
</t>
    <phoneticPr fontId="1"/>
  </si>
  <si>
    <t xml:space="preserve">利用申込者が要介護認定を受けていない場合、既に要介護認定の申請をしているか確認していますか。
</t>
    <phoneticPr fontId="1"/>
  </si>
  <si>
    <t xml:space="preserve">サービス担当者会議等を通じて利用者の心身の状況、環境、他の保健医療サービス又は福祉サービスの利用状況等の把握に努めていますか。
</t>
    <phoneticPr fontId="1"/>
  </si>
  <si>
    <t xml:space="preserve">サービスを提供するに当たっては、居宅介護支援事業者、保健医療サービス又は福祉サービスを提供する者との密接な連携に努めていますか。
</t>
    <phoneticPr fontId="1"/>
  </si>
  <si>
    <t xml:space="preserve">サービスの提供の終了に際しては、利用者又はその家族に対して適切な指導を行い、居宅介護支援事業者に対する情報の提供及び保健医療サービス又は福祉サービスを提供する者との密接な連携に努めていますか。
</t>
    <phoneticPr fontId="1"/>
  </si>
  <si>
    <t xml:space="preserve">居宅サービス計画が作成されている場合は、当該計画に沿ったサービスを提供していますか。
</t>
    <phoneticPr fontId="1"/>
  </si>
  <si>
    <t xml:space="preserve">利用者が居宅サービス計画の変更を希望する場合は、居宅介護支援事業者へ連絡する等の必要な援助を行っていますか。
</t>
    <phoneticPr fontId="1"/>
  </si>
  <si>
    <t xml:space="preserve">訪問介護員等に身分証を携行させ、初回訪問時及び利用者等の求めに応じて提示するよう指導していますか。
</t>
    <phoneticPr fontId="1"/>
  </si>
  <si>
    <t xml:space="preserve">サービスを提供した際は、提供日、具体的なサービス内容、利用者の心身の状況その他の必要な事項を記録していますか。
</t>
    <phoneticPr fontId="1"/>
  </si>
  <si>
    <t xml:space="preserve">利用者からの申出があった場合には、適切な方法（利用者の用意する手帳への記載等）により、上記の情報を利用者に対して提供していますか。
</t>
    <phoneticPr fontId="1"/>
  </si>
  <si>
    <t>同条第2項
解釈通知同項②</t>
    <rPh sb="10" eb="12">
      <t>ドウコウ</t>
    </rPh>
    <phoneticPr fontId="1"/>
  </si>
  <si>
    <t xml:space="preserve">法定代理受領サービスである場合、利用者から利用者負担分の支払を受けていますか。
</t>
    <phoneticPr fontId="1"/>
  </si>
  <si>
    <t xml:space="preserve">法定代理受領サービスである場合と、そうでない場合との間に、不合理な差額を設けていませんか。
</t>
    <phoneticPr fontId="1"/>
  </si>
  <si>
    <t xml:space="preserve">介護保険給付の対象となる指定訪問介護と明確に区分されるサービスについて、別の料金設定をしている場合は、以下の要件を満たしていますか。
イ　指定訪問介護とは別事業であり、当該サービスが介護保険給付の対象とならないことを、利用者に説明し、理解を得ていること。
ロ　目的、運営方針、利用料等が、指定訪問介護の運営規程とは別に定められていること。
ハ　会計が、指定訪問介護の会計と区分されていること。
</t>
    <phoneticPr fontId="1"/>
  </si>
  <si>
    <t xml:space="preserve">利用者の選定により通常の事業の実施地域以外でサービスを提供し、それに要した交通費の支払を受ける場合は、あらかじめ利用者又はその家族に説明し、利用者の同意を得ていますか。
</t>
    <phoneticPr fontId="1"/>
  </si>
  <si>
    <t xml:space="preserve">保険給付の対象となっているサービスと明確に区分されない、あいまいな名目による支払を受けていませんか。
</t>
    <phoneticPr fontId="1"/>
  </si>
  <si>
    <t>解釈通知同項③</t>
    <phoneticPr fontId="1"/>
  </si>
  <si>
    <t>法第41条第8項</t>
    <phoneticPr fontId="1"/>
  </si>
  <si>
    <t xml:space="preserve">領収証は、それぞれ個別の費用ごとに区分して記載していますか。
</t>
    <phoneticPr fontId="1"/>
  </si>
  <si>
    <t xml:space="preserve">サービスの提供に要した費用の支払を受けた際、領収証を交付していますか。
</t>
    <phoneticPr fontId="1"/>
  </si>
  <si>
    <t xml:space="preserve">領収証には、医療費控除を受けるための領収証として必要な事項が記載されていますか。
①居宅サービス計画等を作成した居宅介護支援事業者等の名称
②医療費控除の対象となる金額
</t>
    <phoneticPr fontId="1"/>
  </si>
  <si>
    <t>施行規則第65条</t>
    <phoneticPr fontId="1"/>
  </si>
  <si>
    <t xml:space="preserve">法定代理受領サービスに該当しないサービスに係る利用料の支払いを受けた場合は、サービス提供証明書を利用者に交付していますか。
</t>
    <phoneticPr fontId="1"/>
  </si>
  <si>
    <t xml:space="preserve">利用者の要介護状態の軽減又は悪化の防止に資するよう、その目標を設定して計画的に行われていますか。
</t>
    <phoneticPr fontId="1"/>
  </si>
  <si>
    <t xml:space="preserve">自らその提供するサービスの質の評価を行い、常にその改善を図っていますか。
</t>
    <phoneticPr fontId="1"/>
  </si>
  <si>
    <t>第24条第1号</t>
    <rPh sb="4" eb="5">
      <t>ダイ</t>
    </rPh>
    <phoneticPr fontId="1"/>
  </si>
  <si>
    <t xml:space="preserve">サービスの提供に当たっては、訪問介護計画に基づき、利用者が日常生活を営むのに必要な援助を行っていますか。
</t>
    <phoneticPr fontId="1"/>
  </si>
  <si>
    <t xml:space="preserve">サービスの提供に当たっては懇切丁寧に行うことを旨とし、利用者又はその家族に対し、提供方法等を理解しやすいように説明を行っていますか。
</t>
    <phoneticPr fontId="1"/>
  </si>
  <si>
    <t xml:space="preserve">介護技術の進歩に対応し、適切な介護技術をもってサービスを提供していますか。
</t>
    <phoneticPr fontId="1"/>
  </si>
  <si>
    <t xml:space="preserve">常に利用者の心身の状況、環境等の的確な把握に努め、利用者又は家族に対し適切な相談及び助言を行っていますか。
</t>
    <phoneticPr fontId="1"/>
  </si>
  <si>
    <t>サービス提供責任者が、訪問介護計画（以下、「計画」という）を作成していますか。</t>
  </si>
  <si>
    <t>第25条第1項</t>
    <rPh sb="4" eb="5">
      <t>ダイ</t>
    </rPh>
    <phoneticPr fontId="1"/>
  </si>
  <si>
    <t>同条第5項</t>
  </si>
  <si>
    <t>同条第6項</t>
  </si>
  <si>
    <t xml:space="preserve">計画は、利用者の日常生活全般の状況及び希望を踏まえ、訪問介護の目標、その目標を達成するための具体的なサービス内容等を記したものとなっていますか。
</t>
    <phoneticPr fontId="1"/>
  </si>
  <si>
    <t xml:space="preserve">計画の作成後に、居宅サービス計画が作成された場合（変更された場合を含む。）は、必要に応じて計画を変更していますか。
</t>
    <phoneticPr fontId="1"/>
  </si>
  <si>
    <t xml:space="preserve">サービス提供責任者は、計画の内容について、利用者又はその家族に説明し、利用者の同意を得ていますか。
</t>
    <phoneticPr fontId="1"/>
  </si>
  <si>
    <t xml:space="preserve">サービス提供責任者は、計画を利用者に交付していますか。
</t>
    <phoneticPr fontId="1"/>
  </si>
  <si>
    <t xml:space="preserve">サービス提供責任者は、計画の作成後、実施状況の把握を行い、必要に応じて計画の変更を行っていますか。
</t>
    <phoneticPr fontId="1"/>
  </si>
  <si>
    <t xml:space="preserve">その変更に際しては、上記の手続き等を準用していますか。
</t>
    <phoneticPr fontId="1"/>
  </si>
  <si>
    <t xml:space="preserve">訪問介護員等が同居する家族である利用者に対してサービスを提供していませんか。
</t>
    <phoneticPr fontId="1"/>
  </si>
  <si>
    <t xml:space="preserve">利用者が以下の事項に該当する場合には遅滞なく市町村への通知を行っていますか。
・正当な理由なくサービス利用に関する指示に従わないことにより、要介護状態の程度を増進させたと認められるとき
・偽りその他不正行為により保険給付を受け、又は受けようとしたとき
</t>
    <phoneticPr fontId="1"/>
  </si>
  <si>
    <t xml:space="preserve">管理者は、従業者の管理及び業務の管理を一元的に行っていますか。
</t>
    <phoneticPr fontId="1"/>
  </si>
  <si>
    <t xml:space="preserve">管理者は、従業者に運営に関する基準を遵守させるため必要な指揮命令を行っていますか。
</t>
    <phoneticPr fontId="1"/>
  </si>
  <si>
    <t xml:space="preserve">サービス提供責任者は下記の業務を行っていますか。
・利用申込に係る調整
・利用者の状態変化やサービスに関する意向の定期的把握
・居宅介護支援事業者等に対する利用者の服薬状況、口腔機能等の心身の状態、生活の状況に係る必要な情報の提供
・サービス担当者会議の出席等による居宅介護支援事業者等との連携
・訪問介護員等に対する具体的な援助目標及び援助内容の指示、利用者の状況についての情報伝達
・訪問介護員等の業務実施状況の把握
・訪問介護員等の能力や希望を踏まえた業務管理
・訪問介護員等に対する研修、技術指導
・その他サービス内容の管理について必要な業務の実施
</t>
    <phoneticPr fontId="1"/>
  </si>
  <si>
    <t xml:space="preserve">指定訪問介護事業の運営にあたっては、入浴、排せつ、食事等の介護又は調理、洗濯、掃除等の家事を常に総合的に提供し、特定の援助に偏っていませんか。
</t>
    <phoneticPr fontId="1"/>
  </si>
  <si>
    <t xml:space="preserve">利用者に対し適切なサービスを提供できるよう、事業所ごとに、原則として月ごとの勤務表により、勤務の体制（日々の勤務時間、職務内容、常勤・非常勤の別、管理者との兼務関係等）を明確に定めていますか。
</t>
    <phoneticPr fontId="1"/>
  </si>
  <si>
    <t xml:space="preserve">当該事業所の訪問介護員等（※）によってサービスを提供していますか。
※　雇用契約や派遣契約（下記設問にも注意）により、管理者の指揮命令下にある従業者をいいます。
</t>
    <phoneticPr fontId="1"/>
  </si>
  <si>
    <t xml:space="preserve">口腔内の喀痰吸引その他の行為を業として行う訪問介護員等については、派遣労働者に行わせていませんか。
</t>
    <phoneticPr fontId="1"/>
  </si>
  <si>
    <t>解釈通知同上</t>
    <rPh sb="4" eb="6">
      <t>ドウジョウ</t>
    </rPh>
    <phoneticPr fontId="1"/>
  </si>
  <si>
    <t xml:space="preserve">訪問介護員等の清潔保持及び健康状態について、必要な管理を行っていますか。
</t>
    <phoneticPr fontId="1"/>
  </si>
  <si>
    <t xml:space="preserve">設備及び備品等について衛生的な管理を行っていますか。
</t>
    <phoneticPr fontId="1"/>
  </si>
  <si>
    <t>第35条第1項</t>
  </si>
  <si>
    <t xml:space="preserve">従業者は、正当な理由なく、業務上知り得た利用者又はその家族の秘密を漏らしていませんか。
</t>
    <phoneticPr fontId="1"/>
  </si>
  <si>
    <t xml:space="preserve">従業者であった者が、正当な理由なく業務上知り得た利用者又はその家族の秘密を漏らすことがないよう、必要な措置を講じていますか。
</t>
    <phoneticPr fontId="1"/>
  </si>
  <si>
    <t xml:space="preserve">サービス担当者会議等において利用者の個人情報を用いる場合は利用者の同意を、利用者の家族の個人情報を用いる場合は当該家族の同意をあらかじめ文書により得ていますか。（サービス提供開始時における包括的な同意で可）
</t>
    <phoneticPr fontId="1"/>
  </si>
  <si>
    <t xml:space="preserve">虚偽または誇大な広告をしていませんか。
</t>
    <phoneticPr fontId="1"/>
  </si>
  <si>
    <t xml:space="preserve">介護支援専門員又は居宅要介護被保険者に対して不必要なサービスを位置づけるよう求めたり、その他不当な働きかけを行っていませんか。
</t>
    <phoneticPr fontId="1"/>
  </si>
  <si>
    <t xml:space="preserve">居宅介護支援事業者又はその従業者に対して、利用者に特定の事業者によるサービスを利用させることの対償として、金品その他の財産上の利益を供与していませんか。
</t>
    <phoneticPr fontId="1"/>
  </si>
  <si>
    <t>（　有　・　無　）</t>
    <phoneticPr fontId="1"/>
  </si>
  <si>
    <t>事故が発生した場合は、市町村、利用者の家族、利用者に係る居宅介護支援事業者等に連絡を行うとともに、必要な措置を講じていますか。
　→　事故事例の有無：</t>
    <phoneticPr fontId="1"/>
  </si>
  <si>
    <t>賠償すべき事故が発生した場合は、損害賠償を速やかに行なっていますか。
　→　損害賠償保険への加入：</t>
    <phoneticPr fontId="1"/>
  </si>
  <si>
    <t>解釈通知第3-一1(2)①ハ</t>
    <phoneticPr fontId="1"/>
  </si>
  <si>
    <t>第6条第2項後段
解釈通知第3-一1(2)②イ</t>
    <phoneticPr fontId="1"/>
  </si>
  <si>
    <t>解釈通知同項①ハ</t>
    <rPh sb="4" eb="6">
      <t>ドウコウ</t>
    </rPh>
    <phoneticPr fontId="1"/>
  </si>
  <si>
    <t>解釈通知同項②柱書き</t>
    <rPh sb="4" eb="6">
      <t>ドウコウ</t>
    </rPh>
    <phoneticPr fontId="1"/>
  </si>
  <si>
    <t>同条ただし書き
解釈通知第3-一1(3)①、②</t>
    <phoneticPr fontId="1"/>
  </si>
  <si>
    <t>　兼務職種名：</t>
    <phoneticPr fontId="1"/>
  </si>
  <si>
    <t>・兼務の有無：</t>
    <phoneticPr fontId="1"/>
  </si>
  <si>
    <t>　兼務事業所での週あたり勤務時間：</t>
    <phoneticPr fontId="1"/>
  </si>
  <si>
    <t>　職 種 名：</t>
    <phoneticPr fontId="1"/>
  </si>
  <si>
    <t>　事業所名：</t>
    <phoneticPr fontId="1"/>
  </si>
  <si>
    <t>★このセルに平均時間数を入力して下さい（  .  時間/週）</t>
    <phoneticPr fontId="1"/>
  </si>
  <si>
    <t>（　　　　　　　　　　　　　　　）</t>
    <phoneticPr fontId="1"/>
  </si>
  <si>
    <t>（　　　　　　　　　　　　　　　　　　　）</t>
    <phoneticPr fontId="1"/>
  </si>
  <si>
    <t>（　　　　　　　　　　　　　　　　　　　）</t>
    <phoneticPr fontId="1"/>
  </si>
  <si>
    <t xml:space="preserve">苦情がサービスの質の向上を図る上での重要な情報であるとの認識に立ち、苦情の内容を踏まえ、サービスの質の向上に向けた取り組みを自ら行っていますか。
</t>
    <phoneticPr fontId="1"/>
  </si>
  <si>
    <t xml:space="preserve">苦情に関する市町村・国保連等の調査に協力し、指導助言に従って必要な改善を行っていますか。
</t>
    <phoneticPr fontId="1"/>
  </si>
  <si>
    <t xml:space="preserve">市町村・国保連等の指導助言に従って改善を行った場合は、その内容を報告していますか。
</t>
    <phoneticPr fontId="1"/>
  </si>
  <si>
    <t xml:space="preserve">事故の状況及びその際に採った処置の内容を記録していますか。
</t>
    <phoneticPr fontId="1"/>
  </si>
  <si>
    <t xml:space="preserve">原因を究明し、再発生を防ぐための対策を講じていますか。
</t>
    <phoneticPr fontId="1"/>
  </si>
  <si>
    <t>解釈通知同項③</t>
    <rPh sb="4" eb="6">
      <t>ドウコウ</t>
    </rPh>
    <phoneticPr fontId="1"/>
  </si>
  <si>
    <t xml:space="preserve">他の事業、事業所との間で、会計を区分していますか。
</t>
    <phoneticPr fontId="1"/>
  </si>
  <si>
    <t xml:space="preserve">従業者、設備、備品及び会計に関する諸記録を整備していますか。
</t>
    <phoneticPr fontId="1"/>
  </si>
  <si>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1"/>
  </si>
  <si>
    <t xml:space="preserve">（法人でない場合）
事業者は、上記規定にいう暴力団員ではありませんか。
</t>
    <phoneticPr fontId="1"/>
  </si>
  <si>
    <t xml:space="preserve">（管理者について。法人である場合、ない場合ともに）
管理者は、上記規定にいう暴力団員ではありませんか。
</t>
    <phoneticPr fontId="1"/>
  </si>
  <si>
    <t xml:space="preserve">利用者の意思及び人格を尊重して、常に利用者の立場に立ったサービスの提供に努めていますか。
</t>
    <phoneticPr fontId="1"/>
  </si>
  <si>
    <t xml:space="preserve">事業の運営に当たっては、地域との結び付きを重視し、市町村、他の居宅サービス事業者その他の保健医療サービス及び福祉サービスを提供する者との連携に努めていますか。
</t>
    <phoneticPr fontId="1"/>
  </si>
  <si>
    <t>Ⅲ－１７．訪問介護計画の作成</t>
    <phoneticPr fontId="1"/>
  </si>
  <si>
    <t>介</t>
  </si>
  <si>
    <t>福略</t>
  </si>
  <si>
    <t>福</t>
  </si>
  <si>
    <t>介略</t>
  </si>
  <si>
    <t>福略</t>
    <rPh sb="1" eb="2">
      <t>リャク</t>
    </rPh>
    <phoneticPr fontId="1"/>
  </si>
  <si>
    <t>このセルで、
「1.あり」 「2.なし」
を選んでください。</t>
  </si>
  <si>
    <t>1.あり</t>
    <phoneticPr fontId="1"/>
  </si>
  <si>
    <t>2.なし</t>
    <phoneticPr fontId="1"/>
  </si>
  <si>
    <t xml:space="preserve">利用者の数は、前３か月の平均値としていますか。
※　新規指定又は再開の事業所においては適切な方法で推定した数とします。
</t>
    <phoneticPr fontId="1"/>
  </si>
  <si>
    <t xml:space="preserve">利用者の数について、通院等乗降介助に該当するもののみの利用者については、0.1人としていますか。
</t>
    <phoneticPr fontId="1"/>
  </si>
  <si>
    <t xml:space="preserve">サービス提供責任者数を常勤換算方法によることができるのは、利用者数が４０人を超える事業所に限られていますが、これを満たしていますか。
</t>
    <phoneticPr fontId="1"/>
  </si>
  <si>
    <t xml:space="preserve">上記の利用者の数は、前３か月の平均値としていますか。
※　新規指定又は再開の事業所においては適切な方法で推定した数とします。
</t>
    <rPh sb="0" eb="2">
      <t>ジョウキ</t>
    </rPh>
    <phoneticPr fontId="1"/>
  </si>
  <si>
    <t xml:space="preserve">上記の利用者の数について、通院等乗降介助に該当するもののみの利用者については、0.1人としていますか。
</t>
    <rPh sb="0" eb="2">
      <t>ジョウキ</t>
    </rPh>
    <phoneticPr fontId="1"/>
  </si>
  <si>
    <t xml:space="preserve">非常勤職員であるサービス提供責任者は、当該事業所における勤務時間が、当該事業所において定められている常勤の訪問介護員等が勤務すべき時間数(32時間を下回る場合は32時間を基本とする)の2分の1以上に達していますか。
</t>
    <phoneticPr fontId="1"/>
  </si>
  <si>
    <t xml:space="preserve">サービス提供責任者のうち、以下の人数を常勤としていますか。
</t>
    <phoneticPr fontId="1"/>
  </si>
  <si>
    <t xml:space="preserve">専ら指定訪問介護の職務に従事していますか。
※　サービス提供に支障がない場合は、同一敷地内の
(ア)指定定期巡回・随時対応型訪問介護看護事業所、又は(イ)指定夜間対応型訪問介護事業所
の職務に従事することができます。
</t>
    <phoneticPr fontId="1"/>
  </si>
  <si>
    <t>第6条第4項
解釈通知同項④</t>
    <phoneticPr fontId="1"/>
  </si>
  <si>
    <t>第6条第4項
解釈通知第3-一1(2)⑤</t>
    <phoneticPr fontId="1"/>
  </si>
  <si>
    <t xml:space="preserve">点検日　： </t>
    <rPh sb="0" eb="2">
      <t>テンケン</t>
    </rPh>
    <rPh sb="2" eb="3">
      <t>ヒ</t>
    </rPh>
    <phoneticPr fontId="1"/>
  </si>
  <si>
    <t xml:space="preserve">事業所名： </t>
    <phoneticPr fontId="1"/>
  </si>
  <si>
    <t>根拠条文
（条例）</t>
    <phoneticPr fontId="1"/>
  </si>
  <si>
    <t>担当</t>
    <rPh sb="0" eb="2">
      <t>タントウ</t>
    </rPh>
    <phoneticPr fontId="1"/>
  </si>
  <si>
    <t xml:space="preserve">ただし管理上支障がない場合は他の職種等を兼務することができますが、その兼務形態は適切ですか。
→　下記の事項について記載してください。
</t>
    <phoneticPr fontId="1"/>
  </si>
  <si>
    <t xml:space="preserve">利用者及びその家族からの苦情を受け付けるための仕組みを設けていますか。
</t>
    <phoneticPr fontId="1"/>
  </si>
  <si>
    <t xml:space="preserve">苦情相談等の内容を記録・保存していますか。
</t>
    <phoneticPr fontId="1"/>
  </si>
  <si>
    <t>Ⅲ－１．内容及び手続の説明及び同意</t>
    <phoneticPr fontId="1"/>
  </si>
  <si>
    <t xml:space="preserve">利用者又はその家族に対して、法定代理受領サービスについて説明し、必要な援助を行っていますか。
</t>
    <rPh sb="3" eb="4">
      <t>マタ</t>
    </rPh>
    <rPh sb="7" eb="9">
      <t>カゾク</t>
    </rPh>
    <phoneticPr fontId="1"/>
  </si>
  <si>
    <t>介</t>
    <phoneticPr fontId="1"/>
  </si>
  <si>
    <t>介</t>
    <phoneticPr fontId="1"/>
  </si>
  <si>
    <t>福</t>
    <phoneticPr fontId="1"/>
  </si>
  <si>
    <t>福略</t>
    <phoneticPr fontId="1"/>
  </si>
  <si>
    <t>福</t>
    <phoneticPr fontId="1"/>
  </si>
  <si>
    <t>介略</t>
    <phoneticPr fontId="1"/>
  </si>
  <si>
    <t>同条第3、5項</t>
    <phoneticPr fontId="1"/>
  </si>
  <si>
    <t>同条第4、6項</t>
    <phoneticPr fontId="1"/>
  </si>
  <si>
    <t>同条第3、4項</t>
    <phoneticPr fontId="1"/>
  </si>
  <si>
    <t>★このセルに人数を入力して下さい（  人）</t>
    <phoneticPr fontId="1"/>
  </si>
  <si>
    <t>★このセルに人数を入力して下さい（  人）</t>
    <phoneticPr fontId="1"/>
  </si>
  <si>
    <t>★このセルに時間数を入力して下さい（  .  時間）</t>
    <phoneticPr fontId="1"/>
  </si>
  <si>
    <t>★このセルに時間数を入力して下さい（  .  時間/人）</t>
    <phoneticPr fontId="1"/>
  </si>
  <si>
    <t xml:space="preserve">訪問介護員等の資質向上のため、研修の機会を確保していますか。
</t>
    <phoneticPr fontId="1"/>
  </si>
  <si>
    <t>④　① ＋ ② ÷ ③の値（小数点以下第2位切捨て）</t>
    <phoneticPr fontId="1"/>
  </si>
  <si>
    <t>★このセルに人数を入力して下さい（  人）</t>
  </si>
  <si>
    <t>③　当該事業所の常勤の従業者の、１週間に通常勤務すべき時間数（３２時間を下回る場合は、３２時間とします。）</t>
    <rPh sb="2" eb="4">
      <t>トウガイ</t>
    </rPh>
    <rPh sb="4" eb="7">
      <t>ジギョウショ</t>
    </rPh>
    <rPh sb="18" eb="19">
      <t>アイダ</t>
    </rPh>
    <phoneticPr fontId="1"/>
  </si>
  <si>
    <t xml:space="preserve">常勤の訪問介護員等のうち、以下の人数をサービス提供責任者としていますか。
※　利用者の数に応じて常勤換算方法による場合は、次項（Ⅰ－２－２）に記載してください。
</t>
    <phoneticPr fontId="1"/>
  </si>
  <si>
    <t xml:space="preserve">常勤換算の場合のサービス提供責任者の配置数は、以下の人数になっていますか。
</t>
    <rPh sb="5" eb="7">
      <t>バアイ</t>
    </rPh>
    <phoneticPr fontId="1"/>
  </si>
  <si>
    <t>（計算式）
①　利用者の数（必ず次項を確認してください。）</t>
    <rPh sb="12" eb="13">
      <t>カズ</t>
    </rPh>
    <rPh sb="14" eb="15">
      <t>カナラ</t>
    </rPh>
    <rPh sb="16" eb="18">
      <t>ジコウ</t>
    </rPh>
    <rPh sb="19" eb="21">
      <t>カクニン</t>
    </rPh>
    <phoneticPr fontId="1"/>
  </si>
  <si>
    <t>②　サービス提供責任者・常勤換算の現員数</t>
    <phoneticPr fontId="1"/>
  </si>
  <si>
    <t xml:space="preserve"> (c)常勤のサービス提供責任者の、１週間に通常
　　勤務すべき時間数(32時間を下回る場合は､32
　　時間とします。)</t>
    <rPh sb="20" eb="21">
      <t>アイダ</t>
    </rPh>
    <phoneticPr fontId="1"/>
  </si>
  <si>
    <t xml:space="preserve"> (d)　(a)＋(b)÷(c)の値(小数点以下第2位切捨て)</t>
    <phoneticPr fontId="1"/>
  </si>
  <si>
    <t>・・・①≦②(d)でなければなりません。</t>
    <phoneticPr fontId="1"/>
  </si>
  <si>
    <t xml:space="preserve"> (a)常勤のサービス提供責任者の現員数
　※常勤の定義に注意してください。(Ⅰ-1参照)</t>
    <rPh sb="23" eb="25">
      <t>ジョウキン</t>
    </rPh>
    <rPh sb="26" eb="28">
      <t>テイギ</t>
    </rPh>
    <rPh sb="29" eb="31">
      <t>チュウイ</t>
    </rPh>
    <phoneticPr fontId="1"/>
  </si>
  <si>
    <t xml:space="preserve">(2) 利用者の人権の擁護及び利用者に対する虐待の防止に関する事項
</t>
  </si>
  <si>
    <t>Ⅲ－２６．衛生管理等</t>
    <phoneticPr fontId="1"/>
  </si>
  <si>
    <t>Ⅲ－２８．秘密保持等</t>
    <phoneticPr fontId="1"/>
  </si>
  <si>
    <t>Ⅲ－２９．広告</t>
    <phoneticPr fontId="1"/>
  </si>
  <si>
    <t>Ⅲ－３０．不当な働きかけの禁止</t>
    <phoneticPr fontId="1"/>
  </si>
  <si>
    <t>Ⅲ－３１．居宅介護支援事業者に対する利益供与の禁止</t>
    <phoneticPr fontId="1"/>
  </si>
  <si>
    <t>Ⅲ－３２．苦情処理</t>
    <phoneticPr fontId="1"/>
  </si>
  <si>
    <t>Ⅲ－３４．事故発生時の対応</t>
    <phoneticPr fontId="1"/>
  </si>
  <si>
    <t xml:space="preserve">定期的に業務継続計画を見直し、必要に応じて変更していますか。
</t>
    <phoneticPr fontId="1"/>
  </si>
  <si>
    <t xml:space="preserve">同条第3項
</t>
    <phoneticPr fontId="1"/>
  </si>
  <si>
    <t>解釈通知同項⑥</t>
    <rPh sb="4" eb="6">
      <t>ドウコウ</t>
    </rPh>
    <phoneticPr fontId="1"/>
  </si>
  <si>
    <t>Ⅲ－２７．掲示</t>
    <phoneticPr fontId="1"/>
  </si>
  <si>
    <t>同項第2号</t>
    <phoneticPr fontId="23"/>
  </si>
  <si>
    <t>Ⅲ－３３．地域との連携等</t>
    <rPh sb="11" eb="12">
      <t>トウ</t>
    </rPh>
    <phoneticPr fontId="1"/>
  </si>
  <si>
    <t xml:space="preserve">当該事業所の所在する建物と同一の建物に居住する利用者に対してサービスを提供する場合、当該建物以外に居住する利用者に対してもサービスを提供するよう努めていますか。
</t>
    <rPh sb="0" eb="2">
      <t>トウガイ</t>
    </rPh>
    <phoneticPr fontId="1"/>
  </si>
  <si>
    <t>第39条第1項</t>
    <rPh sb="4" eb="5">
      <t>ダイ</t>
    </rPh>
    <rPh sb="6" eb="7">
      <t>コウ</t>
    </rPh>
    <phoneticPr fontId="1"/>
  </si>
  <si>
    <t>同条第2項</t>
    <phoneticPr fontId="1"/>
  </si>
  <si>
    <t>Ⅲ－３６．会計の区分</t>
    <phoneticPr fontId="1"/>
  </si>
  <si>
    <t>Ⅲ－３７．記録の整備</t>
    <phoneticPr fontId="1"/>
  </si>
  <si>
    <t>Ⅲ－３８．暴力団員の排除</t>
    <phoneticPr fontId="1"/>
  </si>
  <si>
    <t xml:space="preserve">(2) 虐待の防止のための指針を整備すること。
</t>
    <phoneticPr fontId="23"/>
  </si>
  <si>
    <t xml:space="preserve">(4) 上記に掲げる措置を適切に実施するための担当者を置くこと。
</t>
    <rPh sb="4" eb="6">
      <t>ジョウキ</t>
    </rPh>
    <phoneticPr fontId="1"/>
  </si>
  <si>
    <t>Ⅲ－３５．虐待の防止</t>
    <phoneticPr fontId="1"/>
  </si>
  <si>
    <t>同条第4項</t>
    <phoneticPr fontId="1"/>
  </si>
  <si>
    <t>④　母性健康管理措置、または育児・介護休業やそれに準ずる措置を取得中の期間おいて、サービス提供責任者の資格を有する複数の非常勤の者を常勤に換算した場合の員数</t>
    <rPh sb="25" eb="26">
      <t>ジュン</t>
    </rPh>
    <rPh sb="28" eb="30">
      <t>ソチ</t>
    </rPh>
    <rPh sb="31" eb="33">
      <t>シュトク</t>
    </rPh>
    <rPh sb="33" eb="34">
      <t>チュウ</t>
    </rPh>
    <rPh sb="35" eb="37">
      <t>キカン</t>
    </rPh>
    <rPh sb="64" eb="65">
      <t>シャ</t>
    </rPh>
    <rPh sb="73" eb="75">
      <t>バアイ</t>
    </rPh>
    <phoneticPr fontId="1"/>
  </si>
  <si>
    <t>同項第3号
解釈通知同項③</t>
    <rPh sb="10" eb="12">
      <t>ドウコウ</t>
    </rPh>
    <phoneticPr fontId="23"/>
  </si>
  <si>
    <t xml:space="preserve">計画は、既に居宅サービス計画が作成されている場合は、その内容に沿って作成していますか。
</t>
    <rPh sb="4" eb="5">
      <t>スデ</t>
    </rPh>
    <rPh sb="15" eb="17">
      <t>サクセイ</t>
    </rPh>
    <rPh sb="22" eb="24">
      <t>バアイ</t>
    </rPh>
    <phoneticPr fontId="1"/>
  </si>
  <si>
    <t xml:space="preserve">サービスを提供した際は、提供日、内容、保険給付の額その他必要な事項を、利用者の居宅サービス計画を記載した書面又はこれに準ずる書面（サービス利用票等）に記載していますか。
</t>
    <rPh sb="19" eb="21">
      <t>ホケン</t>
    </rPh>
    <rPh sb="21" eb="23">
      <t>キュウフ</t>
    </rPh>
    <phoneticPr fontId="1"/>
  </si>
  <si>
    <t>同条第5項
解釈通知同項④</t>
    <phoneticPr fontId="1"/>
  </si>
  <si>
    <t xml:space="preserve">法第118条の2第1項に規定する介護保険等関連情報その他必要な情報を活用し、適切かつ有効にサービス提供を行うよう努めていますか。
</t>
    <phoneticPr fontId="1"/>
  </si>
  <si>
    <t xml:space="preserve">訪問介護員等の員数は、常勤換算方法で2.5以上となっていますか。
※　下記の数値を記載してください。
</t>
    <phoneticPr fontId="1"/>
  </si>
  <si>
    <t>★このセルに人数を入力して下さい（  人）</t>
    <phoneticPr fontId="1"/>
  </si>
  <si>
    <t>★このセルに時間数を入力して下さい（  .  時間）</t>
    <phoneticPr fontId="1"/>
  </si>
  <si>
    <t>★このセルに時間数を入力して下さい（  .  時間/人）</t>
    <phoneticPr fontId="1"/>
  </si>
  <si>
    <t>★このセルに人数を入力して下さい（  .  人）</t>
  </si>
  <si>
    <t>★このセルに人数を入力して下さい（  .  人）</t>
    <phoneticPr fontId="1"/>
  </si>
  <si>
    <t>自己点検シート（訪問介護）</t>
    <phoneticPr fontId="1"/>
  </si>
  <si>
    <t>介</t>
    <phoneticPr fontId="23"/>
  </si>
  <si>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</si>
  <si>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23"/>
  </si>
  <si>
    <t xml:space="preserve">利用者にかかる居宅介護支援事業者から計画の提供の求めがあった際には、提供に協力するよう努めていますか。
</t>
    <rPh sb="0" eb="3">
      <t>リヨウシャ</t>
    </rPh>
    <phoneticPr fontId="1"/>
  </si>
  <si>
    <t>2:一部不適</t>
    <phoneticPr fontId="1"/>
  </si>
  <si>
    <t>3:不適</t>
    <phoneticPr fontId="1"/>
  </si>
  <si>
    <t>不適</t>
    <phoneticPr fontId="1"/>
  </si>
  <si>
    <t>一部不適</t>
    <phoneticPr fontId="1"/>
  </si>
  <si>
    <t>発見した事実、その他コメント</t>
    <rPh sb="0" eb="2">
      <t>ハッケン</t>
    </rPh>
    <rPh sb="4" eb="6">
      <t>ジジツ</t>
    </rPh>
    <rPh sb="9" eb="10">
      <t>タ</t>
    </rPh>
    <phoneticPr fontId="1"/>
  </si>
  <si>
    <t>この枠内は、触ってはいけません。</t>
    <rPh sb="2" eb="4">
      <t>ワクナイ</t>
    </rPh>
    <rPh sb="6" eb="7">
      <t>サワ</t>
    </rPh>
    <phoneticPr fontId="1"/>
  </si>
  <si>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1"/>
  </si>
  <si>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1"/>
  </si>
  <si>
    <t>↓スイッチ：介か福か空白</t>
    <rPh sb="6" eb="7">
      <t>スケ</t>
    </rPh>
    <rPh sb="8" eb="9">
      <t>フク</t>
    </rPh>
    <rPh sb="10" eb="12">
      <t>クウハク</t>
    </rPh>
    <phoneticPr fontId="1"/>
  </si>
  <si>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1"/>
  </si>
  <si>
    <t>第6条第1項
解釈通知第2-2(1)(3)</t>
    <phoneticPr fontId="1"/>
  </si>
  <si>
    <t>②　①以外の訪問介護員等が、１週間あたり、指定訪問介護の職務に従事している勤務延時間数</t>
    <rPh sb="3" eb="5">
      <t>イガイ</t>
    </rPh>
    <rPh sb="6" eb="8">
      <t>ホウモン</t>
    </rPh>
    <rPh sb="8" eb="11">
      <t>カイゴイン</t>
    </rPh>
    <rPh sb="11" eb="12">
      <t>トウ</t>
    </rPh>
    <rPh sb="16" eb="17">
      <t>アイダ</t>
    </rPh>
    <phoneticPr fontId="1"/>
  </si>
  <si>
    <r>
      <t xml:space="preserve">第6条第2項
</t>
    </r>
    <r>
      <rPr>
        <u val="double"/>
        <sz val="8"/>
        <rFont val="ＭＳ ゴシック"/>
        <family val="3"/>
        <charset val="128"/>
      </rPr>
      <t xml:space="preserve">
</t>
    </r>
    <r>
      <rPr>
        <sz val="8"/>
        <rFont val="ＭＳ ゴシック"/>
        <family val="3"/>
        <charset val="128"/>
      </rPr>
      <t>解釈通知第2-2(3)</t>
    </r>
    <phoneticPr fontId="1"/>
  </si>
  <si>
    <t>③　常勤のサービス提供責任者の数
※　常勤の定義に注意してください。（Ⅰ－１参照）</t>
    <rPh sb="19" eb="21">
      <t>ジョウキン</t>
    </rPh>
    <rPh sb="22" eb="24">
      <t>テイギ</t>
    </rPh>
    <rPh sb="25" eb="27">
      <t>チュウイ</t>
    </rPh>
    <rPh sb="38" eb="40">
      <t>サンショウ</t>
    </rPh>
    <phoneticPr fontId="1"/>
  </si>
  <si>
    <t>解釈通知同項②イ後段
解釈通知第2-2(3)</t>
    <rPh sb="4" eb="6">
      <t>ドウコウ</t>
    </rPh>
    <phoneticPr fontId="1"/>
  </si>
  <si>
    <r>
      <t xml:space="preserve">（計算式）
①　利用者数 ÷ 40≒ </t>
    </r>
    <r>
      <rPr>
        <u/>
        <sz val="8"/>
        <rFont val="ＭＳ ゴシック"/>
        <family val="3"/>
        <charset val="128"/>
      </rPr>
      <t>（小数第１位に切上げ）</t>
    </r>
    <phoneticPr fontId="1"/>
  </si>
  <si>
    <t xml:space="preserve"> (b) (a)以外のサービス提供責任者が、１週間あ
　　たり、指定訪問介護の職務に従事している勤
　　務延時間数</t>
    <rPh sb="8" eb="10">
      <t>イガイ</t>
    </rPh>
    <rPh sb="24" eb="25">
      <t>アイダ</t>
    </rPh>
    <phoneticPr fontId="1"/>
  </si>
  <si>
    <t>解釈通知同項②ロのa又はb
解釈通知第2-2(3)</t>
    <rPh sb="4" eb="6">
      <t>ドウコウ</t>
    </rPh>
    <phoneticPr fontId="1"/>
  </si>
  <si>
    <t>→②≦③＋④でなければなりません。</t>
    <phoneticPr fontId="1"/>
  </si>
  <si>
    <t xml:space="preserve">管理者は、専ら従事する常勤職員ですか。
※　下記ただし書きにより兼務する場合は、「専ら従事する」を省略して下さい。
※常勤の定義に注意してください。(Ⅰ-1参照)
</t>
    <rPh sb="43" eb="45">
      <t>ジュウジ</t>
    </rPh>
    <phoneticPr fontId="1"/>
  </si>
  <si>
    <t>第7条
解釈通知第2-2(3)</t>
    <phoneticPr fontId="1"/>
  </si>
  <si>
    <t xml:space="preserve">あらかじめ、利用申込者又はその家族に対し、サービスの選択に資すると認められる重要事項(※１)を記した文書を交付して説明を行い、サービス提供の開始について申込者の同意(※２)を得ていますか。
※１　運営規程の概要、勤務体制、事故発生時の対応、苦情処理の体制、第三者評価の実施状況等
※２　同意は、利用者、事業者の双方を保護するため、書面によって確認することが望ましいです。
</t>
    <phoneticPr fontId="1"/>
  </si>
  <si>
    <t xml:space="preserve">第9条
解釈通知第3-一3(2)
</t>
    <phoneticPr fontId="1"/>
  </si>
  <si>
    <t xml:space="preserve">第10条
解釈通知第3-一3(3)
</t>
    <phoneticPr fontId="1"/>
  </si>
  <si>
    <t>Ⅲ－７．居宅介護支援事業者等との連携</t>
  </si>
  <si>
    <t>第20条第1項
解釈通知第3-一3(10)①</t>
    <phoneticPr fontId="1"/>
  </si>
  <si>
    <t>解釈通知第3-一3(11)②なお書き</t>
    <phoneticPr fontId="1"/>
  </si>
  <si>
    <t>解釈通知第3-一3(14)②</t>
    <phoneticPr fontId="1"/>
  </si>
  <si>
    <r>
      <t xml:space="preserve">第30条
</t>
    </r>
    <r>
      <rPr>
        <u val="double"/>
        <sz val="8"/>
        <rFont val="ＭＳ ゴシック"/>
        <family val="3"/>
        <charset val="128"/>
      </rPr>
      <t xml:space="preserve">
</t>
    </r>
    <r>
      <rPr>
        <sz val="8"/>
        <rFont val="ＭＳ ゴシック"/>
        <family val="3"/>
        <charset val="128"/>
      </rPr>
      <t>解釈通知第3-一3(19)②</t>
    </r>
    <phoneticPr fontId="1"/>
  </si>
  <si>
    <t>第32条第1項
解釈通知第3-一3(21)①</t>
    <phoneticPr fontId="1"/>
  </si>
  <si>
    <t xml:space="preserve">第34条第1項
同条第2項
</t>
    <phoneticPr fontId="1"/>
  </si>
  <si>
    <t xml:space="preserve">同条第3項
解釈通知第3-一3(25)③
</t>
    <phoneticPr fontId="1"/>
  </si>
  <si>
    <t>第38条第1項
解釈通知第3-一3(28)①</t>
    <rPh sb="4" eb="5">
      <t>ダイ</t>
    </rPh>
    <phoneticPr fontId="1"/>
  </si>
  <si>
    <r>
      <t xml:space="preserve">同条第2項
</t>
    </r>
    <r>
      <rPr>
        <u val="double"/>
        <sz val="8"/>
        <rFont val="ＭＳ ゴシック"/>
        <family val="3"/>
        <charset val="128"/>
      </rPr>
      <t xml:space="preserve">
</t>
    </r>
    <r>
      <rPr>
        <sz val="8"/>
        <rFont val="ＭＳ ゴシック"/>
        <family val="3"/>
        <charset val="128"/>
      </rPr>
      <t>解釈通知第3-一3(33)</t>
    </r>
    <phoneticPr fontId="1"/>
  </si>
  <si>
    <t>Ⅲ-３９．一般原則</t>
    <rPh sb="5" eb="7">
      <t>イッパン</t>
    </rPh>
    <rPh sb="7" eb="9">
      <t>ゲンソク</t>
    </rPh>
    <phoneticPr fontId="1"/>
  </si>
  <si>
    <t>福</t>
    <phoneticPr fontId="1"/>
  </si>
  <si>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23"/>
  </si>
  <si>
    <t>福</t>
    <rPh sb="0" eb="1">
      <t>フク</t>
    </rPh>
    <phoneticPr fontId="23"/>
  </si>
  <si>
    <t>解釈通知第3-一3(30)①</t>
    <rPh sb="7" eb="8">
      <t>イチ</t>
    </rPh>
    <phoneticPr fontId="23"/>
  </si>
  <si>
    <t>同条第3項
解釈通知同項②</t>
    <rPh sb="10" eb="12">
      <t>ドウコウ</t>
    </rPh>
    <phoneticPr fontId="1"/>
  </si>
  <si>
    <t xml:space="preserve">現にサービスを提供しているときに利用者の病状の急変が生じた場合や、その他必要な場合には、速やかに主治医へ連絡するなど必要な措置を講じていますか。
※　緊急時対応マニュアル等の整備などを含みます。なお、運営規程には「緊急時等における対応方法」を定めなければならないこととされています。
</t>
    <rPh sb="92" eb="93">
      <t>フク</t>
    </rPh>
    <rPh sb="100" eb="104">
      <t>ウンエイキテイ</t>
    </rPh>
    <rPh sb="107" eb="110">
      <t>キンキュウジ</t>
    </rPh>
    <rPh sb="110" eb="111">
      <t>トウ</t>
    </rPh>
    <rPh sb="115" eb="117">
      <t>タイオウ</t>
    </rPh>
    <rPh sb="117" eb="119">
      <t>ホウホウ</t>
    </rPh>
    <rPh sb="121" eb="122">
      <t>サダ</t>
    </rPh>
    <phoneticPr fontId="1"/>
  </si>
  <si>
    <t>第28条
解釈通知第3-一3(16)</t>
    <rPh sb="7" eb="9">
      <t>カイシャク</t>
    </rPh>
    <rPh sb="9" eb="11">
      <t>ツウチ</t>
    </rPh>
    <phoneticPr fontId="1"/>
  </si>
  <si>
    <t xml:space="preserve"> </t>
    <phoneticPr fontId="1"/>
  </si>
  <si>
    <t>・過去１年間の平均件数　：</t>
    <phoneticPr fontId="1"/>
  </si>
  <si>
    <t>・前年度以降の開催日　：</t>
    <rPh sb="1" eb="4">
      <t>ゼンネンド</t>
    </rPh>
    <rPh sb="4" eb="6">
      <t>イコウ</t>
    </rPh>
    <rPh sb="7" eb="10">
      <t>カイサイビ</t>
    </rPh>
    <phoneticPr fontId="23"/>
  </si>
  <si>
    <t>（　　　　　、　　　　　、　　　　　、　　　　　）</t>
    <phoneticPr fontId="23"/>
  </si>
  <si>
    <t>・結果の周知方法　：</t>
    <rPh sb="1" eb="3">
      <t>ケッカ</t>
    </rPh>
    <rPh sb="4" eb="6">
      <t>シュウチ</t>
    </rPh>
    <rPh sb="6" eb="8">
      <t>ホウホウ</t>
    </rPh>
    <phoneticPr fontId="23"/>
  </si>
  <si>
    <t>（　　　　　　　　　　　　　　　　　　　　　　　）</t>
    <phoneticPr fontId="23"/>
  </si>
  <si>
    <t>（　有　・　無　）</t>
    <phoneticPr fontId="23"/>
  </si>
  <si>
    <t>・前年度以降の研修実施日　：</t>
    <rPh sb="1" eb="4">
      <t>ゼンネンド</t>
    </rPh>
    <rPh sb="4" eb="6">
      <t>イコウ</t>
    </rPh>
    <rPh sb="7" eb="9">
      <t>ケンシュウ</t>
    </rPh>
    <rPh sb="9" eb="12">
      <t>ジッシビ</t>
    </rPh>
    <phoneticPr fontId="23"/>
  </si>
  <si>
    <t>（新採：　　　　、その他定期　　　　、　　　　）</t>
    <rPh sb="1" eb="3">
      <t>シンサイ</t>
    </rPh>
    <rPh sb="11" eb="12">
      <t>タ</t>
    </rPh>
    <rPh sb="12" eb="14">
      <t>テイキ</t>
    </rPh>
    <phoneticPr fontId="23"/>
  </si>
  <si>
    <t>・前年度以降の訓練実施日　：</t>
    <rPh sb="1" eb="4">
      <t>ゼンネンド</t>
    </rPh>
    <rPh sb="4" eb="6">
      <t>イコウ</t>
    </rPh>
    <rPh sb="7" eb="9">
      <t>クンレン</t>
    </rPh>
    <rPh sb="9" eb="12">
      <t>ジッシビ</t>
    </rPh>
    <phoneticPr fontId="23"/>
  </si>
  <si>
    <t>（　　　　　　、　　　　　　）</t>
    <phoneticPr fontId="23"/>
  </si>
  <si>
    <t>・前年度以降の開催日　：</t>
    <rPh sb="1" eb="4">
      <t>ゼンネンド</t>
    </rPh>
    <rPh sb="4" eb="6">
      <t>イコウ</t>
    </rPh>
    <rPh sb="7" eb="9">
      <t>カイサイ</t>
    </rPh>
    <rPh sb="9" eb="10">
      <t>ニチ</t>
    </rPh>
    <phoneticPr fontId="23"/>
  </si>
  <si>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23"/>
  </si>
  <si>
    <t xml:space="preserve">事業所内の見やすい場所に、運営規程の概要、勤務体制その他のサービスの選択に資すると認められる重要事項を掲示していますか。
※　重要事項を記載した書面を当該事業所に備え付け、いつでも自由に閲覧できるようにしておくことで、掲示に代えることができます。
</t>
    <rPh sb="27" eb="28">
      <t>タ</t>
    </rPh>
    <rPh sb="63" eb="65">
      <t>ジュウヨウ</t>
    </rPh>
    <phoneticPr fontId="1"/>
  </si>
  <si>
    <t xml:space="preserve">以下の事項を運営規程に定めていますか。
(1) 事業の目的及び運営の方針
(2) 従業者の職種、員数及び職務内容
(3) 営業日及び営業時間
(4) 指定訪問介護の内容(※)及び利用料その他の費用の額
　※　「内容」とは、身体介護、生活援助、通院等
　　乗降介助などのサービスの内容を指します。
(5) 通常の事業の実施地域
(6) 緊急時等における対応方法
(7) 虐待の防止のための措置に関する事項　
(8) その他運営に関する重要事項
</t>
    <rPh sb="105" eb="107">
      <t>ナイヨウ</t>
    </rPh>
    <rPh sb="111" eb="113">
      <t>シンタイ</t>
    </rPh>
    <rPh sb="113" eb="115">
      <t>カイゴ</t>
    </rPh>
    <rPh sb="116" eb="118">
      <t>セイカツ</t>
    </rPh>
    <rPh sb="118" eb="120">
      <t>エンジョ</t>
    </rPh>
    <rPh sb="121" eb="123">
      <t>ツウイン</t>
    </rPh>
    <rPh sb="123" eb="124">
      <t>トウ</t>
    </rPh>
    <rPh sb="127" eb="129">
      <t>ジョウコウ</t>
    </rPh>
    <rPh sb="129" eb="131">
      <t>カイジョ</t>
    </rPh>
    <rPh sb="139" eb="141">
      <t>ナイヨウ</t>
    </rPh>
    <rPh sb="142" eb="143">
      <t>サ</t>
    </rPh>
    <phoneticPr fontId="1"/>
  </si>
  <si>
    <t>※　(7)は、令和６年３月３１日まで努力義務でした。</t>
    <phoneticPr fontId="1"/>
  </si>
  <si>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1"/>
  </si>
  <si>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1"/>
  </si>
  <si>
    <t>※　令和６年３月３１日まで努力義務でした。</t>
  </si>
  <si>
    <t>※　(1)～(3)は、令和６年３月３１日まで努力義務でした。</t>
    <phoneticPr fontId="1"/>
  </si>
  <si>
    <t xml:space="preserve">利用者の人権の擁護、虐待の防止等のため、責任者を設置する等必要な体制の整備を行うとともに、その従業者に対し、研修を実施する等の措置を講じていますか。
</t>
    <phoneticPr fontId="1"/>
  </si>
  <si>
    <t>※　(1)～(4)は、令和６年３月３１日まで努力義務でした。</t>
    <phoneticPr fontId="1"/>
  </si>
  <si>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事業所における虐待の防止のための対策を検討する委員会（テレビ電話可）を定期的に開催するとともに、その結果について、訪問介護員等に周知徹底を図ること。
※　他の会議体との一体的な設置・運営や、他のサービス事業者との連携等による設置・運営も可能です。</t>
    <rPh sb="34" eb="35">
      <t>フク</t>
    </rPh>
    <rPh sb="182" eb="184">
      <t>カノウ</t>
    </rPh>
    <phoneticPr fontId="1"/>
  </si>
  <si>
    <t>運営指導日：</t>
    <rPh sb="0" eb="2">
      <t>ウンエイ</t>
    </rPh>
    <rPh sb="2" eb="4">
      <t>シドウ</t>
    </rPh>
    <rPh sb="4" eb="5">
      <t>ビ</t>
    </rPh>
    <phoneticPr fontId="1"/>
  </si>
  <si>
    <t xml:space="preserve">    .    .</t>
    <phoneticPr fontId="1"/>
  </si>
  <si>
    <t>指導員氏名：</t>
    <phoneticPr fontId="1"/>
  </si>
  <si>
    <t>解釈通知同項
解釈通知同項(24)①</t>
    <rPh sb="4" eb="6">
      <t>ドウコウ</t>
    </rPh>
    <rPh sb="13" eb="15">
      <t>ドウコウ</t>
    </rPh>
    <phoneticPr fontId="1"/>
  </si>
  <si>
    <t xml:space="preserve">(1)-2　感染対策の担当者を決めていますか。
</t>
    <rPh sb="6" eb="8">
      <t>カンセン</t>
    </rPh>
    <rPh sb="8" eb="10">
      <t>タイサク</t>
    </rPh>
    <rPh sb="11" eb="14">
      <t>タントウシャ</t>
    </rPh>
    <rPh sb="15" eb="16">
      <t>キ</t>
    </rPh>
    <phoneticPr fontId="23"/>
  </si>
  <si>
    <t>解釈通知同上</t>
    <rPh sb="4" eb="5">
      <t>ドウ</t>
    </rPh>
    <rPh sb="5" eb="6">
      <t>ウエ</t>
    </rPh>
    <phoneticPr fontId="23"/>
  </si>
  <si>
    <t>第40条の2第1項
解釈通知第3-一3(31)
同項第1号
解釈通知同項①</t>
    <rPh sb="26" eb="28">
      <t>ドウコウ</t>
    </rPh>
    <rPh sb="28" eb="29">
      <t>ダイ</t>
    </rPh>
    <rPh sb="30" eb="31">
      <t>ゴウ</t>
    </rPh>
    <rPh sb="36" eb="38">
      <t>ドウコウ</t>
    </rPh>
    <phoneticPr fontId="1"/>
  </si>
  <si>
    <t xml:space="preserve">身体的拘束等を行う場合には、その態様及び時間、その際の利用者の心身の状況、緊急やむを得ない理由（※）の具体的内容を記録していますか。
※　上記３要件を含みます。
</t>
    <rPh sb="51" eb="54">
      <t>グタイテキ</t>
    </rPh>
    <rPh sb="54" eb="56">
      <t>ナイヨウ</t>
    </rPh>
    <rPh sb="69" eb="71">
      <t>ジョウキ</t>
    </rPh>
    <rPh sb="72" eb="74">
      <t>ヨウケン</t>
    </rPh>
    <rPh sb="75" eb="76">
      <t>フク</t>
    </rPh>
    <phoneticPr fontId="23"/>
  </si>
  <si>
    <t>同条第4号
解釈通知同上</t>
    <rPh sb="7" eb="11">
      <t>カイシャクツウチ</t>
    </rPh>
    <rPh sb="11" eb="13">
      <t>ドウジョウ</t>
    </rPh>
    <phoneticPr fontId="1"/>
  </si>
  <si>
    <t xml:space="preserve">サービス提供責任者は、介護福祉士その他厚生労働大臣が定める者（※）を充てていますか。
※　その他厚生労働大臣が定める者
①指定校又は養成施設において６月以上介護福祉士として必要な知識及び技能を習得した者
②（改正前施行規則第22条の23第1項規定の）介護職員基礎研修又は１級課程程修了者（なお、看護師等は１級課程が全科目免除）
</t>
    <phoneticPr fontId="1"/>
  </si>
  <si>
    <t>同条第3項
解釈通知第3-一3(24)①
施行規則第140条の44</t>
    <rPh sb="22" eb="24">
      <t>シコウ</t>
    </rPh>
    <rPh sb="24" eb="26">
      <t>キソク</t>
    </rPh>
    <phoneticPr fontId="1"/>
  </si>
  <si>
    <t xml:space="preserve">同条第3号
解釈通知第3-一3(13)③
</t>
    <phoneticPr fontId="1"/>
  </si>
  <si>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利用者の身体的拘束等が認められるのは『切迫性』『非代替性』『一時性』の３つの要件を満たし、かつ、それらの要件の確認等の手続きが組織等として極めて慎重に実施されているケースに限られます。
※　具体的には「身体拘束廃止・防止の手引き」(フェイスシート参照)を参考にしてください。
</t>
    <rPh sb="136" eb="138">
      <t>ソシキ</t>
    </rPh>
    <rPh sb="138" eb="139">
      <t>トウ</t>
    </rPh>
    <rPh sb="168" eb="171">
      <t>グタイテキ</t>
    </rPh>
    <rPh sb="196" eb="198">
      <t>サンショウ</t>
    </rPh>
    <rPh sb="200" eb="202">
      <t>サンコウ</t>
    </rPh>
    <phoneticPr fontId="23"/>
  </si>
  <si>
    <t>Ⅲ－２５．業務継続計画の策定等</t>
    <phoneticPr fontId="1"/>
  </si>
  <si>
    <t xml:space="preserve">同項第3号
解釈通知同項ハ
</t>
    <rPh sb="10" eb="12">
      <t>ドウコウ</t>
    </rPh>
    <phoneticPr fontId="23"/>
  </si>
  <si>
    <t>・平常時の対策の記載　：</t>
    <rPh sb="1" eb="3">
      <t>ヘイジョウ</t>
    </rPh>
    <rPh sb="3" eb="4">
      <t>ジ</t>
    </rPh>
    <rPh sb="5" eb="7">
      <t>タイサク</t>
    </rPh>
    <rPh sb="8" eb="10">
      <t>キサイ</t>
    </rPh>
    <phoneticPr fontId="23"/>
  </si>
  <si>
    <t>・発生時の対応の記載　：</t>
    <rPh sb="1" eb="3">
      <t>ハッセイ</t>
    </rPh>
    <rPh sb="3" eb="4">
      <t>トキ</t>
    </rPh>
    <rPh sb="5" eb="7">
      <t>タイオウ</t>
    </rPh>
    <rPh sb="8" eb="10">
      <t>キサイ</t>
    </rPh>
    <phoneticPr fontId="23"/>
  </si>
  <si>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23"/>
  </si>
  <si>
    <t xml:space="preserve"> 「介護現場における感染対策の⼿引き」厚労省老健局(令和5年9月作成)</t>
    <rPh sb="26" eb="28">
      <t>レイワ</t>
    </rPh>
    <phoneticPr fontId="23"/>
  </si>
  <si>
    <t>・災害に係る計画　：ａ 平常時の対応、ｂ 緊急時の対応、ｃ 他施設及び地域との連携</t>
    <rPh sb="1" eb="3">
      <t>サイガイ</t>
    </rPh>
    <rPh sb="4" eb="5">
      <t>カカワ</t>
    </rPh>
    <rPh sb="6" eb="8">
      <t>ケイカク</t>
    </rPh>
    <phoneticPr fontId="23"/>
  </si>
  <si>
    <r>
      <t>①　常勤（※）で専従の訪問介護員等の数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t>
    </r>
    <r>
      <rPr>
        <u/>
        <sz val="8"/>
        <rFont val="ＭＳ ゴシック"/>
        <family val="3"/>
        <charset val="128"/>
      </rPr>
      <t xml:space="preserve">（以下、常勤の定義につき同様です。）
</t>
    </r>
    <rPh sb="8" eb="10">
      <t>センジュウ</t>
    </rPh>
    <rPh sb="43" eb="44">
      <t>タッ</t>
    </rPh>
    <rPh sb="48" eb="49">
      <t>モノ</t>
    </rPh>
    <rPh sb="53" eb="54">
      <t>シュウ</t>
    </rPh>
    <rPh sb="56" eb="58">
      <t>ジカン</t>
    </rPh>
    <rPh sb="58" eb="60">
      <t>イジョウ</t>
    </rPh>
    <rPh sb="61" eb="63">
      <t>キンム</t>
    </rPh>
    <rPh sb="64" eb="65">
      <t>シャ</t>
    </rPh>
    <rPh sb="204" eb="206">
      <t>イカ</t>
    </rPh>
    <rPh sb="207" eb="209">
      <t>ジョウキン</t>
    </rPh>
    <rPh sb="210" eb="212">
      <t>テイギ</t>
    </rPh>
    <rPh sb="215" eb="217">
      <t>ドウヨウ</t>
    </rPh>
    <phoneticPr fontId="1"/>
  </si>
  <si>
    <t>・他事業所と兼務している場合</t>
    <phoneticPr fontId="1"/>
  </si>
  <si>
    <t>同条第5号</t>
    <phoneticPr fontId="1"/>
  </si>
  <si>
    <t>同条第6号</t>
    <phoneticPr fontId="1"/>
  </si>
  <si>
    <t xml:space="preserve">その研修には次に掲げる事項を含めていますか。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</si>
  <si>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1"/>
  </si>
  <si>
    <t>第32条の2第1項
解釈通知第3-一3(22)②</t>
    <phoneticPr fontId="1"/>
  </si>
  <si>
    <t xml:space="preserve">訪問介護員等に対し、業務継続計画を周知するとともに、必要な研修及び訓練を定期的に（年１回以上）実施していますか。
※1　定期の研修に加え、新規採用時にも研修を実施することが望ましいです。
※2　感染症の研修・訓練と一体的に実施することも可能です。
</t>
    <rPh sb="76" eb="78">
      <t>ケンシュウ</t>
    </rPh>
    <phoneticPr fontId="1"/>
  </si>
  <si>
    <t>同条第2項
解釈通知同項③、④</t>
    <rPh sb="10" eb="12">
      <t>ドウコウ</t>
    </rPh>
    <phoneticPr fontId="1"/>
  </si>
  <si>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感染症の予防及びまん延の防止のための対策を検討する委員会（テレビ電話可）をおおむね6月に1回以上開催するとともに、その結果について、訪問介護員等に周知徹底を図ること。
※　他の会議体との一体的な設置・運営や、他のサービス事業者との連携等による設置・運営も可能です。</t>
    <rPh sb="105" eb="107">
      <t>ホウモン</t>
    </rPh>
    <rPh sb="109" eb="110">
      <t>イン</t>
    </rPh>
    <rPh sb="110" eb="111">
      <t>トウ</t>
    </rPh>
    <phoneticPr fontId="23"/>
  </si>
  <si>
    <t>同条第3項第1号
構成員等につき、解釈通知第3-一3(23)②イ</t>
    <phoneticPr fontId="23"/>
  </si>
  <si>
    <t>(2) 感染症の予防及びまん延の防止のための指針を整備すること。
※　業務継続計画との一体的策定について、「Ⅲ－２５．業務継続計画」を参照してください。
※　記載内容の例については「介護現場における感染対策の⼿引き」(フェイスシート参照)を参照してください。</t>
    <rPh sb="8" eb="10">
      <t>ヨボウ</t>
    </rPh>
    <phoneticPr fontId="23"/>
  </si>
  <si>
    <t>同項第2号
解釈通知同項ロ</t>
    <rPh sb="11" eb="13">
      <t>ドウコウ</t>
    </rPh>
    <phoneticPr fontId="23"/>
  </si>
  <si>
    <t>(3) 訪問介護員等に対し、感染症の予防及びまん延の防止のための研修及び訓練を定期的に（年１回以上）実施すること。
※1　定期の研修に加え、新規採用時にも実施することが望ましいです。
※2　業務継続計画に係る研修、訓練との一体的実施について、「Ⅲ－２５．業務継続計画」を参照してください。</t>
    <rPh sb="4" eb="6">
      <t>ホウモン</t>
    </rPh>
    <rPh sb="6" eb="9">
      <t>カイゴイン</t>
    </rPh>
    <rPh sb="9" eb="10">
      <t>トウ</t>
    </rPh>
    <rPh sb="34" eb="35">
      <t>オヨ</t>
    </rPh>
    <rPh sb="36" eb="38">
      <t>クンレン</t>
    </rPh>
    <rPh sb="44" eb="45">
      <t>ネン</t>
    </rPh>
    <rPh sb="46" eb="47">
      <t>カイ</t>
    </rPh>
    <rPh sb="47" eb="49">
      <t>イジョウ</t>
    </rPh>
    <phoneticPr fontId="23"/>
  </si>
  <si>
    <t>解釈通知同項(28)②</t>
    <rPh sb="4" eb="6">
      <t>ドウコウ</t>
    </rPh>
    <phoneticPr fontId="1"/>
  </si>
  <si>
    <t>(3) 訪問介護員等に対し、虐待の防止のための研修を定期的（年１回以上及び新規採用時）に実施すること。</t>
    <rPh sb="4" eb="6">
      <t>ホウモン</t>
    </rPh>
    <rPh sb="9" eb="10">
      <t>トウ</t>
    </rPh>
    <rPh sb="30" eb="31">
      <t>ネン</t>
    </rPh>
    <rPh sb="32" eb="33">
      <t>カイ</t>
    </rPh>
    <rPh sb="33" eb="35">
      <t>イジョウ</t>
    </rPh>
    <phoneticPr fontId="23"/>
  </si>
  <si>
    <t>同項第4号
解釈通知同項④</t>
    <rPh sb="6" eb="8">
      <t>カイシャク</t>
    </rPh>
    <phoneticPr fontId="1"/>
  </si>
  <si>
    <r>
      <t>サービスの提供に関する記録(※1)を整備し、その完結の日(※2)から５年間保存していますか。
※1
　(1) 訪問介護計画
　(2) 提供した具体的なサービスの内容等の記録
　(3) 身体的拘束等の記録
　(4) 利用者に関する市町村への通知に係る記録
　(5) 苦情の内容等の記録
　(6) 事故の状況及び処置の記録
※2　なお、「その完結の日」とは、個々の利用者につき、契約終了（契約の解約・解除、他の施設への入所、利用者の死亡、利用者の自立等）により一連のサービス提供が終了した日を指します。</t>
    </r>
    <r>
      <rPr>
        <u val="double"/>
        <sz val="8"/>
        <rFont val="ＭＳ ゴシック"/>
        <family val="3"/>
        <charset val="128"/>
      </rPr>
      <t xml:space="preserve">
</t>
    </r>
    <phoneticPr fontId="1"/>
  </si>
  <si>
    <t>Ⅰ－２．サービス提供責任者の員数
（常勤換算方法によらない場合）</t>
    <phoneticPr fontId="1"/>
  </si>
  <si>
    <t>Ⅰ－２－２．サービス提供責任者の員数
(常勤換算方法による場合)</t>
    <phoneticPr fontId="1"/>
  </si>
  <si>
    <t>Ⅰ－２－３．サービス提供責任者の資格</t>
  </si>
  <si>
    <t>★このセルに人数を入力して下さい（　　人）
※数字のみ入れてください。
例えば「1」と入れれば「(1人)」と表示されます。(以下数値を入れるセルにつき同様です)</t>
    <rPh sb="6" eb="7">
      <t>ニン</t>
    </rPh>
    <rPh sb="19" eb="20">
      <t>ニン</t>
    </rPh>
    <phoneticPr fontId="1"/>
  </si>
  <si>
    <t>法令等の略称等</t>
    <rPh sb="6" eb="7">
      <t>トウ</t>
    </rPh>
    <phoneticPr fontId="1"/>
  </si>
  <si>
    <r>
      <t xml:space="preserve"> 「</t>
    </r>
    <r>
      <rPr>
        <sz val="10"/>
        <rFont val="ＭＳ Ｐ明朝"/>
        <family val="1"/>
        <charset val="128"/>
      </rPr>
      <t>介護施設・事業所における新型コロナウイルス感染症発生時の業務継続ガイドライン」同(令和2年12月作成)</t>
    </r>
    <rPh sb="41" eb="42">
      <t>ドウ</t>
    </rPh>
    <phoneticPr fontId="1"/>
  </si>
  <si>
    <r>
      <t xml:space="preserve"> 「</t>
    </r>
    <r>
      <rPr>
        <sz val="10"/>
        <rFont val="ＭＳ Ｐ明朝"/>
        <family val="1"/>
        <charset val="128"/>
      </rPr>
      <t>介護施設・事業所における自然災害発生時の業務継続ガイドライン」同(令和2年12月作成)</t>
    </r>
    <rPh sb="33" eb="34">
      <t>ドウ</t>
    </rPh>
    <phoneticPr fontId="1"/>
  </si>
  <si>
    <t>・感染症に係る計画　：ａ 平時からの備え、ｂ 初動対応、ｃ 感染拡大防止体制の確立</t>
    <rPh sb="1" eb="4">
      <t>カンセンショウ</t>
    </rPh>
    <rPh sb="5" eb="6">
      <t>カカワ</t>
    </rPh>
    <rPh sb="7" eb="9">
      <t>ケイカク</t>
    </rPh>
    <phoneticPr fontId="23"/>
  </si>
  <si>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1"/>
  </si>
  <si>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ウェブサイト掲載については、「Ⅲ－２７．掲示」の注記を参照してください。
</t>
    <rPh sb="69" eb="71">
      <t>ケイサイ</t>
    </rPh>
    <rPh sb="136" eb="138">
      <t>チュウキ</t>
    </rPh>
    <rPh sb="139" eb="141">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</si>
</sst>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quot;★　→　計算結果（&quot;0&quot;人）&quot;;&quot;&quot;;&quot;★　→　ここに計算結果が表示されます（  人）&quot;"/>
    <numFmt numFmtId="177" formatCode="&quot;（&quot;0.0&quot;時間）&quot;;&quot;マイナス値は不可です&quot;;&quot;★このセルに時間数を入力して下さい（  .  時間）&quot;"/>
    <numFmt numFmtId="178" formatCode="&quot;（&quot;0.0&quot;時間/人）&quot;;&quot;マイナス値は不可です&quot;;&quot;★このセルに時間数を入力して下さい（  .  時間/人）&quot;"/>
    <numFmt numFmtId="179" formatCode="&quot;（&quot;0&quot;人）&quot;;&quot;マイナス値は不可です&quot;;&quot;★このセルに人数を入力して下さい（  人）&quot;"/>
    <numFmt numFmtId="180" formatCode="&quot;★　→　計算結果（&quot;0.0&quot;人）&quot;;&quot;&quot;;&quot;★　→　ここに計算結果が表示されます（  .  人）&quot;"/>
    <numFmt numFmtId="181" formatCode="&quot;（&quot;0.0&quot;時間）&quot;;&quot;マイナス値は不可です&quot;;&quot;★このセルに時間数を入力して下さい（  .  時間）&quot;;@"/>
    <numFmt numFmtId="182" formatCode="&quot;（&quot;0.0&quot;時間/人）&quot;;&quot;マイナス値は不可です&quot;;&quot;★このセルに時間数を入力して下さい（  .  時間/人）&quot;;@"/>
    <numFmt numFmtId="183" formatCode="[&gt;=2.5]&quot;★　計算結果（&quot;0.0&quot;人）→　充足&quot;;[Red][&lt;2.5]&quot;★　計算結果（&quot;0.0&quot;人）→　不足&quot;;&quot;★　→　ここに計算結果が表示されます（  .  人）&quot;"/>
    <numFmt numFmtId="184" formatCode="[Blue][=1]&quot;適&quot;;[Red][=2]&quot;不適&quot;;[Green]&quot;非該当&quot;"/>
    <numFmt numFmtId="185" formatCode="&quot;（&quot;0.0&quot;時間／週）&quot;;&quot;マイナス値は不可です&quot;;&quot;★このセルに平均時間数を入力して下さい（  .  時間/週）&quot;"/>
    <numFmt numFmtId="186" formatCode="0;&quot;マイナス値は不可です&quot;;&quot;&quot;"/>
    <numFmt numFmtId="187" formatCode="ggge&quot;年&quot;m&quot;月&quot;d&quot;日&quot;;;&quot;&quot;"/>
    <numFmt numFmtId="188" formatCode="&quot;★　→　計算結果：充足&quot;;[Red]&quot;★　→　計算結果：不足&quot;;&quot;★　→　計算結果：充足&quot;"/>
    <numFmt numFmtId="189" formatCode="&quot;（&quot;0&quot;人）&quot;;&quot;マイナス値は不可です&quot;;&quot;（&quot;0&quot;人）&quot;"/>
    <numFmt numFmtId="190" formatCode="&quot;★　→　計算結果（&quot;0&quot;人）&quot;;&quot;&quot;;&quot;★　→　計算結果（&quot;0&quot;人）&quot;"/>
    <numFmt numFmtId="191" formatCode="&quot;（&quot;0.0&quot;人）&quot;;&quot;マイナス値は不可です&quot;;&quot;（&quot;0.0&quot;人）&quot;;&quot;★このセルに人数を入力して下さい（  人）&quot;"/>
    <numFmt numFmtId="192" formatCode="&quot;★　→　計算結果（&quot;0.0&quot;）&quot;;;&quot;★　→　ここに計算結果が表示されます（  .  ）&quot;;@"/>
    <numFmt numFmtId="193" formatCode="&quot;（&quot;0.0&quot;人）&quot;;&quot;マイナス値は不可です&quot;;&quot;★このセルに人数を入力して下さい（  人）&quot;"/>
    <numFmt numFmtId="194" formatCode="[Red][&gt;=3]&quot;否&quot;;[Yellow][&gt;=2]&quot;一部不適&quot;;[Blue]&quot;適&quot;"/>
    <numFmt numFmtId="195" formatCode="&quot;（&quot;0.0&quot;件／月）&quot;;&quot;マイナス値は不可です&quot;;&quot;（&quot;0.0&quot;件／月）&quot;;&quot;★このセルに平均件数を入力して下さい（  .  件/月）&quot;"/>
    <numFmt numFmtId="196" formatCode="[$-411]ggge&quot;年&quot;m&quot;月&quot;d&quot;日&quot;;@"/>
  </numFmts>
  <fonts count="6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明朝"/>
      <family val="1"/>
      <charset val="128"/>
    </font>
    <font>
      <sz val="10"/>
      <color theme="1"/>
      <name val="ＭＳ 明朝"/>
      <family val="1"/>
      <charset val="128"/>
    </font>
    <font>
      <sz val="11"/>
      <color theme="0" tint="-0.249977111117893"/>
      <name val="ＭＳ Ｐゴシック"/>
      <family val="2"/>
      <charset val="128"/>
      <scheme val="minor"/>
    </font>
    <font>
      <sz val="8"/>
      <color rgb="FF000000"/>
      <name val="ＭＳ ゴシック"/>
      <family val="3"/>
      <charset val="128"/>
    </font>
    <font>
      <sz val="9"/>
      <color rgb="FF000000"/>
      <name val="ＭＳ ゴシック"/>
      <family val="3"/>
      <charset val="128"/>
    </font>
    <font>
      <sz val="7"/>
      <color rgb="FF000000"/>
      <name val="ＭＳ ゴシック"/>
      <family val="3"/>
      <charset val="128"/>
    </font>
    <font>
      <u/>
      <sz val="10"/>
      <color theme="1"/>
      <name val="ＭＳ Ｐゴシック"/>
      <family val="2"/>
      <charset val="128"/>
      <scheme val="minor"/>
    </font>
    <font>
      <sz val="10"/>
      <color theme="0" tint="-0.14999847407452621"/>
      <name val="ＭＳ Ｐゴシック"/>
      <family val="2"/>
      <charset val="128"/>
      <scheme val="minor"/>
    </font>
    <font>
      <sz val="10"/>
      <color theme="0" tint="-0.14999847407452621"/>
      <name val="ＭＳ Ｐゴシック"/>
      <family val="3"/>
      <charset val="128"/>
      <scheme val="minor"/>
    </font>
    <font>
      <sz val="6"/>
      <color rgb="FF000000"/>
      <name val="ＭＳ ゴシック"/>
      <family val="3"/>
      <charset val="128"/>
    </font>
    <font>
      <sz val="6"/>
      <color rgb="FFFF0000"/>
      <name val="ＭＳ ゴシック"/>
      <family val="3"/>
      <charset val="128"/>
    </font>
    <font>
      <sz val="6"/>
      <color rgb="FF92D050"/>
      <name val="ＭＳ ゴシック"/>
      <family val="3"/>
      <charset val="128"/>
    </font>
    <font>
      <sz val="6"/>
      <color rgb="FF00B0F0"/>
      <name val="ＭＳ ゴシック"/>
      <family val="3"/>
      <charset val="128"/>
    </font>
    <font>
      <b/>
      <sz val="9"/>
      <color indexed="81"/>
      <name val="ＭＳ Ｐゴシック"/>
      <family val="3"/>
      <charset val="128"/>
    </font>
    <font>
      <sz val="6"/>
      <name val="ＭＳ Ｐゴシック"/>
      <family val="3"/>
      <charset val="128"/>
    </font>
    <font>
      <sz val="9"/>
      <color indexed="8"/>
      <name val="ＭＳ明朝"/>
      <family val="3"/>
      <charset val="128"/>
    </font>
    <font>
      <sz val="8"/>
      <name val="ＭＳ ゴシック"/>
      <family val="3"/>
      <charset val="128"/>
    </font>
    <font>
      <sz val="8"/>
      <color indexed="8"/>
      <name val="ＭＳ ゴシック"/>
      <family val="3"/>
      <charset val="128"/>
    </font>
    <font>
      <sz val="7"/>
      <color indexed="8"/>
      <name val="ＭＳ ゴシック"/>
      <family val="3"/>
      <charset val="128"/>
    </font>
    <font>
      <sz val="6"/>
      <color indexed="40"/>
      <name val="ＭＳ ゴシック"/>
      <family val="3"/>
      <charset val="128"/>
    </font>
    <font>
      <sz val="6"/>
      <color rgb="FFFFC000"/>
      <name val="ＭＳ ゴシック"/>
      <family val="3"/>
      <charset val="128"/>
    </font>
    <font>
      <sz val="6"/>
      <color indexed="10"/>
      <name val="ＭＳ ゴシック"/>
      <family val="3"/>
      <charset val="128"/>
    </font>
    <font>
      <sz val="6"/>
      <color indexed="50"/>
      <name val="ＭＳ ゴシック"/>
      <family val="3"/>
      <charset val="128"/>
    </font>
    <font>
      <sz val="6"/>
      <name val="ＭＳ ゴシック"/>
      <family val="3"/>
      <charset val="128"/>
    </font>
    <font>
      <sz val="9"/>
      <name val="ＭＳ ゴシック"/>
      <family val="3"/>
      <charset val="128"/>
    </font>
    <font>
      <sz val="11"/>
      <name val="ＭＳ Ｐゴシック"/>
      <family val="2"/>
      <charset val="128"/>
      <scheme val="minor"/>
    </font>
    <font>
      <b/>
      <sz val="13"/>
      <color rgb="FFFF0000"/>
      <name val="ＭＳ ゴシック"/>
      <family val="3"/>
      <charset val="128"/>
    </font>
    <font>
      <b/>
      <sz val="13"/>
      <color rgb="FFFF0000"/>
      <name val="ＭＳ Ｐゴシック"/>
      <family val="2"/>
      <charset val="128"/>
      <scheme val="minor"/>
    </font>
    <font>
      <sz val="9"/>
      <color rgb="FFFF0000"/>
      <name val="ＭＳ Ｐゴシック"/>
      <family val="2"/>
      <charset val="128"/>
      <scheme val="minor"/>
    </font>
    <font>
      <sz val="10"/>
      <color rgb="FF92D050"/>
      <name val="ＭＳ Ｐゴシック"/>
      <family val="3"/>
      <charset val="128"/>
      <scheme val="minor"/>
    </font>
    <font>
      <b/>
      <sz val="12"/>
      <color rgb="FF92D050"/>
      <name val="ＭＳ Ｐゴシック"/>
      <family val="3"/>
      <charset val="128"/>
      <scheme val="minor"/>
    </font>
    <font>
      <b/>
      <sz val="12"/>
      <color theme="5"/>
      <name val="ＭＳ Ｐゴシック"/>
      <family val="3"/>
      <charset val="128"/>
      <scheme val="minor"/>
    </font>
    <font>
      <b/>
      <sz val="10"/>
      <color rgb="FF0070C0"/>
      <name val="ＭＳ Ｐゴシック"/>
      <family val="3"/>
      <charset val="128"/>
      <scheme val="minor"/>
    </font>
    <font>
      <b/>
      <sz val="10"/>
      <color theme="1"/>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u/>
      <sz val="8"/>
      <name val="ＭＳ ゴシック"/>
      <family val="3"/>
      <charset val="128"/>
    </font>
    <font>
      <sz val="8"/>
      <name val="ＭＳ Ｐゴシック"/>
      <family val="3"/>
      <charset val="128"/>
    </font>
    <font>
      <u val="double"/>
      <sz val="8"/>
      <name val="ＭＳ ゴシック"/>
      <family val="3"/>
      <charset val="128"/>
    </font>
    <font>
      <sz val="9"/>
      <name val="ＭＳ Ｐゴシック"/>
      <family val="3"/>
      <charset val="128"/>
    </font>
    <font>
      <sz val="8"/>
      <name val="ＭＳ Ｐゴシック"/>
      <family val="3"/>
      <charset val="128"/>
      <scheme val="minor"/>
    </font>
    <font>
      <sz val="9"/>
      <name val="ＭＳ Ｐゴシック"/>
      <family val="2"/>
      <charset val="128"/>
      <scheme val="minor"/>
    </font>
    <font>
      <sz val="11"/>
      <color indexed="8"/>
      <name val="ＭＳ Ｐゴシック"/>
      <family val="3"/>
      <charset val="128"/>
    </font>
    <font>
      <sz val="7"/>
      <name val="ＭＳ ゴシック"/>
      <family val="3"/>
      <charset val="128"/>
    </font>
    <font>
      <sz val="8"/>
      <color rgb="FFFF0000"/>
      <name val="ＭＳ ゴシック"/>
      <family val="3"/>
      <charset val="128"/>
    </font>
    <font>
      <sz val="9"/>
      <color rgb="FFFF0000"/>
      <name val="ＭＳ ゴシック"/>
      <family val="3"/>
      <charset val="128"/>
    </font>
    <font>
      <sz val="11"/>
      <color rgb="FFFF0000"/>
      <name val="ＭＳ Ｐゴシック"/>
      <family val="2"/>
      <charset val="128"/>
      <scheme val="minor"/>
    </font>
    <font>
      <sz val="10"/>
      <color rgb="FFFF0000"/>
      <name val="ＭＳ Ｐゴシック"/>
      <family val="2"/>
      <charset val="128"/>
      <scheme val="minor"/>
    </font>
    <font>
      <sz val="10"/>
      <name val="ＭＳ ゴシック"/>
      <family val="3"/>
      <charset val="128"/>
    </font>
    <font>
      <sz val="12"/>
      <color theme="1"/>
      <name val="ＭＳ Ｐゴシック"/>
      <family val="3"/>
      <charset val="128"/>
      <scheme val="minor"/>
    </font>
    <font>
      <sz val="11"/>
      <color theme="1"/>
      <name val="ＭＳ Ｐゴシック"/>
      <family val="3"/>
      <charset val="128"/>
      <scheme val="minor"/>
    </font>
    <font>
      <sz val="9"/>
      <color rgb="FF000000"/>
      <name val="ＭＳ Ｐゴシック"/>
      <family val="3"/>
      <charset val="128"/>
      <scheme val="minor"/>
    </font>
    <font>
      <sz val="8"/>
      <color rgb="FF000000"/>
      <name val="ＭＳ Ｐゴシック"/>
      <family val="3"/>
      <charset val="128"/>
      <scheme val="minor"/>
    </font>
    <font>
      <sz val="8"/>
      <color theme="0"/>
      <name val="ＭＳ Ｐゴシック"/>
      <family val="3"/>
      <charset val="128"/>
      <scheme val="minor"/>
    </font>
    <font>
      <sz val="11"/>
      <name val="ＭＳ Ｐゴシック"/>
      <family val="3"/>
      <charset val="128"/>
      <scheme val="minor"/>
    </font>
    <font>
      <sz val="10"/>
      <name val="ＭＳ Ｐ明朝"/>
      <family val="1"/>
      <charset val="128"/>
    </font>
    <font>
      <sz val="10"/>
      <name val="ＭＳ 明朝"/>
      <family val="1"/>
      <charset val="128"/>
    </font>
  </fonts>
  <fills count="9">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C000"/>
        <bgColor indexed="64"/>
      </patternFill>
    </fill>
    <fill>
      <patternFill patternType="solid">
        <fgColor rgb="FFE1FFFF"/>
        <bgColor indexed="64"/>
      </patternFill>
    </fill>
    <fill>
      <patternFill patternType="solid">
        <fgColor rgb="FFFEF5F0"/>
        <bgColor indexed="64"/>
      </patternFill>
    </fill>
    <fill>
      <patternFill patternType="solid">
        <fgColor rgb="FFE3F3D1"/>
        <bgColor indexed="64"/>
      </patternFill>
    </fill>
    <fill>
      <patternFill patternType="solid">
        <fgColor theme="9"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dotted">
        <color auto="1"/>
      </bottom>
      <diagonal/>
    </border>
    <border>
      <left style="thin">
        <color auto="1"/>
      </left>
      <right style="thin">
        <color indexed="64"/>
      </right>
      <top style="dotted">
        <color theme="0" tint="-0.34998626667073579"/>
      </top>
      <bottom/>
      <diagonal/>
    </border>
    <border>
      <left style="thin">
        <color auto="1"/>
      </left>
      <right style="thin">
        <color indexed="64"/>
      </right>
      <top/>
      <bottom style="dotted">
        <color theme="0" tint="-0.34998626667073579"/>
      </bottom>
      <diagonal/>
    </border>
    <border>
      <left/>
      <right style="thin">
        <color auto="1"/>
      </right>
      <top/>
      <bottom/>
      <diagonal/>
    </border>
    <border>
      <left/>
      <right/>
      <top style="thin">
        <color auto="1"/>
      </top>
      <bottom style="thin">
        <color auto="1"/>
      </bottom>
      <diagonal/>
    </border>
    <border>
      <left style="thin">
        <color auto="1"/>
      </left>
      <right style="thin">
        <color auto="1"/>
      </right>
      <top style="dotted">
        <color auto="1"/>
      </top>
      <bottom style="dotted">
        <color theme="0" tint="-0.34998626667073579"/>
      </bottom>
      <diagonal/>
    </border>
    <border>
      <left/>
      <right style="thin">
        <color indexed="64"/>
      </right>
      <top style="dotted">
        <color indexed="64"/>
      </top>
      <bottom style="dotted">
        <color indexed="64"/>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right style="thick">
        <color theme="5"/>
      </right>
      <top style="thick">
        <color theme="5"/>
      </top>
      <bottom/>
      <diagonal/>
    </border>
    <border>
      <left/>
      <right/>
      <top style="thick">
        <color theme="5"/>
      </top>
      <bottom/>
      <diagonal/>
    </border>
    <border>
      <left style="thick">
        <color theme="5"/>
      </left>
      <right/>
      <top style="thick">
        <color theme="5"/>
      </top>
      <bottom/>
      <diagonal/>
    </border>
    <border>
      <left/>
      <right style="thick">
        <color theme="5"/>
      </right>
      <top style="hair">
        <color theme="5"/>
      </top>
      <bottom style="thick">
        <color theme="5"/>
      </bottom>
      <diagonal/>
    </border>
  </borders>
  <cellStyleXfs count="2">
    <xf numFmtId="0" fontId="0" fillId="0" borderId="0">
      <alignment vertical="center"/>
    </xf>
    <xf numFmtId="0" fontId="51" fillId="0" borderId="0">
      <alignment vertical="center"/>
    </xf>
  </cellStyleXfs>
  <cellXfs count="366">
    <xf numFmtId="0" fontId="0" fillId="0" borderId="0" xfId="0">
      <alignment vertical="center"/>
    </xf>
    <xf numFmtId="0" fontId="0" fillId="0" borderId="1" xfId="0" applyBorder="1">
      <alignment vertical="center"/>
    </xf>
    <xf numFmtId="0" fontId="2" fillId="0" borderId="5" xfId="0" applyFont="1" applyBorder="1" applyAlignment="1">
      <alignment vertical="top"/>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8" fillId="0" borderId="0" xfId="0" applyFont="1">
      <alignment vertical="center"/>
    </xf>
    <xf numFmtId="0" fontId="10" fillId="0" borderId="0" xfId="0" applyFont="1" applyAlignment="1">
      <alignment horizontal="left" vertical="center"/>
    </xf>
    <xf numFmtId="0" fontId="11" fillId="0" borderId="0" xfId="0" applyFont="1" applyAlignment="1">
      <alignment vertical="center" wrapText="1"/>
    </xf>
    <xf numFmtId="0" fontId="8" fillId="2" borderId="2" xfId="0" applyFont="1" applyFill="1" applyBorder="1" applyAlignment="1">
      <alignment horizontal="center" vertical="center" wrapText="1"/>
    </xf>
    <xf numFmtId="0" fontId="16" fillId="0" borderId="0" xfId="0" applyFont="1">
      <alignment vertical="center"/>
    </xf>
    <xf numFmtId="0" fontId="17" fillId="0" borderId="0" xfId="0" applyFont="1">
      <alignment vertical="center"/>
    </xf>
    <xf numFmtId="0" fontId="0" fillId="0" borderId="0" xfId="0" applyProtection="1">
      <alignment vertical="center"/>
      <protection locked="0"/>
    </xf>
    <xf numFmtId="0" fontId="12" fillId="0" borderId="0" xfId="0" applyFont="1" applyBorder="1" applyAlignment="1" applyProtection="1">
      <alignment horizontal="center" vertical="center"/>
      <protection locked="0"/>
    </xf>
    <xf numFmtId="0" fontId="14" fillId="5" borderId="1" xfId="0" applyFont="1" applyFill="1" applyBorder="1" applyAlignment="1" applyProtection="1">
      <alignment horizontal="center" vertical="center" wrapText="1"/>
      <protection locked="0"/>
    </xf>
    <xf numFmtId="0" fontId="24" fillId="0" borderId="0" xfId="0" applyFont="1" applyAlignment="1">
      <alignment vertical="center" wrapText="1"/>
    </xf>
    <xf numFmtId="0" fontId="0" fillId="0" borderId="0" xfId="0" applyNumberFormat="1" applyProtection="1">
      <alignment vertical="center"/>
      <protection locked="0"/>
    </xf>
    <xf numFmtId="0" fontId="13" fillId="5" borderId="1" xfId="0" applyNumberFormat="1" applyFont="1" applyFill="1" applyBorder="1" applyAlignment="1" applyProtection="1">
      <alignment horizontal="center" vertical="center" wrapText="1"/>
      <protection locked="0"/>
    </xf>
    <xf numFmtId="0" fontId="12" fillId="0" borderId="0" xfId="0" applyNumberFormat="1" applyFont="1" applyBorder="1" applyAlignment="1" applyProtection="1">
      <alignment horizontal="center" vertical="center" wrapText="1"/>
      <protection locked="0"/>
    </xf>
    <xf numFmtId="0" fontId="0" fillId="0" borderId="0" xfId="0" applyNumberFormat="1" applyFill="1">
      <alignment vertical="center"/>
    </xf>
    <xf numFmtId="0" fontId="13" fillId="0" borderId="1"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0" fontId="0" fillId="0" borderId="0" xfId="0" applyNumberFormat="1" applyFill="1" applyBorder="1">
      <alignment vertical="center"/>
    </xf>
    <xf numFmtId="0" fontId="13" fillId="0" borderId="12" xfId="0" applyNumberFormat="1" applyFont="1" applyFill="1" applyBorder="1" applyAlignment="1" applyProtection="1">
      <alignment horizontal="center" vertical="center" shrinkToFit="1"/>
      <protection locked="0"/>
    </xf>
    <xf numFmtId="0" fontId="13" fillId="0" borderId="10" xfId="0" applyNumberFormat="1"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3" fillId="0" borderId="13" xfId="0" applyNumberFormat="1" applyFont="1" applyFill="1" applyBorder="1" applyAlignment="1" applyProtection="1">
      <alignment horizontal="center" vertical="center" shrinkToFit="1"/>
      <protection locked="0"/>
    </xf>
    <xf numFmtId="0" fontId="2" fillId="0" borderId="0" xfId="0" applyNumberFormat="1" applyFont="1" applyFill="1" applyAlignment="1" applyProtection="1">
      <alignment vertical="center" shrinkToFit="1"/>
      <protection locked="0"/>
    </xf>
    <xf numFmtId="0" fontId="13" fillId="0" borderId="1" xfId="0" applyNumberFormat="1" applyFont="1" applyFill="1" applyBorder="1" applyAlignment="1" applyProtection="1">
      <alignment horizontal="center" vertical="center" shrinkToFit="1"/>
      <protection locked="0"/>
    </xf>
    <xf numFmtId="0" fontId="13" fillId="0" borderId="8" xfId="0" applyNumberFormat="1" applyFont="1" applyFill="1" applyBorder="1" applyAlignment="1" applyProtection="1">
      <alignment horizontal="center" vertical="center" shrinkToFit="1"/>
      <protection locked="0"/>
    </xf>
    <xf numFmtId="0" fontId="13" fillId="0" borderId="14"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35" fillId="0" borderId="12" xfId="0" applyNumberFormat="1" applyFont="1" applyFill="1" applyBorder="1" applyAlignment="1" applyProtection="1">
      <alignment horizontal="center" vertical="center"/>
      <protection locked="0"/>
    </xf>
    <xf numFmtId="0" fontId="35" fillId="0" borderId="11" xfId="0" applyNumberFormat="1" applyFont="1" applyFill="1" applyBorder="1" applyAlignment="1" applyProtection="1">
      <alignment horizontal="center" vertical="center"/>
      <protection locked="0"/>
    </xf>
    <xf numFmtId="0" fontId="35" fillId="0" borderId="13" xfId="0" applyNumberFormat="1" applyFont="1" applyFill="1" applyBorder="1" applyAlignment="1" applyProtection="1">
      <alignment horizontal="center" vertical="center"/>
      <protection locked="0"/>
    </xf>
    <xf numFmtId="0" fontId="36" fillId="0" borderId="0" xfId="0" applyNumberFormat="1" applyFont="1" applyFill="1" applyAlignment="1" applyProtection="1">
      <alignment horizontal="center" vertical="center"/>
      <protection locked="0"/>
    </xf>
    <xf numFmtId="0" fontId="35" fillId="0" borderId="8" xfId="0" applyNumberFormat="1" applyFont="1" applyFill="1" applyBorder="1" applyAlignment="1" applyProtection="1">
      <alignment horizontal="center" vertical="center" wrapText="1"/>
      <protection locked="0"/>
    </xf>
    <xf numFmtId="0" fontId="35" fillId="0" borderId="1" xfId="0" applyNumberFormat="1" applyFont="1" applyFill="1" applyBorder="1" applyAlignment="1" applyProtection="1">
      <alignment horizontal="center" vertical="center" wrapText="1"/>
      <protection locked="0"/>
    </xf>
    <xf numFmtId="0" fontId="35" fillId="0" borderId="11" xfId="0" applyNumberFormat="1" applyFont="1" applyFill="1" applyBorder="1" applyAlignment="1" applyProtection="1">
      <alignment horizontal="center" vertical="center" wrapText="1"/>
      <protection locked="0"/>
    </xf>
    <xf numFmtId="0" fontId="35" fillId="0" borderId="13"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5" fillId="0" borderId="14" xfId="0" applyNumberFormat="1" applyFont="1" applyFill="1" applyBorder="1" applyAlignment="1" applyProtection="1">
      <alignment horizontal="center" vertical="center" wrapText="1"/>
      <protection locked="0"/>
    </xf>
    <xf numFmtId="0" fontId="35" fillId="0" borderId="15" xfId="0"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protection locked="0"/>
    </xf>
    <xf numFmtId="0" fontId="39" fillId="7" borderId="23" xfId="0" applyFont="1" applyFill="1" applyBorder="1" applyAlignment="1">
      <alignment horizontal="centerContinuous" vertical="center"/>
    </xf>
    <xf numFmtId="0" fontId="39" fillId="7" borderId="24" xfId="0" applyFont="1" applyFill="1" applyBorder="1" applyAlignment="1">
      <alignment horizontal="centerContinuous" vertical="center"/>
    </xf>
    <xf numFmtId="0" fontId="38" fillId="7" borderId="25" xfId="0" applyFont="1" applyFill="1" applyBorder="1" applyAlignment="1">
      <alignment horizontal="center" vertical="center"/>
    </xf>
    <xf numFmtId="0" fontId="38" fillId="7" borderId="26" xfId="0" applyFont="1" applyFill="1" applyBorder="1" applyAlignment="1">
      <alignment horizontal="center" vertical="center"/>
    </xf>
    <xf numFmtId="0" fontId="38" fillId="7" borderId="27" xfId="0" applyFont="1" applyFill="1" applyBorder="1" applyAlignment="1">
      <alignment horizontal="center" vertical="center"/>
    </xf>
    <xf numFmtId="0" fontId="41" fillId="8" borderId="0" xfId="0" applyFont="1" applyFill="1" applyAlignment="1">
      <alignment horizontal="left" vertical="center"/>
    </xf>
    <xf numFmtId="0" fontId="0" fillId="0" borderId="0" xfId="0" applyAlignment="1">
      <alignment horizontal="centerContinuous" vertical="center"/>
    </xf>
    <xf numFmtId="0" fontId="0" fillId="6" borderId="28" xfId="0" applyFill="1" applyBorder="1" applyAlignment="1">
      <alignment vertical="center"/>
    </xf>
    <xf numFmtId="0" fontId="42" fillId="6" borderId="29" xfId="0" applyFont="1" applyFill="1" applyBorder="1" applyAlignment="1">
      <alignment vertical="center"/>
    </xf>
    <xf numFmtId="0" fontId="40" fillId="0" borderId="30" xfId="0" applyFont="1" applyFill="1" applyBorder="1" applyAlignment="1">
      <alignment vertical="center"/>
    </xf>
    <xf numFmtId="0" fontId="39" fillId="7" borderId="22" xfId="0" applyFont="1" applyFill="1" applyBorder="1" applyAlignment="1">
      <alignment horizontal="centerContinuous" vertical="center"/>
    </xf>
    <xf numFmtId="0" fontId="35" fillId="0" borderId="10" xfId="0" applyNumberFormat="1" applyFont="1" applyFill="1" applyBorder="1" applyAlignment="1" applyProtection="1">
      <alignment horizontal="center" vertical="center"/>
      <protection locked="0"/>
    </xf>
    <xf numFmtId="0" fontId="40" fillId="6" borderId="31" xfId="0" applyFont="1" applyFill="1" applyBorder="1" applyAlignment="1">
      <alignment horizontal="center" vertical="center"/>
    </xf>
    <xf numFmtId="0" fontId="43" fillId="0" borderId="0" xfId="0" applyFont="1" applyAlignment="1">
      <alignment horizontal="centerContinuous" vertical="center" wrapText="1"/>
    </xf>
    <xf numFmtId="0" fontId="13" fillId="0" borderId="14" xfId="0" applyNumberFormat="1"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justify" vertical="top" wrapText="1"/>
      <protection locked="0"/>
    </xf>
    <xf numFmtId="0" fontId="25" fillId="0" borderId="11" xfId="0" applyFont="1" applyFill="1" applyBorder="1" applyAlignment="1" applyProtection="1">
      <alignment horizontal="justify" vertical="top" wrapText="1"/>
      <protection locked="0"/>
    </xf>
    <xf numFmtId="0" fontId="25" fillId="0" borderId="9" xfId="0" applyFont="1" applyFill="1" applyBorder="1" applyAlignment="1" applyProtection="1">
      <alignment horizontal="justify" vertical="top" wrapText="1"/>
      <protection locked="0"/>
    </xf>
    <xf numFmtId="179" fontId="45" fillId="4" borderId="9" xfId="0" applyNumberFormat="1" applyFont="1" applyFill="1" applyBorder="1" applyAlignment="1" applyProtection="1">
      <alignment horizontal="center" vertical="top" wrapText="1"/>
      <protection locked="0"/>
    </xf>
    <xf numFmtId="177" fontId="45" fillId="4" borderId="9" xfId="0" applyNumberFormat="1" applyFont="1" applyFill="1" applyBorder="1" applyAlignment="1" applyProtection="1">
      <alignment horizontal="center" vertical="top" wrapText="1"/>
      <protection locked="0"/>
    </xf>
    <xf numFmtId="178" fontId="45" fillId="4" borderId="9" xfId="0" applyNumberFormat="1" applyFont="1" applyFill="1" applyBorder="1" applyAlignment="1" applyProtection="1">
      <alignment horizontal="center" vertical="top" wrapText="1"/>
      <protection locked="0"/>
    </xf>
    <xf numFmtId="183" fontId="45" fillId="3" borderId="9" xfId="0" applyNumberFormat="1" applyFont="1" applyFill="1" applyBorder="1" applyAlignment="1" applyProtection="1">
      <alignment horizontal="center" vertical="top" wrapText="1"/>
      <protection locked="0"/>
    </xf>
    <xf numFmtId="0" fontId="25" fillId="0" borderId="14" xfId="0" applyFont="1" applyFill="1" applyBorder="1" applyAlignment="1" applyProtection="1">
      <alignment horizontal="justify" vertical="top" wrapText="1"/>
      <protection locked="0"/>
    </xf>
    <xf numFmtId="189" fontId="45" fillId="4" borderId="9" xfId="0" applyNumberFormat="1" applyFont="1" applyFill="1" applyBorder="1" applyAlignment="1" applyProtection="1">
      <alignment horizontal="center" vertical="top" wrapText="1"/>
      <protection locked="0"/>
    </xf>
    <xf numFmtId="190" fontId="45" fillId="3" borderId="9" xfId="0" applyNumberFormat="1" applyFont="1" applyFill="1" applyBorder="1" applyAlignment="1" applyProtection="1">
      <alignment horizontal="center" vertical="top" wrapText="1"/>
      <protection locked="0"/>
    </xf>
    <xf numFmtId="191" fontId="45" fillId="4" borderId="9" xfId="0" applyNumberFormat="1" applyFont="1" applyFill="1" applyBorder="1" applyAlignment="1" applyProtection="1">
      <alignment horizontal="center" vertical="top" wrapText="1"/>
      <protection locked="0"/>
    </xf>
    <xf numFmtId="188" fontId="45" fillId="3" borderId="9" xfId="0" applyNumberFormat="1" applyFont="1" applyFill="1" applyBorder="1" applyAlignment="1" applyProtection="1">
      <alignment horizontal="center" vertical="top" wrapText="1"/>
      <protection locked="0"/>
    </xf>
    <xf numFmtId="0" fontId="25" fillId="0" borderId="12" xfId="0" applyFont="1" applyFill="1" applyBorder="1" applyAlignment="1" applyProtection="1">
      <alignment horizontal="justify" vertical="top" wrapText="1"/>
      <protection locked="0"/>
    </xf>
    <xf numFmtId="0" fontId="25" fillId="0" borderId="12" xfId="0" applyFont="1" applyBorder="1" applyAlignment="1" applyProtection="1">
      <alignment horizontal="justify" vertical="top" wrapText="1"/>
      <protection locked="0"/>
    </xf>
    <xf numFmtId="184" fontId="33" fillId="5" borderId="12" xfId="0" applyNumberFormat="1" applyFont="1" applyFill="1" applyBorder="1" applyAlignment="1" applyProtection="1">
      <alignment horizontal="center" vertical="center" shrinkToFit="1"/>
      <protection locked="0"/>
    </xf>
    <xf numFmtId="0" fontId="33" fillId="5" borderId="12" xfId="0" applyNumberFormat="1" applyFont="1" applyFill="1" applyBorder="1" applyAlignment="1" applyProtection="1">
      <alignment horizontal="justify" vertical="center"/>
      <protection locked="0"/>
    </xf>
    <xf numFmtId="0" fontId="33" fillId="0" borderId="12"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justify" vertical="top" wrapText="1"/>
      <protection locked="0"/>
    </xf>
    <xf numFmtId="184" fontId="33" fillId="5" borderId="10" xfId="0" applyNumberFormat="1" applyFont="1" applyFill="1" applyBorder="1" applyAlignment="1" applyProtection="1">
      <alignment horizontal="center" vertical="center" shrinkToFit="1"/>
      <protection locked="0"/>
    </xf>
    <xf numFmtId="0" fontId="33" fillId="5" borderId="10" xfId="0" applyNumberFormat="1" applyFont="1" applyFill="1" applyBorder="1" applyAlignment="1" applyProtection="1">
      <alignment horizontal="justify" vertical="center"/>
      <protection locked="0"/>
    </xf>
    <xf numFmtId="0" fontId="33" fillId="5" borderId="21" xfId="0" applyFont="1" applyFill="1" applyBorder="1" applyAlignment="1" applyProtection="1">
      <alignment horizontal="left" vertical="center" wrapText="1"/>
      <protection locked="0"/>
    </xf>
    <xf numFmtId="0" fontId="48" fillId="0" borderId="12" xfId="0" applyNumberFormat="1" applyFont="1" applyFill="1" applyBorder="1" applyAlignment="1">
      <alignment horizontal="center" vertical="center" wrapText="1"/>
    </xf>
    <xf numFmtId="0" fontId="46" fillId="0" borderId="12" xfId="0" applyFont="1" applyBorder="1" applyAlignment="1" applyProtection="1">
      <alignment horizontal="justify" vertical="top" wrapText="1"/>
      <protection locked="0"/>
    </xf>
    <xf numFmtId="0" fontId="25" fillId="5" borderId="12" xfId="0" applyNumberFormat="1" applyFont="1" applyFill="1" applyBorder="1" applyAlignment="1" applyProtection="1">
      <alignment horizontal="center" vertical="center"/>
      <protection locked="0"/>
    </xf>
    <xf numFmtId="0" fontId="48" fillId="0" borderId="12" xfId="0" applyNumberFormat="1" applyFont="1" applyFill="1" applyBorder="1" applyAlignment="1" applyProtection="1">
      <alignment horizontal="center" vertical="center" wrapText="1"/>
      <protection locked="0"/>
    </xf>
    <xf numFmtId="180" fontId="45" fillId="3" borderId="9" xfId="0" applyNumberFormat="1" applyFont="1" applyFill="1" applyBorder="1" applyAlignment="1" applyProtection="1">
      <alignment horizontal="center" vertical="top" wrapText="1"/>
      <protection locked="0"/>
    </xf>
    <xf numFmtId="181" fontId="45" fillId="4" borderId="9" xfId="0" applyNumberFormat="1" applyFont="1" applyFill="1" applyBorder="1" applyAlignment="1" applyProtection="1">
      <alignment horizontal="center" vertical="top" wrapText="1"/>
      <protection locked="0"/>
    </xf>
    <xf numFmtId="182" fontId="45" fillId="4" borderId="9" xfId="0" applyNumberFormat="1" applyFont="1" applyFill="1" applyBorder="1" applyAlignment="1" applyProtection="1">
      <alignment horizontal="center" vertical="top" wrapText="1"/>
      <protection locked="0"/>
    </xf>
    <xf numFmtId="192" fontId="45" fillId="3" borderId="9" xfId="0" applyNumberFormat="1" applyFont="1" applyFill="1" applyBorder="1" applyAlignment="1" applyProtection="1">
      <alignment horizontal="center" vertical="top" wrapText="1"/>
      <protection locked="0"/>
    </xf>
    <xf numFmtId="188" fontId="45" fillId="3" borderId="15" xfId="0" applyNumberFormat="1" applyFont="1" applyFill="1" applyBorder="1" applyAlignment="1" applyProtection="1">
      <alignment horizontal="center" vertical="top" wrapText="1"/>
      <protection locked="0"/>
    </xf>
    <xf numFmtId="176" fontId="45" fillId="3" borderId="9" xfId="0" applyNumberFormat="1" applyFont="1" applyFill="1" applyBorder="1" applyAlignment="1" applyProtection="1">
      <alignment horizontal="center" vertical="top" wrapText="1"/>
      <protection locked="0"/>
    </xf>
    <xf numFmtId="193" fontId="45" fillId="4" borderId="9" xfId="0" applyNumberFormat="1" applyFont="1" applyFill="1" applyBorder="1" applyAlignment="1" applyProtection="1">
      <alignment horizontal="center" vertical="top" wrapText="1"/>
      <protection locked="0"/>
    </xf>
    <xf numFmtId="0" fontId="25" fillId="0" borderId="11" xfId="0" applyFont="1" applyBorder="1" applyAlignment="1" applyProtection="1">
      <alignment horizontal="justify" vertical="top" wrapText="1"/>
      <protection locked="0"/>
    </xf>
    <xf numFmtId="184" fontId="33" fillId="5" borderId="11" xfId="0" applyNumberFormat="1" applyFont="1" applyFill="1" applyBorder="1" applyAlignment="1" applyProtection="1">
      <alignment horizontal="center" vertical="center" shrinkToFit="1"/>
      <protection locked="0"/>
    </xf>
    <xf numFmtId="0" fontId="25" fillId="5" borderId="11" xfId="0" applyNumberFormat="1" applyFont="1" applyFill="1" applyBorder="1" applyAlignment="1" applyProtection="1">
      <alignment horizontal="justify" vertical="center"/>
      <protection locked="0"/>
    </xf>
    <xf numFmtId="0" fontId="33" fillId="0" borderId="11" xfId="0" applyNumberFormat="1" applyFont="1" applyFill="1" applyBorder="1" applyAlignment="1" applyProtection="1">
      <alignment horizontal="center" vertical="center" wrapText="1"/>
      <protection locked="0"/>
    </xf>
    <xf numFmtId="0" fontId="25" fillId="0" borderId="13" xfId="0" applyFont="1" applyFill="1" applyBorder="1" applyAlignment="1" applyProtection="1">
      <alignment horizontal="justify" vertical="top" wrapText="1"/>
      <protection locked="0"/>
    </xf>
    <xf numFmtId="0" fontId="25" fillId="0" borderId="13" xfId="0" applyFont="1" applyBorder="1" applyAlignment="1" applyProtection="1">
      <alignment horizontal="justify" vertical="top" wrapText="1"/>
      <protection locked="0"/>
    </xf>
    <xf numFmtId="184" fontId="33" fillId="5" borderId="13" xfId="0" applyNumberFormat="1" applyFont="1" applyFill="1" applyBorder="1" applyAlignment="1" applyProtection="1">
      <alignment horizontal="center" vertical="center" shrinkToFit="1"/>
      <protection locked="0"/>
    </xf>
    <xf numFmtId="0" fontId="33" fillId="5" borderId="13" xfId="0" applyNumberFormat="1" applyFont="1" applyFill="1" applyBorder="1" applyAlignment="1" applyProtection="1">
      <alignment horizontal="justify" vertical="center"/>
      <protection locked="0"/>
    </xf>
    <xf numFmtId="0" fontId="33" fillId="0" borderId="13" xfId="0" applyNumberFormat="1" applyFont="1" applyFill="1" applyBorder="1" applyAlignment="1" applyProtection="1">
      <alignment horizontal="center" vertical="center" wrapText="1"/>
      <protection locked="0"/>
    </xf>
    <xf numFmtId="0" fontId="49" fillId="0" borderId="11" xfId="0" applyFont="1" applyBorder="1" applyAlignment="1" applyProtection="1">
      <alignment horizontal="justify" vertical="top" wrapText="1"/>
      <protection locked="0"/>
    </xf>
    <xf numFmtId="0" fontId="33" fillId="5" borderId="11" xfId="0" applyNumberFormat="1" applyFont="1" applyFill="1" applyBorder="1" applyAlignment="1" applyProtection="1">
      <alignment horizontal="justify" vertical="center"/>
      <protection locked="0"/>
    </xf>
    <xf numFmtId="0" fontId="25" fillId="4" borderId="9" xfId="0" applyFont="1" applyFill="1" applyBorder="1" applyAlignment="1" applyProtection="1">
      <alignment horizontal="left" vertical="top" wrapText="1" indent="1"/>
      <protection locked="0"/>
    </xf>
    <xf numFmtId="0" fontId="25" fillId="4" borderId="9" xfId="0" quotePrefix="1" applyFont="1" applyFill="1" applyBorder="1" applyAlignment="1" applyProtection="1">
      <alignment horizontal="left" vertical="top" wrapText="1" indent="1"/>
      <protection locked="0"/>
    </xf>
    <xf numFmtId="185" fontId="25" fillId="4" borderId="10" xfId="0" applyNumberFormat="1" applyFont="1" applyFill="1" applyBorder="1" applyAlignment="1" applyProtection="1">
      <alignment horizontal="left" vertical="top" wrapText="1" indent="1"/>
      <protection locked="0"/>
    </xf>
    <xf numFmtId="0" fontId="34" fillId="0" borderId="0" xfId="0" applyFont="1" applyProtection="1">
      <alignment vertical="center"/>
      <protection locked="0"/>
    </xf>
    <xf numFmtId="0" fontId="34" fillId="0" borderId="0" xfId="0" applyFont="1" applyAlignment="1" applyProtection="1">
      <alignment vertical="top"/>
      <protection locked="0"/>
    </xf>
    <xf numFmtId="184" fontId="50" fillId="0" borderId="0" xfId="0" applyNumberFormat="1" applyFont="1" applyAlignment="1" applyProtection="1">
      <alignment vertical="center" shrinkToFit="1"/>
      <protection locked="0"/>
    </xf>
    <xf numFmtId="0" fontId="34" fillId="0" borderId="0" xfId="0" applyNumberFormat="1" applyFont="1" applyProtection="1">
      <alignment vertical="center"/>
      <protection locked="0"/>
    </xf>
    <xf numFmtId="0" fontId="50" fillId="0" borderId="0" xfId="0" applyNumberFormat="1" applyFont="1" applyFill="1" applyAlignment="1" applyProtection="1">
      <alignment horizontal="center" vertical="center"/>
      <protection locked="0"/>
    </xf>
    <xf numFmtId="0" fontId="25" fillId="0" borderId="11" xfId="0" applyFont="1" applyBorder="1" applyAlignment="1" applyProtection="1">
      <alignment horizontal="justify" vertical="top"/>
      <protection locked="0"/>
    </xf>
    <xf numFmtId="0" fontId="33" fillId="0" borderId="11" xfId="0" applyNumberFormat="1" applyFont="1" applyFill="1" applyBorder="1" applyAlignment="1" applyProtection="1">
      <alignment horizontal="center" vertical="center"/>
      <protection locked="0"/>
    </xf>
    <xf numFmtId="0" fontId="46" fillId="0" borderId="12" xfId="0" applyFont="1" applyBorder="1" applyAlignment="1" applyProtection="1">
      <alignment horizontal="justify" vertical="top"/>
      <protection locked="0"/>
    </xf>
    <xf numFmtId="0" fontId="25" fillId="5" borderId="12" xfId="0" applyNumberFormat="1" applyFont="1" applyFill="1" applyBorder="1" applyAlignment="1" applyProtection="1">
      <alignment horizontal="justify" vertical="center"/>
      <protection locked="0"/>
    </xf>
    <xf numFmtId="0" fontId="48" fillId="0" borderId="12" xfId="0" applyNumberFormat="1" applyFont="1" applyFill="1" applyBorder="1" applyAlignment="1" applyProtection="1">
      <alignment horizontal="center" vertical="center"/>
      <protection locked="0"/>
    </xf>
    <xf numFmtId="0" fontId="46" fillId="0" borderId="13" xfId="0" applyFont="1" applyBorder="1" applyAlignment="1" applyProtection="1">
      <alignment horizontal="justify" vertical="top"/>
      <protection locked="0"/>
    </xf>
    <xf numFmtId="0" fontId="25" fillId="5" borderId="13" xfId="0" applyNumberFormat="1" applyFont="1" applyFill="1" applyBorder="1" applyAlignment="1" applyProtection="1">
      <alignment horizontal="justify" vertical="center"/>
      <protection locked="0"/>
    </xf>
    <xf numFmtId="0" fontId="48" fillId="0" borderId="13" xfId="0" applyNumberFormat="1" applyFont="1" applyFill="1" applyBorder="1" applyAlignment="1" applyProtection="1">
      <alignment horizontal="center" vertical="center"/>
      <protection locked="0"/>
    </xf>
    <xf numFmtId="184" fontId="33" fillId="5" borderId="1" xfId="0" applyNumberFormat="1" applyFont="1" applyFill="1" applyBorder="1" applyAlignment="1" applyProtection="1">
      <alignment horizontal="center" vertical="center" shrinkToFit="1"/>
      <protection locked="0"/>
    </xf>
    <xf numFmtId="0" fontId="25" fillId="5" borderId="8" xfId="0" applyNumberFormat="1" applyFont="1" applyFill="1" applyBorder="1" applyAlignment="1" applyProtection="1">
      <alignment horizontal="justify" vertical="center" wrapText="1"/>
      <protection locked="0"/>
    </xf>
    <xf numFmtId="184" fontId="33" fillId="5" borderId="8" xfId="0" applyNumberFormat="1" applyFont="1" applyFill="1" applyBorder="1" applyAlignment="1" applyProtection="1">
      <alignment horizontal="center" vertical="center" shrinkToFit="1"/>
      <protection locked="0"/>
    </xf>
    <xf numFmtId="0" fontId="25" fillId="0" borderId="1" xfId="0" applyFont="1" applyFill="1" applyBorder="1" applyAlignment="1" applyProtection="1">
      <alignment horizontal="justify" vertical="top" wrapText="1"/>
      <protection locked="0"/>
    </xf>
    <xf numFmtId="0" fontId="25" fillId="5" borderId="1" xfId="0" applyNumberFormat="1" applyFont="1" applyFill="1" applyBorder="1" applyAlignment="1" applyProtection="1">
      <alignment horizontal="justify" vertical="center" wrapText="1"/>
      <protection locked="0"/>
    </xf>
    <xf numFmtId="0" fontId="25" fillId="5" borderId="11" xfId="0" applyNumberFormat="1" applyFont="1" applyFill="1" applyBorder="1" applyAlignment="1" applyProtection="1">
      <alignment horizontal="justify" vertical="center" wrapText="1"/>
      <protection locked="0"/>
    </xf>
    <xf numFmtId="0" fontId="25" fillId="5" borderId="13" xfId="0" applyNumberFormat="1" applyFont="1" applyFill="1" applyBorder="1" applyAlignment="1" applyProtection="1">
      <alignment horizontal="justify" vertical="center" wrapText="1"/>
      <protection locked="0"/>
    </xf>
    <xf numFmtId="0" fontId="25" fillId="5" borderId="12" xfId="0" applyNumberFormat="1" applyFont="1" applyFill="1" applyBorder="1" applyAlignment="1" applyProtection="1">
      <alignment horizontal="justify" vertical="center" wrapText="1"/>
      <protection locked="0"/>
    </xf>
    <xf numFmtId="0" fontId="46" fillId="0" borderId="13" xfId="0" applyFont="1" applyBorder="1" applyAlignment="1" applyProtection="1">
      <alignment horizontal="justify" vertical="top" wrapText="1"/>
      <protection locked="0"/>
    </xf>
    <xf numFmtId="0" fontId="48" fillId="0" borderId="13" xfId="0" applyNumberFormat="1" applyFont="1" applyFill="1" applyBorder="1" applyAlignment="1" applyProtection="1">
      <alignment horizontal="center" vertical="center" wrapText="1"/>
      <protection locked="0"/>
    </xf>
    <xf numFmtId="0" fontId="25" fillId="0" borderId="11" xfId="0" applyFont="1" applyBorder="1" applyAlignment="1" applyProtection="1">
      <alignment horizontal="left" vertical="top" wrapText="1"/>
      <protection locked="0"/>
    </xf>
    <xf numFmtId="0" fontId="25" fillId="0" borderId="14" xfId="0" applyFont="1" applyBorder="1" applyAlignment="1" applyProtection="1">
      <alignment horizontal="justify" vertical="top" wrapText="1"/>
      <protection locked="0"/>
    </xf>
    <xf numFmtId="0" fontId="25" fillId="0" borderId="13" xfId="0" applyFont="1" applyFill="1" applyBorder="1" applyAlignment="1" applyProtection="1">
      <alignment vertical="top" wrapText="1"/>
      <protection locked="0"/>
    </xf>
    <xf numFmtId="0" fontId="25" fillId="0" borderId="12" xfId="0" applyFont="1" applyFill="1" applyBorder="1" applyAlignment="1" applyProtection="1">
      <alignment horizontal="left" vertical="top" wrapText="1"/>
      <protection locked="0"/>
    </xf>
    <xf numFmtId="0" fontId="25" fillId="0" borderId="15" xfId="0" applyFont="1" applyFill="1" applyBorder="1" applyAlignment="1" applyProtection="1">
      <alignment horizontal="left" vertical="top" wrapText="1"/>
      <protection locked="0"/>
    </xf>
    <xf numFmtId="0" fontId="33" fillId="5" borderId="15" xfId="0" applyNumberFormat="1" applyFont="1" applyFill="1" applyBorder="1" applyAlignment="1" applyProtection="1">
      <alignment vertical="center" wrapText="1"/>
      <protection locked="0"/>
    </xf>
    <xf numFmtId="0" fontId="25" fillId="0" borderId="16" xfId="0" applyFont="1" applyFill="1" applyBorder="1" applyAlignment="1" applyProtection="1">
      <alignment horizontal="justify" vertical="top" wrapText="1"/>
      <protection locked="0"/>
    </xf>
    <xf numFmtId="0" fontId="25" fillId="4" borderId="17" xfId="0" applyFont="1" applyFill="1" applyBorder="1" applyAlignment="1" applyProtection="1">
      <alignment horizontal="left" vertical="top" wrapText="1" indent="1"/>
      <protection locked="0"/>
    </xf>
    <xf numFmtId="0" fontId="25" fillId="4" borderId="17" xfId="0" quotePrefix="1" applyFont="1" applyFill="1" applyBorder="1" applyAlignment="1" applyProtection="1">
      <alignment horizontal="left" vertical="top" wrapText="1" indent="1"/>
      <protection locked="0"/>
    </xf>
    <xf numFmtId="0" fontId="25" fillId="0" borderId="20" xfId="0" applyFont="1" applyFill="1" applyBorder="1" applyAlignment="1" applyProtection="1">
      <alignment horizontal="justify" vertical="top" wrapText="1"/>
      <protection locked="0"/>
    </xf>
    <xf numFmtId="0" fontId="25" fillId="0" borderId="15" xfId="0" applyFont="1" applyFill="1" applyBorder="1" applyAlignment="1" applyProtection="1">
      <alignment horizontal="justify" vertical="top" wrapText="1"/>
      <protection locked="0"/>
    </xf>
    <xf numFmtId="0" fontId="25" fillId="4" borderId="15" xfId="0" applyFont="1" applyFill="1" applyBorder="1" applyAlignment="1" applyProtection="1">
      <alignment horizontal="left" vertical="top" wrapText="1" indent="1"/>
      <protection locked="0"/>
    </xf>
    <xf numFmtId="0" fontId="25" fillId="5" borderId="10" xfId="0" applyNumberFormat="1" applyFont="1" applyFill="1" applyBorder="1" applyAlignment="1" applyProtection="1">
      <alignment horizontal="justify" vertical="center" wrapText="1"/>
      <protection locked="0"/>
    </xf>
    <xf numFmtId="0" fontId="25" fillId="5" borderId="11" xfId="0" applyFont="1" applyFill="1" applyBorder="1" applyAlignment="1" applyProtection="1">
      <alignment horizontal="justify" vertical="center" wrapText="1"/>
      <protection locked="0"/>
    </xf>
    <xf numFmtId="0" fontId="33" fillId="0" borderId="11" xfId="0" applyFont="1" applyFill="1" applyBorder="1" applyAlignment="1" applyProtection="1">
      <alignment horizontal="center" vertical="center" wrapText="1"/>
      <protection locked="0"/>
    </xf>
    <xf numFmtId="194" fontId="13" fillId="0" borderId="11" xfId="0" applyNumberFormat="1" applyFont="1" applyFill="1" applyBorder="1" applyAlignment="1" applyProtection="1">
      <alignment horizontal="center" vertical="center" shrinkToFit="1"/>
      <protection locked="0"/>
    </xf>
    <xf numFmtId="194" fontId="35" fillId="0" borderId="11" xfId="0" applyNumberFormat="1" applyFont="1" applyFill="1" applyBorder="1" applyAlignment="1" applyProtection="1">
      <alignment horizontal="center" vertical="center" shrinkToFit="1"/>
      <protection locked="0"/>
    </xf>
    <xf numFmtId="184" fontId="33" fillId="5" borderId="9" xfId="0" applyNumberFormat="1" applyFont="1" applyFill="1" applyBorder="1" applyAlignment="1" applyProtection="1">
      <alignment horizontal="center" vertical="center" shrinkToFit="1"/>
      <protection locked="0"/>
    </xf>
    <xf numFmtId="184" fontId="33" fillId="5" borderId="8" xfId="0" applyNumberFormat="1" applyFont="1" applyFill="1" applyBorder="1" applyAlignment="1" applyProtection="1">
      <alignment horizontal="center" vertical="center" shrinkToFit="1"/>
      <protection locked="0"/>
    </xf>
    <xf numFmtId="184" fontId="33" fillId="5" borderId="15" xfId="0" applyNumberFormat="1" applyFont="1" applyFill="1" applyBorder="1" applyAlignment="1" applyProtection="1">
      <alignment horizontal="center" vertical="center" shrinkToFit="1"/>
      <protection locked="0"/>
    </xf>
    <xf numFmtId="184" fontId="33" fillId="5" borderId="14" xfId="0" applyNumberFormat="1" applyFont="1" applyFill="1" applyBorder="1" applyAlignment="1" applyProtection="1">
      <alignment horizontal="center" vertical="center" shrinkToFit="1"/>
      <protection locked="0"/>
    </xf>
    <xf numFmtId="0" fontId="25" fillId="5" borderId="14" xfId="0" applyNumberFormat="1" applyFont="1" applyFill="1" applyBorder="1" applyAlignment="1" applyProtection="1">
      <alignment horizontal="justify" vertical="center" wrapText="1"/>
      <protection locked="0"/>
    </xf>
    <xf numFmtId="0" fontId="25" fillId="5" borderId="15" xfId="0" applyNumberFormat="1" applyFont="1" applyFill="1" applyBorder="1" applyAlignment="1" applyProtection="1">
      <alignment horizontal="justify" vertical="center" wrapText="1"/>
      <protection locked="0"/>
    </xf>
    <xf numFmtId="0" fontId="25" fillId="5" borderId="1" xfId="0" applyNumberFormat="1" applyFont="1" applyFill="1" applyBorder="1" applyAlignment="1" applyProtection="1">
      <alignment horizontal="justify" vertical="center" wrapText="1"/>
      <protection locked="0"/>
    </xf>
    <xf numFmtId="0" fontId="34" fillId="0" borderId="0" xfId="0" applyFont="1" applyFill="1" applyAlignment="1" applyProtection="1">
      <alignment vertical="top"/>
      <protection locked="0"/>
    </xf>
    <xf numFmtId="0" fontId="34" fillId="0" borderId="0" xfId="0" applyNumberFormat="1" applyFont="1" applyFill="1" applyAlignment="1">
      <alignment vertical="center"/>
    </xf>
    <xf numFmtId="0" fontId="25" fillId="0" borderId="15" xfId="1" applyFont="1" applyFill="1" applyBorder="1" applyAlignment="1" applyProtection="1">
      <alignment horizontal="left" vertical="top" wrapText="1"/>
      <protection locked="0"/>
    </xf>
    <xf numFmtId="0" fontId="33" fillId="0" borderId="14" xfId="0" applyFont="1" applyFill="1" applyBorder="1" applyAlignment="1" applyProtection="1">
      <alignment horizontal="center" vertical="center" wrapText="1"/>
      <protection locked="0"/>
    </xf>
    <xf numFmtId="195" fontId="45" fillId="4" borderId="15" xfId="0" applyNumberFormat="1" applyFont="1" applyFill="1" applyBorder="1" applyAlignment="1" applyProtection="1">
      <alignment horizontal="center" vertical="top" wrapText="1"/>
      <protection locked="0"/>
    </xf>
    <xf numFmtId="0" fontId="10" fillId="0" borderId="0" xfId="0" applyFont="1" applyAlignment="1">
      <alignment horizontal="justify" vertical="center"/>
    </xf>
    <xf numFmtId="0" fontId="13" fillId="0" borderId="14" xfId="0" applyNumberFormat="1" applyFont="1" applyFill="1" applyBorder="1" applyAlignment="1" applyProtection="1">
      <alignment horizontal="center" vertical="center" shrinkToFit="1"/>
      <protection locked="0"/>
    </xf>
    <xf numFmtId="0" fontId="35" fillId="0" borderId="14" xfId="0" applyNumberFormat="1" applyFont="1" applyFill="1" applyBorder="1" applyAlignment="1" applyProtection="1">
      <alignment horizontal="center" vertical="center" wrapText="1"/>
      <protection locked="0"/>
    </xf>
    <xf numFmtId="0" fontId="25" fillId="0" borderId="9" xfId="0" applyFont="1" applyFill="1" applyBorder="1" applyAlignment="1" applyProtection="1">
      <alignment horizontal="justify" wrapText="1"/>
      <protection locked="0"/>
    </xf>
    <xf numFmtId="0" fontId="25" fillId="0" borderId="14" xfId="0" applyFont="1" applyFill="1" applyBorder="1" applyAlignment="1" applyProtection="1">
      <alignment horizontal="left" vertical="top" wrapText="1"/>
      <protection locked="0"/>
    </xf>
    <xf numFmtId="0" fontId="25" fillId="4" borderId="10" xfId="0" quotePrefix="1" applyFont="1" applyFill="1" applyBorder="1" applyAlignment="1" applyProtection="1">
      <alignment horizontal="left" vertical="top" wrapText="1" indent="1"/>
      <protection locked="0"/>
    </xf>
    <xf numFmtId="0" fontId="25" fillId="4" borderId="15" xfId="0" quotePrefix="1" applyFont="1" applyFill="1" applyBorder="1" applyAlignment="1" applyProtection="1">
      <alignment horizontal="left" vertical="top" wrapText="1" indent="1"/>
      <protection locked="0"/>
    </xf>
    <xf numFmtId="184" fontId="54" fillId="5" borderId="13" xfId="0" applyNumberFormat="1" applyFont="1" applyFill="1" applyBorder="1" applyAlignment="1" applyProtection="1">
      <alignment horizontal="center" vertical="center" shrinkToFit="1"/>
      <protection locked="0"/>
    </xf>
    <xf numFmtId="0" fontId="53" fillId="5" borderId="13" xfId="0" applyNumberFormat="1" applyFont="1" applyFill="1" applyBorder="1" applyAlignment="1" applyProtection="1">
      <alignment horizontal="justify" vertical="center" wrapText="1"/>
      <protection locked="0"/>
    </xf>
    <xf numFmtId="184" fontId="54" fillId="5" borderId="14" xfId="0" applyNumberFormat="1" applyFont="1" applyFill="1" applyBorder="1" applyAlignment="1" applyProtection="1">
      <alignment horizontal="center" vertical="center" shrinkToFit="1"/>
      <protection locked="0"/>
    </xf>
    <xf numFmtId="0" fontId="53" fillId="5" borderId="14" xfId="0" applyNumberFormat="1" applyFont="1" applyFill="1" applyBorder="1" applyAlignment="1" applyProtection="1">
      <alignment horizontal="justify" vertical="center" wrapText="1"/>
      <protection locked="0"/>
    </xf>
    <xf numFmtId="0" fontId="56" fillId="0" borderId="0" xfId="0" applyFont="1">
      <alignment vertical="center"/>
    </xf>
    <xf numFmtId="0" fontId="55" fillId="0" borderId="0" xfId="0" applyFont="1">
      <alignment vertical="center"/>
    </xf>
    <xf numFmtId="0" fontId="35" fillId="0" borderId="15" xfId="0" applyNumberFormat="1" applyFont="1" applyFill="1" applyBorder="1" applyAlignment="1" applyProtection="1">
      <alignment horizontal="center" vertical="center" wrapText="1"/>
      <protection locked="0"/>
    </xf>
    <xf numFmtId="196" fontId="13" fillId="0" borderId="19" xfId="0" applyNumberFormat="1" applyFont="1" applyFill="1" applyBorder="1" applyAlignment="1">
      <alignment horizontal="left" vertical="center" shrinkToFit="1"/>
    </xf>
    <xf numFmtId="0" fontId="13" fillId="0" borderId="4" xfId="0" applyNumberFormat="1" applyFont="1" applyFill="1" applyBorder="1" applyAlignment="1">
      <alignment vertical="center" wrapText="1"/>
    </xf>
    <xf numFmtId="0" fontId="25" fillId="5" borderId="12"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shrinkToFit="1"/>
      <protection locked="0"/>
    </xf>
    <xf numFmtId="184" fontId="33" fillId="5" borderId="9" xfId="0" applyNumberFormat="1" applyFont="1" applyFill="1" applyBorder="1" applyAlignment="1" applyProtection="1">
      <alignment horizontal="center" vertical="center" shrinkToFit="1"/>
      <protection locked="0"/>
    </xf>
    <xf numFmtId="0" fontId="33" fillId="5" borderId="9" xfId="0" applyNumberFormat="1" applyFont="1" applyFill="1" applyBorder="1" applyAlignment="1" applyProtection="1">
      <alignment vertical="center" wrapText="1"/>
      <protection locked="0"/>
    </xf>
    <xf numFmtId="0" fontId="33" fillId="0" borderId="9"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0" fontId="25" fillId="0" borderId="8" xfId="0" applyFont="1" applyBorder="1" applyAlignment="1" applyProtection="1">
      <alignment horizontal="justify" vertical="top" wrapText="1"/>
      <protection locked="0"/>
    </xf>
    <xf numFmtId="0" fontId="25" fillId="0" borderId="9" xfId="0" applyFont="1" applyBorder="1" applyAlignment="1" applyProtection="1">
      <alignment horizontal="justify" vertical="top" wrapText="1"/>
      <protection locked="0"/>
    </xf>
    <xf numFmtId="0" fontId="33" fillId="0" borderId="8" xfId="0" applyNumberFormat="1" applyFont="1" applyFill="1" applyBorder="1" applyAlignment="1" applyProtection="1">
      <alignment horizontal="center" vertical="center" wrapText="1"/>
      <protection locked="0"/>
    </xf>
    <xf numFmtId="0" fontId="25" fillId="0" borderId="15" xfId="0" applyFont="1" applyFill="1" applyBorder="1" applyAlignment="1" applyProtection="1">
      <alignment vertical="top" wrapText="1"/>
      <protection locked="0"/>
    </xf>
    <xf numFmtId="0" fontId="33" fillId="0" borderId="14" xfId="0" applyNumberFormat="1" applyFont="1" applyFill="1" applyBorder="1" applyAlignment="1" applyProtection="1">
      <alignment horizontal="center" vertical="center" wrapText="1"/>
      <protection locked="0"/>
    </xf>
    <xf numFmtId="0" fontId="46" fillId="0" borderId="10" xfId="0" applyFont="1" applyBorder="1" applyAlignment="1" applyProtection="1">
      <alignment horizontal="justify" vertical="top" wrapText="1"/>
      <protection locked="0"/>
    </xf>
    <xf numFmtId="0" fontId="48" fillId="0" borderId="10" xfId="0" applyNumberFormat="1" applyFont="1" applyFill="1" applyBorder="1" applyAlignment="1" applyProtection="1">
      <alignment horizontal="center" vertical="center" wrapText="1"/>
      <protection locked="0"/>
    </xf>
    <xf numFmtId="0" fontId="48" fillId="0" borderId="15" xfId="0" applyNumberFormat="1" applyFont="1" applyFill="1" applyBorder="1" applyAlignment="1" applyProtection="1">
      <alignment horizontal="center" vertical="center" wrapText="1"/>
      <protection locked="0"/>
    </xf>
    <xf numFmtId="0" fontId="25" fillId="0" borderId="8" xfId="0" applyFont="1" applyBorder="1" applyAlignment="1" applyProtection="1">
      <alignment horizontal="left" vertical="top" wrapText="1"/>
      <protection locked="0"/>
    </xf>
    <xf numFmtId="0" fontId="46" fillId="0" borderId="15" xfId="0" applyFont="1" applyBorder="1" applyAlignment="1" applyProtection="1">
      <alignment horizontal="justify" vertical="top" wrapText="1"/>
      <protection locked="0"/>
    </xf>
    <xf numFmtId="0" fontId="25" fillId="0" borderId="1" xfId="0" applyFont="1" applyBorder="1" applyAlignment="1" applyProtection="1">
      <alignment horizontal="justify" vertical="top" wrapText="1"/>
      <protection locked="0"/>
    </xf>
    <xf numFmtId="0" fontId="33" fillId="0" borderId="1" xfId="0" applyNumberFormat="1" applyFont="1" applyFill="1" applyBorder="1" applyAlignment="1" applyProtection="1">
      <alignment horizontal="center" vertical="center" wrapText="1"/>
      <protection locked="0"/>
    </xf>
    <xf numFmtId="0" fontId="46" fillId="0" borderId="15" xfId="0" applyFont="1" applyFill="1" applyBorder="1" applyAlignment="1" applyProtection="1">
      <alignment vertical="top" wrapText="1"/>
      <protection locked="0"/>
    </xf>
    <xf numFmtId="0" fontId="57" fillId="0" borderId="0" xfId="0" applyFont="1" applyAlignment="1" applyProtection="1">
      <alignment horizontal="right" vertical="top"/>
      <protection locked="0"/>
    </xf>
    <xf numFmtId="0" fontId="33"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wrapText="1"/>
      <protection locked="0"/>
    </xf>
    <xf numFmtId="0" fontId="25" fillId="0" borderId="0" xfId="0" applyFont="1" applyBorder="1" applyAlignment="1" applyProtection="1">
      <alignment horizontal="center" vertical="top"/>
      <protection locked="0"/>
    </xf>
    <xf numFmtId="0" fontId="25" fillId="0" borderId="0" xfId="0" applyFont="1" applyBorder="1" applyAlignment="1" applyProtection="1">
      <alignment horizontal="center" vertical="top" wrapText="1"/>
      <protection locked="0"/>
    </xf>
    <xf numFmtId="0" fontId="46" fillId="0" borderId="13" xfId="0" applyFont="1" applyFill="1" applyBorder="1" applyAlignment="1" applyProtection="1">
      <alignment horizontal="justify" vertical="top" wrapText="1"/>
      <protection locked="0"/>
    </xf>
    <xf numFmtId="0" fontId="46" fillId="0" borderId="12" xfId="0" applyFont="1" applyFill="1" applyBorder="1" applyAlignment="1" applyProtection="1">
      <alignment horizontal="justify" vertical="top" wrapText="1"/>
      <protection locked="0"/>
    </xf>
    <xf numFmtId="0" fontId="34" fillId="0" borderId="0" xfId="0" applyNumberFormat="1" applyFont="1" applyFill="1" applyBorder="1" applyAlignment="1">
      <alignment vertical="center"/>
    </xf>
    <xf numFmtId="0" fontId="48" fillId="0" borderId="19" xfId="0" applyNumberFormat="1" applyFont="1" applyFill="1" applyBorder="1" applyAlignment="1">
      <alignment vertical="center" shrinkToFit="1"/>
    </xf>
    <xf numFmtId="0" fontId="33" fillId="0" borderId="1" xfId="0" applyNumberFormat="1" applyFont="1" applyFill="1" applyBorder="1" applyAlignment="1">
      <alignment horizontal="center" vertical="center" wrapText="1"/>
    </xf>
    <xf numFmtId="0" fontId="33" fillId="0" borderId="0" xfId="0" applyNumberFormat="1" applyFont="1" applyFill="1" applyBorder="1" applyAlignment="1">
      <alignment horizontal="center" vertical="center" wrapText="1"/>
    </xf>
    <xf numFmtId="0" fontId="50" fillId="0" borderId="0" xfId="0" applyNumberFormat="1" applyFont="1" applyFill="1" applyBorder="1" applyAlignment="1">
      <alignment horizontal="center" vertical="center"/>
    </xf>
    <xf numFmtId="0" fontId="58" fillId="0" borderId="0" xfId="0" applyFont="1" applyProtection="1">
      <alignment vertical="center"/>
      <protection locked="0"/>
    </xf>
    <xf numFmtId="0" fontId="59" fillId="0" borderId="0" xfId="0" applyFont="1" applyProtection="1">
      <alignment vertical="center"/>
      <protection locked="0"/>
    </xf>
    <xf numFmtId="0" fontId="60" fillId="0" borderId="1" xfId="0" applyFont="1" applyBorder="1" applyAlignment="1" applyProtection="1">
      <alignment horizontal="center" vertical="center"/>
      <protection locked="0"/>
    </xf>
    <xf numFmtId="0" fontId="61" fillId="0" borderId="0" xfId="0" applyFont="1" applyBorder="1" applyAlignment="1" applyProtection="1">
      <alignment horizontal="center" vertical="center"/>
      <protection locked="0"/>
    </xf>
    <xf numFmtId="0" fontId="49" fillId="0" borderId="8" xfId="0" applyFont="1" applyFill="1" applyBorder="1" applyAlignment="1" applyProtection="1">
      <alignment horizontal="justify" vertical="top" wrapText="1"/>
      <protection locked="0"/>
    </xf>
    <xf numFmtId="0" fontId="49" fillId="0" borderId="9" xfId="0" applyFont="1" applyFill="1" applyBorder="1" applyAlignment="1" applyProtection="1">
      <alignment vertical="center" wrapText="1"/>
      <protection locked="0"/>
    </xf>
    <xf numFmtId="0" fontId="62" fillId="0" borderId="9" xfId="0" applyFont="1" applyFill="1" applyBorder="1" applyAlignment="1" applyProtection="1">
      <alignment vertical="center" wrapText="1"/>
    </xf>
    <xf numFmtId="0" fontId="62" fillId="0" borderId="9" xfId="0" applyFont="1" applyFill="1" applyBorder="1" applyAlignment="1" applyProtection="1">
      <alignment vertical="center" wrapText="1"/>
      <protection locked="0"/>
    </xf>
    <xf numFmtId="0" fontId="49" fillId="0" borderId="9" xfId="0" applyFont="1" applyFill="1" applyBorder="1" applyAlignment="1" applyProtection="1">
      <alignment vertical="top" wrapText="1"/>
      <protection locked="0"/>
    </xf>
    <xf numFmtId="0" fontId="63" fillId="0" borderId="9" xfId="0" applyFont="1" applyFill="1" applyBorder="1" applyAlignment="1" applyProtection="1">
      <alignment vertical="top" wrapText="1"/>
      <protection locked="0"/>
    </xf>
    <xf numFmtId="0" fontId="49" fillId="0" borderId="9" xfId="0" applyFont="1" applyFill="1" applyBorder="1" applyAlignment="1" applyProtection="1">
      <alignment horizontal="justify" vertical="center" wrapText="1"/>
      <protection locked="0"/>
    </xf>
    <xf numFmtId="0" fontId="62" fillId="0" borderId="10" xfId="0" applyFont="1" applyFill="1" applyBorder="1" applyAlignment="1" applyProtection="1">
      <alignment vertical="center" wrapText="1"/>
      <protection locked="0"/>
    </xf>
    <xf numFmtId="0" fontId="49" fillId="0" borderId="8" xfId="0" applyFont="1" applyFill="1" applyBorder="1" applyAlignment="1" applyProtection="1">
      <alignment vertical="top" wrapText="1"/>
      <protection locked="0"/>
    </xf>
    <xf numFmtId="0" fontId="49" fillId="0" borderId="10" xfId="0" applyFont="1" applyFill="1" applyBorder="1" applyAlignment="1" applyProtection="1">
      <alignment vertical="center" wrapText="1"/>
      <protection locked="0"/>
    </xf>
    <xf numFmtId="0" fontId="63" fillId="0" borderId="0" xfId="0" applyFont="1" applyProtection="1">
      <alignment vertical="center"/>
      <protection locked="0"/>
    </xf>
    <xf numFmtId="0" fontId="49" fillId="0" borderId="10" xfId="0" applyFont="1" applyFill="1" applyBorder="1" applyAlignment="1" applyProtection="1">
      <alignment horizontal="justify" vertical="center" wrapText="1"/>
      <protection locked="0"/>
    </xf>
    <xf numFmtId="0" fontId="49" fillId="0" borderId="8" xfId="0" applyFont="1" applyBorder="1" applyAlignment="1" applyProtection="1">
      <alignment horizontal="justify" vertical="top" wrapText="1"/>
      <protection locked="0"/>
    </xf>
    <xf numFmtId="0" fontId="49" fillId="0" borderId="1" xfId="0" applyFont="1" applyFill="1" applyBorder="1" applyAlignment="1" applyProtection="1">
      <alignment horizontal="justify" vertical="top" wrapText="1"/>
      <protection locked="0"/>
    </xf>
    <xf numFmtId="0" fontId="49" fillId="0" borderId="9" xfId="0" applyFont="1" applyFill="1" applyBorder="1" applyAlignment="1" applyProtection="1">
      <alignment horizontal="justify" vertical="top" wrapText="1"/>
      <protection locked="0"/>
    </xf>
    <xf numFmtId="0" fontId="49" fillId="0" borderId="10" xfId="0" applyFont="1" applyFill="1" applyBorder="1" applyAlignment="1" applyProtection="1">
      <alignment horizontal="justify" vertical="top" wrapText="1"/>
      <protection locked="0"/>
    </xf>
    <xf numFmtId="0" fontId="49" fillId="0" borderId="8" xfId="0" applyFont="1" applyFill="1" applyBorder="1" applyAlignment="1" applyProtection="1">
      <alignment horizontal="left" vertical="top" wrapText="1"/>
      <protection locked="0"/>
    </xf>
    <xf numFmtId="0" fontId="49" fillId="0" borderId="9" xfId="0" applyFont="1" applyFill="1" applyBorder="1" applyAlignment="1" applyProtection="1">
      <alignment horizontal="left" vertical="top" wrapText="1"/>
      <protection locked="0"/>
    </xf>
    <xf numFmtId="0" fontId="59" fillId="0" borderId="0" xfId="0" applyFont="1" applyFill="1" applyProtection="1">
      <alignment vertical="center"/>
      <protection locked="0"/>
    </xf>
    <xf numFmtId="0" fontId="0" fillId="0" borderId="0" xfId="0" applyAlignment="1">
      <alignment vertical="center" wrapText="1"/>
    </xf>
    <xf numFmtId="0" fontId="0" fillId="0" borderId="0" xfId="0" applyAlignment="1">
      <alignment vertical="center"/>
    </xf>
    <xf numFmtId="0" fontId="64" fillId="0" borderId="0" xfId="0" applyFont="1" applyAlignment="1">
      <alignment vertical="center"/>
    </xf>
    <xf numFmtId="0" fontId="65" fillId="0" borderId="0" xfId="0" applyFont="1" applyAlignment="1">
      <alignment horizontal="left" vertical="center"/>
    </xf>
    <xf numFmtId="0" fontId="0" fillId="0" borderId="0" xfId="0" applyNumberFormat="1" applyFill="1" applyAlignment="1">
      <alignment vertical="top" wrapText="1"/>
    </xf>
    <xf numFmtId="0" fontId="0" fillId="0" borderId="18" xfId="0" applyNumberFormat="1" applyFill="1" applyBorder="1" applyAlignment="1">
      <alignment vertical="top" wrapText="1"/>
    </xf>
    <xf numFmtId="0" fontId="33" fillId="0" borderId="12" xfId="0" applyNumberFormat="1" applyFont="1" applyFill="1" applyBorder="1" applyAlignment="1" applyProtection="1">
      <alignment vertical="top" wrapText="1"/>
      <protection locked="0"/>
    </xf>
    <xf numFmtId="0" fontId="33" fillId="0" borderId="10" xfId="0" applyNumberFormat="1" applyFont="1" applyFill="1" applyBorder="1" applyAlignment="1" applyProtection="1">
      <alignment vertical="top" wrapText="1"/>
      <protection locked="0"/>
    </xf>
    <xf numFmtId="0" fontId="25" fillId="0" borderId="12" xfId="0" applyNumberFormat="1" applyFont="1" applyFill="1" applyBorder="1" applyAlignment="1" applyProtection="1">
      <alignment vertical="top" wrapText="1"/>
      <protection locked="0"/>
    </xf>
    <xf numFmtId="0" fontId="25" fillId="0" borderId="11" xfId="0" applyNumberFormat="1" applyFont="1" applyFill="1" applyBorder="1" applyAlignment="1" applyProtection="1">
      <alignment vertical="top" wrapText="1"/>
      <protection locked="0"/>
    </xf>
    <xf numFmtId="0" fontId="33" fillId="0" borderId="13" xfId="0" applyNumberFormat="1" applyFont="1" applyFill="1" applyBorder="1" applyAlignment="1" applyProtection="1">
      <alignment vertical="top" wrapText="1"/>
      <protection locked="0"/>
    </xf>
    <xf numFmtId="0" fontId="33" fillId="0" borderId="11" xfId="0" applyNumberFormat="1" applyFont="1" applyFill="1" applyBorder="1" applyAlignment="1" applyProtection="1">
      <alignment vertical="top" wrapText="1"/>
      <protection locked="0"/>
    </xf>
    <xf numFmtId="0" fontId="34" fillId="0" borderId="0" xfId="0" applyNumberFormat="1" applyFont="1" applyFill="1" applyAlignment="1" applyProtection="1">
      <alignment vertical="top" wrapText="1"/>
      <protection locked="0"/>
    </xf>
    <xf numFmtId="0" fontId="25" fillId="0" borderId="13" xfId="0" applyNumberFormat="1" applyFont="1" applyFill="1" applyBorder="1" applyAlignment="1" applyProtection="1">
      <alignment vertical="top" wrapText="1"/>
      <protection locked="0"/>
    </xf>
    <xf numFmtId="0" fontId="25" fillId="0" borderId="8" xfId="0" applyNumberFormat="1" applyFont="1" applyFill="1" applyBorder="1" applyAlignment="1" applyProtection="1">
      <alignment vertical="top" wrapText="1"/>
      <protection locked="0"/>
    </xf>
    <xf numFmtId="0" fontId="25" fillId="0" borderId="1" xfId="0" applyNumberFormat="1" applyFont="1" applyFill="1" applyBorder="1" applyAlignment="1" applyProtection="1">
      <alignment vertical="top" wrapText="1"/>
      <protection locked="0"/>
    </xf>
    <xf numFmtId="0" fontId="25" fillId="0" borderId="14" xfId="0" applyNumberFormat="1" applyFont="1" applyFill="1" applyBorder="1" applyAlignment="1" applyProtection="1">
      <alignment vertical="top" wrapText="1"/>
      <protection locked="0"/>
    </xf>
    <xf numFmtId="194" fontId="13" fillId="0" borderId="11" xfId="0" applyNumberFormat="1" applyFont="1" applyFill="1" applyBorder="1" applyAlignment="1" applyProtection="1">
      <alignment vertical="top" wrapText="1"/>
      <protection locked="0"/>
    </xf>
    <xf numFmtId="0" fontId="33" fillId="0" borderId="9" xfId="0" applyNumberFormat="1" applyFont="1" applyFill="1" applyBorder="1" applyAlignment="1">
      <alignment vertical="top" wrapText="1"/>
    </xf>
    <xf numFmtId="0" fontId="25" fillId="0" borderId="15" xfId="0" applyNumberFormat="1" applyFont="1" applyFill="1" applyBorder="1" applyAlignment="1" applyProtection="1">
      <alignment vertical="top" wrapText="1"/>
      <protection locked="0"/>
    </xf>
    <xf numFmtId="0" fontId="25" fillId="0" borderId="10" xfId="0" applyNumberFormat="1" applyFont="1" applyFill="1" applyBorder="1" applyAlignment="1" applyProtection="1">
      <alignment vertical="top" wrapText="1"/>
      <protection locked="0"/>
    </xf>
    <xf numFmtId="0" fontId="33" fillId="0" borderId="15" xfId="0" applyNumberFormat="1" applyFont="1" applyFill="1" applyBorder="1" applyAlignment="1">
      <alignment vertical="top" wrapText="1"/>
    </xf>
    <xf numFmtId="0" fontId="0" fillId="0" borderId="6" xfId="0" applyBorder="1" applyAlignment="1">
      <alignment vertical="center"/>
    </xf>
    <xf numFmtId="0" fontId="0" fillId="0" borderId="7" xfId="0" applyBorder="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justify"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3" fillId="0" borderId="4" xfId="0" applyFont="1" applyBorder="1" applyAlignment="1">
      <alignment horizontal="left" vertical="center" wrapText="1"/>
    </xf>
    <xf numFmtId="0" fontId="4" fillId="0" borderId="1" xfId="0" applyFont="1" applyBorder="1" applyAlignment="1">
      <alignment horizontal="left" vertical="center" wrapText="1"/>
    </xf>
    <xf numFmtId="187" fontId="6" fillId="0" borderId="1" xfId="0" applyNumberFormat="1" applyFont="1" applyBorder="1" applyAlignment="1">
      <alignment horizontal="center" vertical="center"/>
    </xf>
    <xf numFmtId="0" fontId="0" fillId="0" borderId="1" xfId="0" applyBorder="1">
      <alignment vertical="center"/>
    </xf>
    <xf numFmtId="0" fontId="33" fillId="0" borderId="14" xfId="0" applyNumberFormat="1" applyFont="1" applyFill="1" applyBorder="1" applyAlignment="1">
      <alignment vertical="top" wrapText="1"/>
    </xf>
    <xf numFmtId="0" fontId="33" fillId="0" borderId="9" xfId="0" applyNumberFormat="1" applyFont="1" applyFill="1" applyBorder="1" applyAlignment="1">
      <alignment vertical="top" wrapText="1"/>
    </xf>
    <xf numFmtId="0" fontId="33" fillId="0" borderId="15" xfId="0" applyNumberFormat="1" applyFont="1" applyFill="1" applyBorder="1" applyAlignment="1">
      <alignment vertical="top" wrapText="1"/>
    </xf>
    <xf numFmtId="0" fontId="35" fillId="0" borderId="14" xfId="0"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35" fillId="0" borderId="15" xfId="0" applyNumberFormat="1" applyFont="1" applyFill="1" applyBorder="1" applyAlignment="1">
      <alignment horizontal="center" vertical="center" wrapText="1"/>
    </xf>
    <xf numFmtId="0" fontId="46" fillId="0" borderId="14" xfId="0" applyFont="1" applyBorder="1" applyAlignment="1" applyProtection="1">
      <alignment horizontal="justify" vertical="top" wrapText="1"/>
      <protection locked="0"/>
    </xf>
    <xf numFmtId="0" fontId="46" fillId="0" borderId="9" xfId="0" applyFont="1" applyBorder="1" applyAlignment="1" applyProtection="1">
      <alignment horizontal="justify" vertical="top" wrapText="1"/>
      <protection locked="0"/>
    </xf>
    <xf numFmtId="0" fontId="46" fillId="0" borderId="15" xfId="0" applyFont="1" applyBorder="1" applyAlignment="1" applyProtection="1">
      <alignment horizontal="justify" vertical="top" wrapText="1"/>
      <protection locked="0"/>
    </xf>
    <xf numFmtId="184" fontId="54" fillId="5" borderId="14" xfId="0" applyNumberFormat="1" applyFont="1" applyFill="1" applyBorder="1" applyAlignment="1" applyProtection="1">
      <alignment horizontal="center" vertical="center" shrinkToFit="1"/>
      <protection locked="0"/>
    </xf>
    <xf numFmtId="184" fontId="54" fillId="5" borderId="9" xfId="0" applyNumberFormat="1" applyFont="1" applyFill="1" applyBorder="1" applyAlignment="1" applyProtection="1">
      <alignment horizontal="center" vertical="center" shrinkToFit="1"/>
      <protection locked="0"/>
    </xf>
    <xf numFmtId="184" fontId="54" fillId="5" borderId="15" xfId="0" applyNumberFormat="1" applyFont="1" applyFill="1" applyBorder="1" applyAlignment="1" applyProtection="1">
      <alignment horizontal="center" vertical="center" shrinkToFit="1"/>
      <protection locked="0"/>
    </xf>
    <xf numFmtId="0" fontId="53" fillId="5" borderId="14" xfId="0" applyNumberFormat="1" applyFont="1" applyFill="1" applyBorder="1" applyAlignment="1" applyProtection="1">
      <alignment horizontal="justify" vertical="center" wrapText="1"/>
      <protection locked="0"/>
    </xf>
    <xf numFmtId="0" fontId="53" fillId="5" borderId="9" xfId="0" applyNumberFormat="1" applyFont="1" applyFill="1" applyBorder="1" applyAlignment="1" applyProtection="1">
      <alignment horizontal="justify" vertical="center" wrapText="1"/>
      <protection locked="0"/>
    </xf>
    <xf numFmtId="0" fontId="53" fillId="5" borderId="15" xfId="0" applyNumberFormat="1" applyFont="1" applyFill="1" applyBorder="1" applyAlignment="1" applyProtection="1">
      <alignment horizontal="justify" vertical="center" wrapText="1"/>
      <protection locked="0"/>
    </xf>
    <xf numFmtId="0" fontId="33" fillId="0" borderId="14" xfId="0" applyNumberFormat="1" applyFont="1" applyFill="1" applyBorder="1" applyAlignment="1" applyProtection="1">
      <alignment horizontal="center" vertical="center" wrapText="1"/>
      <protection locked="0"/>
    </xf>
    <xf numFmtId="0" fontId="33" fillId="0" borderId="9" xfId="0" applyNumberFormat="1" applyFont="1" applyFill="1" applyBorder="1" applyAlignment="1" applyProtection="1">
      <alignment horizontal="center" vertical="center" wrapText="1"/>
      <protection locked="0"/>
    </xf>
    <xf numFmtId="0" fontId="33" fillId="0" borderId="15" xfId="0" applyNumberFormat="1"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shrinkToFit="1"/>
      <protection locked="0"/>
    </xf>
    <xf numFmtId="0" fontId="13" fillId="0" borderId="9" xfId="0" applyNumberFormat="1" applyFont="1" applyFill="1" applyBorder="1" applyAlignment="1" applyProtection="1">
      <alignment horizontal="center" vertical="center" shrinkToFit="1"/>
      <protection locked="0"/>
    </xf>
    <xf numFmtId="0" fontId="13" fillId="0" borderId="15" xfId="0" applyNumberFormat="1" applyFont="1" applyFill="1" applyBorder="1" applyAlignment="1" applyProtection="1">
      <alignment horizontal="center" vertical="center" shrinkToFit="1"/>
      <protection locked="0"/>
    </xf>
    <xf numFmtId="0" fontId="25" fillId="0" borderId="14" xfId="0" applyNumberFormat="1" applyFont="1" applyFill="1" applyBorder="1" applyAlignment="1" applyProtection="1">
      <alignment vertical="top" wrapText="1"/>
      <protection locked="0"/>
    </xf>
    <xf numFmtId="0" fontId="25" fillId="0" borderId="9" xfId="0" applyNumberFormat="1" applyFont="1" applyFill="1" applyBorder="1" applyAlignment="1" applyProtection="1">
      <alignment vertical="top" wrapText="1"/>
      <protection locked="0"/>
    </xf>
    <xf numFmtId="0" fontId="25" fillId="0" borderId="15" xfId="0" applyNumberFormat="1" applyFont="1" applyFill="1" applyBorder="1" applyAlignment="1" applyProtection="1">
      <alignment vertical="top" wrapText="1"/>
      <protection locked="0"/>
    </xf>
    <xf numFmtId="0" fontId="35" fillId="0" borderId="14" xfId="0" applyNumberFormat="1" applyFont="1" applyFill="1" applyBorder="1" applyAlignment="1" applyProtection="1">
      <alignment horizontal="center" vertical="center" wrapText="1"/>
      <protection locked="0"/>
    </xf>
    <xf numFmtId="0" fontId="35" fillId="0" borderId="9" xfId="0" applyNumberFormat="1" applyFont="1" applyFill="1" applyBorder="1" applyAlignment="1" applyProtection="1">
      <alignment horizontal="center" vertical="center" wrapText="1"/>
      <protection locked="0"/>
    </xf>
    <xf numFmtId="0" fontId="35" fillId="0" borderId="15" xfId="0" applyNumberFormat="1" applyFont="1" applyFill="1" applyBorder="1" applyAlignment="1" applyProtection="1">
      <alignment horizontal="center" vertical="center" wrapText="1"/>
      <protection locked="0"/>
    </xf>
    <xf numFmtId="0" fontId="52" fillId="0" borderId="14" xfId="0" applyFont="1" applyFill="1" applyBorder="1" applyAlignment="1" applyProtection="1">
      <alignment vertical="top" wrapText="1"/>
      <protection locked="0"/>
    </xf>
    <xf numFmtId="0" fontId="52" fillId="0" borderId="9" xfId="0" applyFont="1" applyFill="1" applyBorder="1" applyAlignment="1" applyProtection="1">
      <alignment vertical="top" wrapText="1"/>
      <protection locked="0"/>
    </xf>
    <xf numFmtId="0" fontId="52" fillId="0" borderId="15" xfId="0" applyFont="1" applyFill="1" applyBorder="1" applyAlignment="1" applyProtection="1">
      <alignment vertical="top" wrapText="1"/>
      <protection locked="0"/>
    </xf>
    <xf numFmtId="184" fontId="33" fillId="5" borderId="14" xfId="0" applyNumberFormat="1" applyFont="1" applyFill="1" applyBorder="1" applyAlignment="1" applyProtection="1">
      <alignment horizontal="center" vertical="center" shrinkToFit="1"/>
      <protection locked="0"/>
    </xf>
    <xf numFmtId="184" fontId="33" fillId="5" borderId="9" xfId="0" applyNumberFormat="1" applyFont="1" applyFill="1" applyBorder="1" applyAlignment="1" applyProtection="1">
      <alignment horizontal="center" vertical="center" shrinkToFit="1"/>
      <protection locked="0"/>
    </xf>
    <xf numFmtId="184" fontId="33" fillId="5" borderId="15" xfId="0" applyNumberFormat="1" applyFont="1" applyFill="1" applyBorder="1" applyAlignment="1" applyProtection="1">
      <alignment horizontal="center" vertical="center" shrinkToFit="1"/>
      <protection locked="0"/>
    </xf>
    <xf numFmtId="0" fontId="33" fillId="5" borderId="14" xfId="0" applyNumberFormat="1" applyFont="1" applyFill="1" applyBorder="1" applyAlignment="1" applyProtection="1">
      <alignment vertical="center" wrapText="1"/>
      <protection locked="0"/>
    </xf>
    <xf numFmtId="0" fontId="33" fillId="5" borderId="9" xfId="0" applyNumberFormat="1" applyFont="1" applyFill="1" applyBorder="1" applyAlignment="1" applyProtection="1">
      <alignment vertical="center" wrapText="1"/>
      <protection locked="0"/>
    </xf>
    <xf numFmtId="0" fontId="33" fillId="5" borderId="15" xfId="0" applyNumberFormat="1" applyFont="1" applyFill="1" applyBorder="1" applyAlignment="1" applyProtection="1">
      <alignment vertical="center" wrapText="1"/>
      <protection locked="0"/>
    </xf>
    <xf numFmtId="0" fontId="33" fillId="0" borderId="14" xfId="0" applyNumberFormat="1" applyFont="1" applyFill="1" applyBorder="1" applyAlignment="1">
      <alignment horizontal="center" vertical="center" wrapText="1"/>
    </xf>
    <xf numFmtId="0" fontId="33" fillId="0" borderId="9" xfId="0" applyNumberFormat="1" applyFont="1" applyFill="1" applyBorder="1" applyAlignment="1">
      <alignment horizontal="center" vertical="center" wrapText="1"/>
    </xf>
    <xf numFmtId="0" fontId="33" fillId="0" borderId="15"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0" fontId="13" fillId="0" borderId="10" xfId="0" applyNumberFormat="1" applyFont="1" applyFill="1" applyBorder="1" applyAlignment="1" applyProtection="1">
      <alignment horizontal="center" vertical="center" shrinkToFit="1"/>
      <protection locked="0"/>
    </xf>
    <xf numFmtId="0" fontId="33" fillId="0" borderId="10" xfId="0" applyNumberFormat="1" applyFont="1" applyFill="1" applyBorder="1" applyAlignment="1">
      <alignment vertical="top" wrapText="1"/>
    </xf>
    <xf numFmtId="0" fontId="35" fillId="0" borderId="10" xfId="0" applyNumberFormat="1" applyFont="1" applyFill="1" applyBorder="1" applyAlignment="1">
      <alignment horizontal="center" vertical="center" wrapText="1"/>
    </xf>
    <xf numFmtId="0" fontId="25" fillId="0" borderId="8" xfId="0" applyFont="1" applyBorder="1" applyAlignment="1" applyProtection="1">
      <alignment horizontal="justify" vertical="top" wrapText="1"/>
      <protection locked="0"/>
    </xf>
    <xf numFmtId="0" fontId="25" fillId="0" borderId="9" xfId="0" applyFont="1" applyBorder="1" applyAlignment="1" applyProtection="1">
      <alignment horizontal="justify" vertical="top" wrapText="1"/>
      <protection locked="0"/>
    </xf>
    <xf numFmtId="0" fontId="25" fillId="0" borderId="15" xfId="0" applyFont="1" applyBorder="1" applyAlignment="1" applyProtection="1">
      <alignment horizontal="justify" vertical="top" wrapText="1"/>
      <protection locked="0"/>
    </xf>
    <xf numFmtId="184" fontId="33" fillId="5" borderId="8" xfId="0" applyNumberFormat="1" applyFont="1" applyFill="1" applyBorder="1" applyAlignment="1" applyProtection="1">
      <alignment horizontal="center" vertical="center" shrinkToFit="1"/>
      <protection locked="0"/>
    </xf>
    <xf numFmtId="0" fontId="25" fillId="5" borderId="8" xfId="0" applyNumberFormat="1" applyFont="1" applyFill="1" applyBorder="1" applyAlignment="1" applyProtection="1">
      <alignment horizontal="justify" vertical="center" wrapText="1"/>
      <protection locked="0"/>
    </xf>
    <xf numFmtId="0" fontId="25" fillId="5" borderId="9" xfId="0" applyNumberFormat="1" applyFont="1" applyFill="1" applyBorder="1" applyAlignment="1" applyProtection="1">
      <alignment horizontal="justify" vertical="center" wrapText="1"/>
      <protection locked="0"/>
    </xf>
    <xf numFmtId="0" fontId="25" fillId="5" borderId="15" xfId="0" applyNumberFormat="1" applyFont="1" applyFill="1" applyBorder="1" applyAlignment="1" applyProtection="1">
      <alignment horizontal="justify" vertical="center" wrapText="1"/>
      <protection locked="0"/>
    </xf>
    <xf numFmtId="0" fontId="33" fillId="0" borderId="8" xfId="0" applyNumberFormat="1" applyFont="1" applyFill="1" applyBorder="1" applyAlignment="1" applyProtection="1">
      <alignment horizontal="center" vertical="center" wrapText="1"/>
      <protection locked="0"/>
    </xf>
    <xf numFmtId="0" fontId="13" fillId="0" borderId="8" xfId="0" applyNumberFormat="1" applyFont="1" applyFill="1" applyBorder="1" applyAlignment="1" applyProtection="1">
      <alignment horizontal="center" vertical="center" shrinkToFit="1"/>
      <protection locked="0"/>
    </xf>
    <xf numFmtId="0" fontId="25" fillId="0" borderId="8" xfId="0" applyNumberFormat="1" applyFont="1" applyFill="1" applyBorder="1" applyAlignment="1" applyProtection="1">
      <alignment vertical="top" wrapText="1"/>
      <protection locked="0"/>
    </xf>
    <xf numFmtId="0" fontId="35" fillId="0" borderId="8" xfId="0" applyNumberFormat="1" applyFont="1" applyFill="1" applyBorder="1" applyAlignment="1" applyProtection="1">
      <alignment horizontal="center" vertical="center" wrapText="1"/>
      <protection locked="0"/>
    </xf>
    <xf numFmtId="0" fontId="25" fillId="0" borderId="14" xfId="0" applyFont="1" applyFill="1" applyBorder="1" applyAlignment="1" applyProtection="1">
      <alignment vertical="top" wrapText="1"/>
      <protection locked="0"/>
    </xf>
    <xf numFmtId="0" fontId="25" fillId="0" borderId="9" xfId="0" applyFont="1" applyFill="1" applyBorder="1" applyAlignment="1" applyProtection="1">
      <alignment vertical="top" wrapText="1"/>
      <protection locked="0"/>
    </xf>
    <xf numFmtId="0" fontId="25" fillId="0" borderId="15" xfId="0" applyFont="1" applyFill="1" applyBorder="1" applyAlignment="1" applyProtection="1">
      <alignment vertical="top" wrapText="1"/>
      <protection locked="0"/>
    </xf>
    <xf numFmtId="0" fontId="25" fillId="0" borderId="1" xfId="0" applyNumberFormat="1" applyFont="1" applyFill="1" applyBorder="1" applyAlignment="1" applyProtection="1">
      <alignment vertical="top" wrapText="1"/>
      <protection locked="0"/>
    </xf>
    <xf numFmtId="0" fontId="25" fillId="0" borderId="14" xfId="0" applyFont="1" applyBorder="1" applyAlignment="1" applyProtection="1">
      <alignment horizontal="left" vertical="top" wrapText="1"/>
      <protection locked="0"/>
    </xf>
    <xf numFmtId="0" fontId="25" fillId="0" borderId="15" xfId="0" applyFont="1" applyBorder="1" applyAlignment="1" applyProtection="1">
      <alignment horizontal="left" vertical="top" wrapText="1"/>
      <protection locked="0"/>
    </xf>
    <xf numFmtId="0" fontId="25" fillId="5" borderId="14" xfId="0" applyNumberFormat="1" applyFont="1" applyFill="1" applyBorder="1" applyAlignment="1" applyProtection="1">
      <alignment horizontal="justify" vertical="center" wrapText="1"/>
      <protection locked="0"/>
    </xf>
    <xf numFmtId="0" fontId="25" fillId="5" borderId="8" xfId="0" applyNumberFormat="1" applyFont="1" applyFill="1" applyBorder="1" applyAlignment="1" applyProtection="1">
      <alignment horizontal="center" vertical="center" wrapText="1"/>
      <protection locked="0"/>
    </xf>
    <xf numFmtId="0" fontId="25" fillId="5" borderId="9" xfId="0" applyNumberFormat="1" applyFont="1" applyFill="1" applyBorder="1" applyAlignment="1" applyProtection="1">
      <alignment horizontal="center" vertical="center" wrapText="1"/>
      <protection locked="0"/>
    </xf>
    <xf numFmtId="187" fontId="15" fillId="0" borderId="0" xfId="0" applyNumberFormat="1" applyFont="1" applyAlignment="1" applyProtection="1">
      <alignment horizontal="left" vertical="center"/>
      <protection locked="0"/>
    </xf>
    <xf numFmtId="0" fontId="25" fillId="0" borderId="9" xfId="0" applyFont="1" applyBorder="1" applyAlignment="1" applyProtection="1">
      <alignment horizontal="left" vertical="top" wrapText="1"/>
      <protection locked="0"/>
    </xf>
    <xf numFmtId="0" fontId="33" fillId="0" borderId="9" xfId="0" applyNumberFormat="1" applyFont="1" applyFill="1" applyBorder="1" applyAlignment="1" applyProtection="1">
      <alignment vertical="top" wrapText="1"/>
      <protection locked="0"/>
    </xf>
    <xf numFmtId="0" fontId="33" fillId="0" borderId="10" xfId="0" applyNumberFormat="1" applyFont="1" applyFill="1" applyBorder="1" applyAlignment="1" applyProtection="1">
      <alignment vertical="top" wrapText="1"/>
      <protection locked="0"/>
    </xf>
    <xf numFmtId="0" fontId="46" fillId="0" borderId="10" xfId="0" applyFont="1" applyBorder="1" applyAlignment="1" applyProtection="1">
      <alignment horizontal="justify" vertical="top" wrapText="1"/>
      <protection locked="0"/>
    </xf>
    <xf numFmtId="184" fontId="33" fillId="5" borderId="10" xfId="0" applyNumberFormat="1" applyFont="1" applyFill="1" applyBorder="1" applyAlignment="1" applyProtection="1">
      <alignment horizontal="center" vertical="center" shrinkToFit="1"/>
      <protection locked="0"/>
    </xf>
    <xf numFmtId="0" fontId="33" fillId="5" borderId="9" xfId="0" applyNumberFormat="1" applyFont="1" applyFill="1" applyBorder="1" applyAlignment="1" applyProtection="1">
      <alignment horizontal="justify" vertical="center"/>
      <protection locked="0"/>
    </xf>
    <xf numFmtId="0" fontId="33" fillId="5" borderId="10" xfId="0" applyNumberFormat="1" applyFont="1" applyFill="1" applyBorder="1" applyAlignment="1" applyProtection="1">
      <alignment horizontal="justify" vertical="center"/>
      <protection locked="0"/>
    </xf>
    <xf numFmtId="0" fontId="48" fillId="0" borderId="9" xfId="0" applyNumberFormat="1" applyFont="1" applyFill="1" applyBorder="1" applyAlignment="1" applyProtection="1">
      <alignment horizontal="center" vertical="center" wrapText="1"/>
      <protection locked="0"/>
    </xf>
    <xf numFmtId="0" fontId="48" fillId="0" borderId="10" xfId="0" applyNumberFormat="1" applyFont="1" applyFill="1" applyBorder="1" applyAlignment="1" applyProtection="1">
      <alignment horizontal="center" vertical="center" wrapText="1"/>
      <protection locked="0"/>
    </xf>
    <xf numFmtId="0" fontId="33" fillId="0" borderId="8" xfId="0" applyNumberFormat="1" applyFont="1" applyFill="1" applyBorder="1" applyAlignment="1" applyProtection="1">
      <alignment vertical="top" wrapText="1"/>
      <protection locked="0"/>
    </xf>
    <xf numFmtId="0" fontId="48" fillId="0" borderId="15" xfId="0" applyNumberFormat="1" applyFont="1" applyFill="1" applyBorder="1" applyAlignment="1" applyProtection="1">
      <alignment horizontal="center" vertical="center" wrapText="1"/>
      <protection locked="0"/>
    </xf>
    <xf numFmtId="0" fontId="33" fillId="5" borderId="15" xfId="0" applyNumberFormat="1" applyFont="1" applyFill="1" applyBorder="1" applyAlignment="1" applyProtection="1">
      <alignment horizontal="justify" vertical="center"/>
      <protection locked="0"/>
    </xf>
    <xf numFmtId="0" fontId="25" fillId="0" borderId="8" xfId="0" applyFont="1" applyBorder="1" applyAlignment="1" applyProtection="1">
      <alignment horizontal="left" vertical="top" wrapText="1"/>
      <protection locked="0"/>
    </xf>
    <xf numFmtId="0" fontId="33" fillId="5" borderId="8" xfId="0" applyNumberFormat="1" applyFont="1" applyFill="1" applyBorder="1" applyAlignment="1" applyProtection="1">
      <alignment horizontal="center" vertical="center"/>
      <protection locked="0"/>
    </xf>
    <xf numFmtId="0" fontId="33" fillId="5" borderId="9" xfId="0" applyNumberFormat="1" applyFont="1" applyFill="1" applyBorder="1" applyAlignment="1" applyProtection="1">
      <alignment horizontal="center" vertical="center"/>
      <protection locked="0"/>
    </xf>
    <xf numFmtId="0" fontId="33" fillId="0" borderId="15" xfId="0" applyNumberFormat="1" applyFont="1" applyFill="1" applyBorder="1" applyAlignment="1" applyProtection="1">
      <alignment vertical="top" wrapText="1"/>
      <protection locked="0"/>
    </xf>
    <xf numFmtId="0" fontId="25" fillId="0" borderId="1" xfId="0" applyFont="1" applyBorder="1" applyAlignment="1" applyProtection="1">
      <alignment horizontal="justify" vertical="top" wrapText="1"/>
      <protection locked="0"/>
    </xf>
    <xf numFmtId="0" fontId="25" fillId="5" borderId="1" xfId="0" applyNumberFormat="1" applyFont="1" applyFill="1" applyBorder="1" applyAlignment="1" applyProtection="1">
      <alignment horizontal="justify" vertical="center" wrapText="1"/>
      <protection locked="0"/>
    </xf>
    <xf numFmtId="0" fontId="33" fillId="0" borderId="1" xfId="0" applyNumberFormat="1" applyFont="1" applyFill="1" applyBorder="1" applyAlignment="1" applyProtection="1">
      <alignment horizontal="center" vertical="center" wrapText="1"/>
      <protection locked="0"/>
    </xf>
    <xf numFmtId="0" fontId="25" fillId="5" borderId="14" xfId="0" applyNumberFormat="1" applyFont="1" applyFill="1" applyBorder="1" applyAlignment="1" applyProtection="1">
      <alignment horizontal="left" vertical="center" wrapText="1"/>
      <protection locked="0"/>
    </xf>
    <xf numFmtId="0" fontId="25" fillId="5" borderId="9" xfId="0" applyNumberFormat="1" applyFont="1" applyFill="1" applyBorder="1" applyAlignment="1" applyProtection="1">
      <alignment horizontal="left" vertical="center" wrapText="1"/>
      <protection locked="0"/>
    </xf>
    <xf numFmtId="0" fontId="25" fillId="5" borderId="15" xfId="0" applyNumberFormat="1" applyFont="1" applyFill="1" applyBorder="1" applyAlignment="1" applyProtection="1">
      <alignment horizontal="left" vertical="center" wrapText="1"/>
      <protection locked="0"/>
    </xf>
    <xf numFmtId="0" fontId="46" fillId="0" borderId="14" xfId="0" applyFont="1" applyFill="1" applyBorder="1" applyAlignment="1" applyProtection="1">
      <alignment vertical="top" wrapText="1"/>
      <protection locked="0"/>
    </xf>
    <xf numFmtId="0" fontId="46" fillId="0" borderId="9" xfId="0" applyFont="1" applyFill="1" applyBorder="1" applyAlignment="1" applyProtection="1">
      <alignment vertical="top" wrapText="1"/>
      <protection locked="0"/>
    </xf>
    <xf numFmtId="0" fontId="46" fillId="0" borderId="15" xfId="0" applyFont="1" applyFill="1" applyBorder="1" applyAlignment="1" applyProtection="1">
      <alignment vertical="top" wrapText="1"/>
      <protection locked="0"/>
    </xf>
    <xf numFmtId="0" fontId="25" fillId="0" borderId="10" xfId="0" applyFont="1" applyFill="1" applyBorder="1" applyAlignment="1" applyProtection="1">
      <alignment vertical="top" wrapText="1"/>
      <protection locked="0"/>
    </xf>
    <xf numFmtId="0" fontId="33" fillId="5" borderId="10" xfId="0" applyNumberFormat="1" applyFont="1" applyFill="1" applyBorder="1" applyAlignment="1" applyProtection="1">
      <alignment vertical="center" wrapText="1"/>
      <protection locked="0"/>
    </xf>
    <xf numFmtId="186" fontId="15" fillId="0" borderId="0" xfId="0" applyNumberFormat="1" applyFont="1" applyProtection="1">
      <alignment vertical="center"/>
      <protection locked="0"/>
    </xf>
    <xf numFmtId="0" fontId="25" fillId="0" borderId="10" xfId="0" applyFont="1" applyBorder="1" applyAlignment="1" applyProtection="1">
      <alignment horizontal="left" vertical="top" wrapText="1"/>
      <protection locked="0"/>
    </xf>
    <xf numFmtId="184" fontId="33" fillId="5" borderId="8" xfId="0" quotePrefix="1" applyNumberFormat="1" applyFont="1" applyFill="1" applyBorder="1" applyAlignment="1" applyProtection="1">
      <alignment horizontal="center" vertical="center" shrinkToFit="1"/>
      <protection locked="0"/>
    </xf>
    <xf numFmtId="184" fontId="33" fillId="5" borderId="9" xfId="0" quotePrefix="1" applyNumberFormat="1" applyFont="1" applyFill="1" applyBorder="1" applyAlignment="1" applyProtection="1">
      <alignment horizontal="center" vertical="center" shrinkToFit="1"/>
      <protection locked="0"/>
    </xf>
    <xf numFmtId="0" fontId="33" fillId="5" borderId="10" xfId="0" applyNumberFormat="1" applyFont="1" applyFill="1" applyBorder="1" applyAlignment="1" applyProtection="1">
      <alignment horizontal="center" vertical="center"/>
      <protection locked="0"/>
    </xf>
    <xf numFmtId="0" fontId="33" fillId="0" borderId="10" xfId="0" applyNumberFormat="1" applyFont="1" applyFill="1" applyBorder="1" applyAlignment="1" applyProtection="1">
      <alignment horizontal="center" vertical="center" wrapText="1"/>
      <protection locked="0"/>
    </xf>
    <xf numFmtId="0" fontId="13" fillId="0" borderId="8" xfId="0" quotePrefix="1" applyNumberFormat="1" applyFont="1" applyFill="1" applyBorder="1" applyAlignment="1" applyProtection="1">
      <alignment horizontal="center" vertical="center" shrinkToFit="1"/>
      <protection locked="0"/>
    </xf>
    <xf numFmtId="0" fontId="13" fillId="0" borderId="9" xfId="0" quotePrefix="1" applyNumberFormat="1" applyFont="1" applyFill="1" applyBorder="1" applyAlignment="1" applyProtection="1">
      <alignment horizontal="center" vertical="center" shrinkToFit="1"/>
      <protection locked="0"/>
    </xf>
    <xf numFmtId="0" fontId="35" fillId="0" borderId="8" xfId="0" applyNumberFormat="1" applyFont="1" applyFill="1" applyBorder="1" applyAlignment="1" applyProtection="1">
      <alignment horizontal="center" vertical="center"/>
      <protection locked="0"/>
    </xf>
    <xf numFmtId="0" fontId="35" fillId="0" borderId="9" xfId="0" applyNumberFormat="1" applyFont="1" applyFill="1" applyBorder="1" applyAlignment="1" applyProtection="1">
      <alignment horizontal="center" vertical="center"/>
      <protection locked="0"/>
    </xf>
    <xf numFmtId="0" fontId="35" fillId="0" borderId="10" xfId="0" applyNumberFormat="1" applyFont="1" applyFill="1" applyBorder="1" applyAlignment="1" applyProtection="1">
      <alignment horizontal="center" vertical="center"/>
      <protection locked="0"/>
    </xf>
    <xf numFmtId="0" fontId="35" fillId="0" borderId="15" xfId="0" applyNumberFormat="1" applyFont="1" applyFill="1" applyBorder="1" applyAlignment="1" applyProtection="1">
      <alignment horizontal="center" vertical="center"/>
      <protection locked="0"/>
    </xf>
    <xf numFmtId="0" fontId="35" fillId="0" borderId="1" xfId="0" applyNumberFormat="1" applyFont="1" applyFill="1" applyBorder="1" applyAlignment="1" applyProtection="1">
      <alignment horizontal="center" vertical="center" wrapText="1"/>
      <protection locked="0"/>
    </xf>
  </cellXfs>
  <cellStyles count="2">
    <cellStyle name="標準" xfId="0" builtinId="0"/>
    <cellStyle name="標準_Book1" xfId="1"/>
  </cellStyles>
  <dxfs count="13">
    <dxf>
      <font>
        <color rgb="FF0070C0"/>
      </font>
    </dxf>
    <dxf>
      <font>
        <color rgb="FFFF0000"/>
      </font>
    </dxf>
    <dxf>
      <font>
        <color rgb="FF92D050"/>
      </font>
    </dxf>
    <dxf>
      <font>
        <color rgb="FF0070C0"/>
      </font>
    </dxf>
    <dxf>
      <font>
        <color rgb="FF0070C0"/>
      </font>
      <numFmt numFmtId="197" formatCode="&quot;適&quot;"/>
    </dxf>
    <dxf>
      <font>
        <color rgb="FFFFC000"/>
      </font>
      <fill>
        <patternFill>
          <bgColor rgb="FFCCECFF"/>
        </patternFill>
      </fill>
    </dxf>
    <dxf>
      <font>
        <color rgb="FFFFC000"/>
      </font>
      <numFmt numFmtId="198" formatCode="&quot;一部不適&quot;"/>
      <fill>
        <patternFill>
          <bgColor rgb="FFCCECFF"/>
        </patternFill>
      </fill>
    </dxf>
    <dxf>
      <font>
        <color rgb="FFFF0000"/>
      </font>
      <fill>
        <patternFill>
          <bgColor rgb="FF99FFCC"/>
        </patternFill>
      </fill>
    </dxf>
    <dxf>
      <font>
        <color rgb="FFFF0000"/>
      </font>
      <numFmt numFmtId="199" formatCode="&quot;不適&quot;"/>
      <fill>
        <patternFill>
          <bgColor rgb="FF99FFCC"/>
        </patternFill>
      </fill>
    </dxf>
    <dxf>
      <font>
        <color rgb="FF00B050"/>
      </font>
      <numFmt numFmtId="200" formatCode="&quot;該当なし&quot;"/>
      <fill>
        <patternFill>
          <bgColor rgb="FFFFCCCC"/>
        </patternFill>
      </fill>
    </dxf>
    <dxf>
      <font>
        <color rgb="FF00B050"/>
      </font>
      <fill>
        <patternFill>
          <bgColor rgb="FFFFCCCC"/>
        </patternFill>
      </fill>
    </dxf>
    <dxf>
      <numFmt numFmtId="201" formatCode="&quot;その他&quot;"/>
      <fill>
        <patternFill>
          <bgColor rgb="FFFFFFCC"/>
        </patternFill>
      </fill>
    </dxf>
    <dxf>
      <fill>
        <patternFill>
          <bgColor rgb="FFFFFFCC"/>
        </patternFill>
      </fill>
    </dxf>
  </dxfs>
  <tableStyles count="0" defaultTableStyle="TableStyleMedium2" defaultPivotStyle="PivotStyleLight16"/>
  <colors>
    <mruColors>
      <color rgb="FFE3F3D1"/>
      <color rgb="FFFEF5F0"/>
      <color rgb="FFE1FFFF"/>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2"/>
  <sheetViews>
    <sheetView tabSelected="1" zoomScaleNormal="100" zoomScaleSheetLayoutView="100" workbookViewId="0">
      <selection sqref="A1:E1"/>
    </sheetView>
  </sheetViews>
  <sheetFormatPr defaultRowHeight="13.2"/>
  <cols>
    <col min="1" max="1" width="13.6640625" customWidth="1"/>
    <col min="2" max="2" width="11.21875" customWidth="1"/>
    <col min="3" max="3" width="25" customWidth="1"/>
    <col min="4" max="4" width="11.21875" customWidth="1"/>
    <col min="5" max="5" width="25" customWidth="1"/>
  </cols>
  <sheetData>
    <row r="1" spans="1:7" ht="30" customHeight="1">
      <c r="A1" s="253" t="s">
        <v>314</v>
      </c>
      <c r="B1" s="254"/>
      <c r="C1" s="254"/>
      <c r="D1" s="254"/>
      <c r="E1" s="254"/>
    </row>
    <row r="2" spans="1:7" ht="24" customHeight="1">
      <c r="A2" t="s">
        <v>0</v>
      </c>
    </row>
    <row r="3" spans="1:7" ht="39" customHeight="1">
      <c r="A3" s="3" t="s">
        <v>1</v>
      </c>
      <c r="B3" s="260"/>
      <c r="C3" s="260"/>
      <c r="D3" s="260"/>
      <c r="E3" s="260"/>
    </row>
    <row r="4" spans="1:7" ht="15" customHeight="1"/>
    <row r="5" spans="1:7" ht="39" customHeight="1">
      <c r="A5" s="3" t="s">
        <v>7</v>
      </c>
      <c r="B5" s="2" t="s">
        <v>14</v>
      </c>
      <c r="C5" s="251"/>
      <c r="D5" s="251"/>
      <c r="E5" s="252"/>
    </row>
    <row r="6" spans="1:7" ht="39" customHeight="1">
      <c r="A6" s="4" t="s">
        <v>3</v>
      </c>
      <c r="B6" s="261"/>
      <c r="C6" s="261"/>
      <c r="D6" s="261"/>
      <c r="E6" s="261"/>
    </row>
    <row r="7" spans="1:7" ht="39" customHeight="1">
      <c r="A7" s="4" t="s">
        <v>4</v>
      </c>
      <c r="B7" s="3" t="s">
        <v>5</v>
      </c>
      <c r="C7" s="1"/>
      <c r="D7" s="3" t="s">
        <v>6</v>
      </c>
      <c r="E7" s="1"/>
    </row>
    <row r="8" spans="1:7" ht="15" customHeight="1"/>
    <row r="9" spans="1:7" ht="39" customHeight="1">
      <c r="A9" s="3" t="s">
        <v>2</v>
      </c>
      <c r="B9" s="2" t="s">
        <v>14</v>
      </c>
      <c r="C9" s="251"/>
      <c r="D9" s="251"/>
      <c r="E9" s="252"/>
    </row>
    <row r="10" spans="1:7" ht="39" customHeight="1">
      <c r="A10" s="4" t="s">
        <v>8</v>
      </c>
      <c r="B10" s="261"/>
      <c r="C10" s="261"/>
      <c r="D10" s="261"/>
      <c r="E10" s="261"/>
    </row>
    <row r="11" spans="1:7" ht="39" customHeight="1">
      <c r="A11" s="4" t="s">
        <v>9</v>
      </c>
      <c r="B11" s="261"/>
      <c r="C11" s="261"/>
      <c r="D11" s="261"/>
      <c r="E11" s="261"/>
    </row>
    <row r="12" spans="1:7" ht="39" customHeight="1">
      <c r="A12" s="4" t="s">
        <v>10</v>
      </c>
      <c r="B12" s="261"/>
      <c r="C12" s="261"/>
      <c r="D12" s="3" t="s">
        <v>11</v>
      </c>
      <c r="E12" s="1"/>
    </row>
    <row r="13" spans="1:7" ht="39" customHeight="1">
      <c r="A13" s="4" t="s">
        <v>12</v>
      </c>
      <c r="B13" s="3" t="s">
        <v>5</v>
      </c>
      <c r="C13" s="1"/>
      <c r="D13" s="4" t="s">
        <v>6</v>
      </c>
      <c r="E13" s="1"/>
    </row>
    <row r="14" spans="1:7" ht="39" customHeight="1">
      <c r="A14" s="4" t="s">
        <v>13</v>
      </c>
      <c r="B14" s="4" t="s">
        <v>5</v>
      </c>
      <c r="C14" s="1"/>
      <c r="D14" s="4" t="s">
        <v>6</v>
      </c>
      <c r="E14" s="1"/>
    </row>
    <row r="15" spans="1:7" ht="15" customHeight="1" thickBot="1"/>
    <row r="16" spans="1:7" ht="39" customHeight="1" thickBot="1">
      <c r="A16" s="256" t="s">
        <v>15</v>
      </c>
      <c r="B16" s="257"/>
      <c r="C16" s="8" t="s">
        <v>231</v>
      </c>
      <c r="D16" s="258" t="s">
        <v>30</v>
      </c>
      <c r="E16" s="259"/>
      <c r="G16" s="7" t="s">
        <v>231</v>
      </c>
    </row>
    <row r="17" spans="1:7" ht="24" customHeight="1">
      <c r="G17" s="7" t="s">
        <v>232</v>
      </c>
    </row>
    <row r="18" spans="1:7" ht="13.5" customHeight="1">
      <c r="A18" s="231" t="s">
        <v>426</v>
      </c>
      <c r="B18" s="5"/>
      <c r="C18" s="5"/>
      <c r="D18" s="5"/>
      <c r="E18" s="5"/>
      <c r="G18" s="7" t="s">
        <v>233</v>
      </c>
    </row>
    <row r="19" spans="1:7" ht="13.5" customHeight="1">
      <c r="A19" s="232" t="s">
        <v>20</v>
      </c>
      <c r="B19" s="6" t="s">
        <v>17</v>
      </c>
      <c r="C19" s="5"/>
      <c r="D19" s="5"/>
      <c r="E19" s="5"/>
    </row>
    <row r="20" spans="1:7" ht="13.5" customHeight="1">
      <c r="A20" s="232" t="s">
        <v>21</v>
      </c>
      <c r="B20" s="6" t="s">
        <v>18</v>
      </c>
      <c r="C20" s="5"/>
      <c r="D20" s="5"/>
      <c r="E20" s="5"/>
    </row>
    <row r="21" spans="1:7" ht="13.5" customHeight="1">
      <c r="A21" s="232" t="s">
        <v>22</v>
      </c>
      <c r="B21" s="6" t="s">
        <v>24</v>
      </c>
      <c r="C21" s="5"/>
      <c r="D21" s="5"/>
      <c r="E21" s="5"/>
    </row>
    <row r="22" spans="1:7" ht="13.5" customHeight="1">
      <c r="A22" s="232"/>
      <c r="B22" s="6" t="s">
        <v>25</v>
      </c>
      <c r="C22" s="5"/>
      <c r="D22" s="5"/>
      <c r="E22" s="5"/>
    </row>
    <row r="23" spans="1:7" ht="13.5" customHeight="1">
      <c r="A23" s="232" t="s">
        <v>23</v>
      </c>
      <c r="B23" s="6" t="s">
        <v>26</v>
      </c>
      <c r="C23" s="5"/>
      <c r="D23" s="5"/>
      <c r="E23" s="5"/>
    </row>
    <row r="24" spans="1:7" ht="13.5" customHeight="1">
      <c r="A24" s="232"/>
      <c r="B24" s="6" t="s">
        <v>27</v>
      </c>
      <c r="C24" s="5"/>
      <c r="D24" s="5"/>
      <c r="E24" s="5"/>
    </row>
    <row r="25" spans="1:7" ht="13.5" customHeight="1">
      <c r="A25" s="232" t="s">
        <v>19</v>
      </c>
      <c r="B25" s="6" t="s">
        <v>28</v>
      </c>
      <c r="C25" s="5"/>
      <c r="D25" s="5"/>
      <c r="E25" s="5"/>
    </row>
    <row r="26" spans="1:7" ht="13.5" customHeight="1">
      <c r="A26" s="232"/>
      <c r="B26" s="6" t="s">
        <v>29</v>
      </c>
      <c r="C26" s="5"/>
      <c r="D26" s="5"/>
      <c r="E26" s="5"/>
    </row>
    <row r="27" spans="1:7" s="171" customFormat="1" ht="13.5" customHeight="1">
      <c r="A27" s="232" t="s">
        <v>401</v>
      </c>
      <c r="B27" s="170"/>
      <c r="C27" s="170"/>
      <c r="D27" s="170"/>
      <c r="E27" s="170"/>
    </row>
    <row r="28" spans="1:7" s="171" customFormat="1" ht="13.5" customHeight="1">
      <c r="A28" s="232" t="s">
        <v>402</v>
      </c>
      <c r="B28" s="170"/>
      <c r="C28" s="170"/>
      <c r="D28" s="170"/>
      <c r="E28" s="170"/>
    </row>
    <row r="29" spans="1:7" s="171" customFormat="1" ht="13.5" customHeight="1">
      <c r="A29" s="232" t="s">
        <v>427</v>
      </c>
      <c r="B29" s="170"/>
      <c r="C29" s="170"/>
      <c r="D29" s="170"/>
      <c r="E29" s="170"/>
    </row>
    <row r="30" spans="1:7" s="171" customFormat="1" ht="13.5" customHeight="1">
      <c r="A30" s="232" t="s">
        <v>428</v>
      </c>
      <c r="B30" s="170"/>
      <c r="C30" s="170"/>
      <c r="D30" s="170"/>
      <c r="E30" s="170"/>
    </row>
    <row r="31" spans="1:7" ht="13.5" customHeight="1">
      <c r="A31" s="159"/>
      <c r="B31" s="5"/>
      <c r="C31" s="5"/>
      <c r="D31" s="5"/>
      <c r="E31" s="5"/>
    </row>
    <row r="32" spans="1:7" ht="13.5" customHeight="1">
      <c r="A32" s="255" t="s">
        <v>16</v>
      </c>
      <c r="B32" s="255"/>
      <c r="C32" s="255"/>
      <c r="D32" s="255"/>
      <c r="E32" s="255"/>
    </row>
  </sheetData>
  <mergeCells count="11">
    <mergeCell ref="C5:E5"/>
    <mergeCell ref="A1:E1"/>
    <mergeCell ref="A32:E32"/>
    <mergeCell ref="A16:B16"/>
    <mergeCell ref="D16:E16"/>
    <mergeCell ref="B3:E3"/>
    <mergeCell ref="B6:E6"/>
    <mergeCell ref="B10:E10"/>
    <mergeCell ref="B11:E11"/>
    <mergeCell ref="B12:C12"/>
    <mergeCell ref="C9:E9"/>
  </mergeCells>
  <phoneticPr fontId="1"/>
  <dataValidations disablePrompts="1" count="1">
    <dataValidation type="list" errorStyle="information" allowBlank="1" showInputMessage="1" sqref="C16">
      <formula1>$G$16:$G$18</formula1>
    </dataValidation>
  </dataValidations>
  <printOptions horizontalCentered="1"/>
  <pageMargins left="0.59055118110236227" right="0.59055118110236227" top="0.78740157480314965" bottom="0.59055118110236227"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228"/>
  <sheetViews>
    <sheetView view="pageBreakPreview" zoomScaleNormal="85" zoomScaleSheetLayoutView="100" workbookViewId="0">
      <pane ySplit="6" topLeftCell="A7" activePane="bottomLeft" state="frozen"/>
      <selection sqref="A1:E1"/>
      <selection pane="bottomLeft" activeCell="A7" sqref="A7"/>
    </sheetView>
  </sheetViews>
  <sheetFormatPr defaultRowHeight="13.2"/>
  <cols>
    <col min="1" max="1" width="11.21875" style="207" customWidth="1"/>
    <col min="2" max="2" width="42.44140625" style="108" customWidth="1"/>
    <col min="3" max="3" width="11.33203125" style="108" customWidth="1"/>
    <col min="4" max="4" width="8" style="11" customWidth="1"/>
    <col min="5" max="5" width="17.44140625" style="15" customWidth="1"/>
    <col min="6" max="6" width="7.33203125" style="155" hidden="1" customWidth="1"/>
    <col min="7" max="7" width="10.33203125" style="18" hidden="1" customWidth="1"/>
    <col min="8" max="8" width="41.21875" style="233" hidden="1" customWidth="1"/>
    <col min="9" max="9" width="13.88671875" style="33" hidden="1" customWidth="1"/>
    <col min="10" max="10" width="17.21875" hidden="1" customWidth="1"/>
    <col min="11" max="13" width="9" hidden="1" customWidth="1"/>
    <col min="14" max="14" width="10" hidden="1" customWidth="1"/>
    <col min="15" max="26" width="8.77734375" hidden="1" customWidth="1"/>
  </cols>
  <sheetData>
    <row r="1" spans="1:18" ht="15" customHeight="1">
      <c r="A1" s="206" t="s">
        <v>31</v>
      </c>
      <c r="F1" s="201"/>
      <c r="I1" s="51" t="s">
        <v>326</v>
      </c>
      <c r="J1" s="9"/>
      <c r="K1" s="9"/>
      <c r="L1" s="9"/>
      <c r="M1" s="9"/>
    </row>
    <row r="2" spans="1:18" ht="15" customHeight="1" thickBot="1">
      <c r="B2" s="194" t="s">
        <v>244</v>
      </c>
      <c r="C2" s="325">
        <f>フェイスシート!B3</f>
        <v>0</v>
      </c>
      <c r="D2" s="325"/>
      <c r="E2" s="325"/>
      <c r="F2" s="201"/>
      <c r="I2" s="51" t="s">
        <v>325</v>
      </c>
      <c r="J2" s="9"/>
      <c r="K2" s="9"/>
      <c r="L2" s="9"/>
      <c r="M2" s="9"/>
    </row>
    <row r="3" spans="1:18" ht="15" customHeight="1" thickTop="1" thickBot="1">
      <c r="B3" s="194" t="s">
        <v>245</v>
      </c>
      <c r="C3" s="353">
        <f>フェイスシート!B10</f>
        <v>0</v>
      </c>
      <c r="D3" s="353"/>
      <c r="E3" s="353"/>
      <c r="I3" s="54" t="s">
        <v>327</v>
      </c>
      <c r="J3" s="53"/>
      <c r="K3" s="10"/>
      <c r="L3" s="10"/>
      <c r="M3" s="10"/>
    </row>
    <row r="4" spans="1:18" ht="15" customHeight="1" thickTop="1" thickBot="1">
      <c r="A4" s="207" t="s">
        <v>32</v>
      </c>
      <c r="F4" s="202" t="s">
        <v>384</v>
      </c>
      <c r="G4" s="173" t="s">
        <v>385</v>
      </c>
      <c r="H4" s="174" t="s">
        <v>386</v>
      </c>
      <c r="I4" s="58"/>
      <c r="J4" s="55"/>
      <c r="K4" s="56" t="s">
        <v>324</v>
      </c>
      <c r="L4" s="46"/>
      <c r="M4" s="46"/>
      <c r="N4" s="46"/>
      <c r="O4" s="46"/>
      <c r="P4" s="47"/>
    </row>
    <row r="5" spans="1:18" ht="45" customHeight="1" thickTop="1" thickBot="1">
      <c r="A5" s="208" t="s">
        <v>33</v>
      </c>
      <c r="B5" s="195" t="s">
        <v>34</v>
      </c>
      <c r="C5" s="196" t="s">
        <v>246</v>
      </c>
      <c r="D5" s="13" t="s">
        <v>129</v>
      </c>
      <c r="E5" s="16" t="s">
        <v>41</v>
      </c>
      <c r="F5" s="203" t="s">
        <v>247</v>
      </c>
      <c r="G5" s="32" t="s">
        <v>317</v>
      </c>
      <c r="H5" s="19" t="s">
        <v>323</v>
      </c>
      <c r="I5" s="59" t="s">
        <v>328</v>
      </c>
      <c r="J5" s="52"/>
      <c r="K5" s="48">
        <v>2</v>
      </c>
      <c r="L5" s="49">
        <v>3</v>
      </c>
      <c r="M5" s="49" t="s">
        <v>319</v>
      </c>
      <c r="N5" s="49" t="s">
        <v>320</v>
      </c>
      <c r="O5" s="49" t="s">
        <v>322</v>
      </c>
      <c r="P5" s="50" t="s">
        <v>321</v>
      </c>
      <c r="Q5" s="10"/>
      <c r="R5" s="10"/>
    </row>
    <row r="6" spans="1:18" ht="2.25" customHeight="1" thickTop="1">
      <c r="A6" s="209"/>
      <c r="B6" s="197"/>
      <c r="C6" s="198"/>
      <c r="D6" s="12"/>
      <c r="E6" s="17"/>
      <c r="F6" s="204"/>
      <c r="G6" s="20"/>
      <c r="H6" s="234"/>
    </row>
    <row r="7" spans="1:18" ht="15" customHeight="1">
      <c r="F7" s="205"/>
      <c r="G7" s="21"/>
      <c r="H7" s="234"/>
    </row>
    <row r="8" spans="1:18" ht="15" customHeight="1">
      <c r="A8" s="207" t="s">
        <v>35</v>
      </c>
      <c r="F8" s="205"/>
      <c r="G8" s="21"/>
      <c r="H8" s="234"/>
    </row>
    <row r="9" spans="1:18" ht="38.4">
      <c r="A9" s="210" t="s">
        <v>36</v>
      </c>
      <c r="B9" s="62" t="s">
        <v>308</v>
      </c>
      <c r="C9" s="338" t="s">
        <v>329</v>
      </c>
      <c r="D9" s="355"/>
      <c r="E9" s="339"/>
      <c r="F9" s="312" t="s">
        <v>226</v>
      </c>
      <c r="G9" s="359"/>
      <c r="H9" s="335"/>
      <c r="I9" s="361" t="str">
        <f t="shared" ref="I9:I72" si="0">IF(IFERROR(MATCH(G9,K$5:P$5,0),99)&lt;&gt;99,"指摘あり",IF(OR(D9=2,D9="2:不適"),"自己×",IF(AND(G9="",RIGHT(F9,1)&lt;&gt;"略"),IF(OR(F9=$I$4,$I$4=""),F9,""),IF(H9&lt;&gt;"","ｺﾒﾝﾄあり",""))))</f>
        <v>介</v>
      </c>
    </row>
    <row r="10" spans="1:18" ht="96">
      <c r="A10" s="211"/>
      <c r="B10" s="63" t="s">
        <v>404</v>
      </c>
      <c r="C10" s="326"/>
      <c r="D10" s="356"/>
      <c r="E10" s="340"/>
      <c r="F10" s="278"/>
      <c r="G10" s="360"/>
      <c r="H10" s="327"/>
      <c r="I10" s="362">
        <f t="shared" si="0"/>
        <v>0</v>
      </c>
    </row>
    <row r="11" spans="1:18" ht="42" customHeight="1">
      <c r="A11" s="212">
        <f>IF(AND(B11&gt;0,B11&lt;9999),1,0)</f>
        <v>0</v>
      </c>
      <c r="B11" s="64" t="s">
        <v>425</v>
      </c>
      <c r="C11" s="326"/>
      <c r="D11" s="356"/>
      <c r="E11" s="340"/>
      <c r="F11" s="278"/>
      <c r="G11" s="360"/>
      <c r="H11" s="327"/>
      <c r="I11" s="362">
        <f t="shared" si="0"/>
        <v>0</v>
      </c>
      <c r="L11" s="229" t="s">
        <v>425</v>
      </c>
    </row>
    <row r="12" spans="1:18" ht="19.2">
      <c r="A12" s="212"/>
      <c r="B12" s="63" t="s">
        <v>330</v>
      </c>
      <c r="C12" s="326"/>
      <c r="D12" s="293"/>
      <c r="E12" s="340"/>
      <c r="F12" s="278" t="e">
        <v>#N/A</v>
      </c>
      <c r="G12" s="281"/>
      <c r="H12" s="327"/>
      <c r="I12" s="362" t="e">
        <f t="shared" si="0"/>
        <v>#N/A</v>
      </c>
    </row>
    <row r="13" spans="1:18" ht="13.2" customHeight="1">
      <c r="A13" s="212">
        <f>IF(AND(B13&gt;0,B13&lt;9999),1,0)</f>
        <v>0</v>
      </c>
      <c r="B13" s="65" t="s">
        <v>264</v>
      </c>
      <c r="C13" s="326"/>
      <c r="D13" s="293"/>
      <c r="E13" s="340"/>
      <c r="F13" s="278" t="e">
        <v>#N/A</v>
      </c>
      <c r="G13" s="281"/>
      <c r="H13" s="327"/>
      <c r="I13" s="362" t="e">
        <f t="shared" si="0"/>
        <v>#N/A</v>
      </c>
      <c r="L13" s="230" t="s">
        <v>117</v>
      </c>
    </row>
    <row r="14" spans="1:18" ht="28.8">
      <c r="A14" s="212"/>
      <c r="B14" s="63" t="s">
        <v>269</v>
      </c>
      <c r="C14" s="326"/>
      <c r="D14" s="293"/>
      <c r="E14" s="340"/>
      <c r="F14" s="278" t="e">
        <v>#N/A</v>
      </c>
      <c r="G14" s="281"/>
      <c r="H14" s="327"/>
      <c r="I14" s="362" t="e">
        <f t="shared" si="0"/>
        <v>#N/A</v>
      </c>
    </row>
    <row r="15" spans="1:18" ht="13.2" customHeight="1">
      <c r="A15" s="212">
        <f>IF(AND(B15&gt;0,B15&lt;9999),1,0)</f>
        <v>0</v>
      </c>
      <c r="B15" s="66" t="s">
        <v>265</v>
      </c>
      <c r="C15" s="326"/>
      <c r="D15" s="293"/>
      <c r="E15" s="340"/>
      <c r="F15" s="278" t="e">
        <v>#N/A</v>
      </c>
      <c r="G15" s="281"/>
      <c r="H15" s="327"/>
      <c r="I15" s="362" t="e">
        <f t="shared" si="0"/>
        <v>#N/A</v>
      </c>
      <c r="L15" t="s">
        <v>118</v>
      </c>
    </row>
    <row r="16" spans="1:18" ht="13.2" customHeight="1">
      <c r="A16" s="213"/>
      <c r="B16" s="63" t="s">
        <v>267</v>
      </c>
      <c r="C16" s="326"/>
      <c r="D16" s="293"/>
      <c r="E16" s="340"/>
      <c r="F16" s="278" t="e">
        <v>#N/A</v>
      </c>
      <c r="G16" s="281"/>
      <c r="H16" s="327"/>
      <c r="I16" s="362" t="e">
        <f t="shared" si="0"/>
        <v>#N/A</v>
      </c>
    </row>
    <row r="17" spans="1:12" ht="13.2" customHeight="1">
      <c r="A17" s="213"/>
      <c r="B17" s="67" t="str">
        <f>IF(OR(A11=1,AND(A13=1,A15=1)),IF(A11=1,B11,0)+IF(AND(A13=1,A15=1),ROUNDDOWN(B13/B15,1),0),"★　→　ここに計算結果が表示されます（  .  人）")</f>
        <v>★　→　ここに計算結果が表示されます（  .  人）</v>
      </c>
      <c r="C17" s="354"/>
      <c r="D17" s="330"/>
      <c r="E17" s="357"/>
      <c r="F17" s="358" t="e">
        <v>#N/A</v>
      </c>
      <c r="G17" s="302"/>
      <c r="H17" s="328"/>
      <c r="I17" s="363" t="e">
        <f t="shared" si="0"/>
        <v>#N/A</v>
      </c>
      <c r="L17" t="s">
        <v>120</v>
      </c>
    </row>
    <row r="18" spans="1:12" ht="48">
      <c r="A18" s="210" t="s">
        <v>422</v>
      </c>
      <c r="B18" s="61" t="s">
        <v>270</v>
      </c>
      <c r="C18" s="338" t="s">
        <v>331</v>
      </c>
      <c r="D18" s="308"/>
      <c r="E18" s="339"/>
      <c r="F18" s="312" t="s">
        <v>226</v>
      </c>
      <c r="G18" s="313"/>
      <c r="H18" s="335"/>
      <c r="I18" s="361" t="str">
        <f t="shared" si="0"/>
        <v>介</v>
      </c>
    </row>
    <row r="19" spans="1:12" ht="22.5" customHeight="1">
      <c r="A19" s="214"/>
      <c r="B19" s="68" t="s">
        <v>272</v>
      </c>
      <c r="C19" s="326"/>
      <c r="D19" s="293"/>
      <c r="E19" s="340"/>
      <c r="F19" s="278" t="e">
        <v>#N/A</v>
      </c>
      <c r="G19" s="281"/>
      <c r="H19" s="327"/>
      <c r="I19" s="362" t="e">
        <f t="shared" si="0"/>
        <v>#N/A</v>
      </c>
    </row>
    <row r="20" spans="1:12">
      <c r="A20" s="214"/>
      <c r="B20" s="69" t="s">
        <v>263</v>
      </c>
      <c r="C20" s="326"/>
      <c r="D20" s="293"/>
      <c r="E20" s="340"/>
      <c r="F20" s="278" t="e">
        <v>#N/A</v>
      </c>
      <c r="G20" s="281"/>
      <c r="H20" s="327"/>
      <c r="I20" s="362" t="e">
        <f t="shared" si="0"/>
        <v>#N/A</v>
      </c>
      <c r="L20" t="s">
        <v>116</v>
      </c>
    </row>
    <row r="21" spans="1:12">
      <c r="A21" s="214"/>
      <c r="B21" s="63" t="s">
        <v>111</v>
      </c>
      <c r="C21" s="326"/>
      <c r="D21" s="293"/>
      <c r="E21" s="340"/>
      <c r="F21" s="278" t="e">
        <v>#N/A</v>
      </c>
      <c r="G21" s="281"/>
      <c r="H21" s="327"/>
      <c r="I21" s="362" t="e">
        <f t="shared" si="0"/>
        <v>#N/A</v>
      </c>
    </row>
    <row r="22" spans="1:12" ht="13.5" customHeight="1">
      <c r="A22" s="214"/>
      <c r="B22" s="70" t="str">
        <f>IF(AND(B20&gt;=0,B20&lt;9999),ROUNDUP(B20/40,0),"★　→　ここに計算結果が表示されます（  人）")</f>
        <v>★　→　ここに計算結果が表示されます（  人）</v>
      </c>
      <c r="C22" s="326"/>
      <c r="D22" s="293"/>
      <c r="E22" s="340"/>
      <c r="F22" s="278" t="e">
        <v>#N/A</v>
      </c>
      <c r="G22" s="281"/>
      <c r="H22" s="327"/>
      <c r="I22" s="362" t="e">
        <f t="shared" si="0"/>
        <v>#N/A</v>
      </c>
      <c r="L22" t="s">
        <v>121</v>
      </c>
    </row>
    <row r="23" spans="1:12" ht="19.2">
      <c r="A23" s="215"/>
      <c r="B23" s="63" t="s">
        <v>332</v>
      </c>
      <c r="C23" s="326"/>
      <c r="D23" s="293"/>
      <c r="E23" s="340"/>
      <c r="F23" s="278" t="e">
        <v>#N/A</v>
      </c>
      <c r="G23" s="281"/>
      <c r="H23" s="327"/>
      <c r="I23" s="362" t="e">
        <f t="shared" si="0"/>
        <v>#N/A</v>
      </c>
    </row>
    <row r="24" spans="1:12" ht="13.5" customHeight="1">
      <c r="A24" s="215"/>
      <c r="B24" s="71" t="s">
        <v>262</v>
      </c>
      <c r="C24" s="326"/>
      <c r="D24" s="293"/>
      <c r="E24" s="340"/>
      <c r="F24" s="278" t="e">
        <v>#N/A</v>
      </c>
      <c r="G24" s="281"/>
      <c r="H24" s="327"/>
      <c r="I24" s="362" t="e">
        <f t="shared" si="0"/>
        <v>#N/A</v>
      </c>
      <c r="L24" t="s">
        <v>116</v>
      </c>
    </row>
    <row r="25" spans="1:12" ht="13.5" customHeight="1">
      <c r="A25" s="215"/>
      <c r="B25" s="63" t="s">
        <v>110</v>
      </c>
      <c r="C25" s="326"/>
      <c r="D25" s="293"/>
      <c r="E25" s="340"/>
      <c r="F25" s="278" t="e">
        <v>#N/A</v>
      </c>
      <c r="G25" s="281"/>
      <c r="H25" s="327"/>
      <c r="I25" s="362" t="e">
        <f t="shared" si="0"/>
        <v>#N/A</v>
      </c>
    </row>
    <row r="26" spans="1:12" ht="13.5" customHeight="1">
      <c r="A26" s="215"/>
      <c r="B26" s="72" t="str">
        <f>IF(AND(B22&gt;=0,B22&lt;9999,B24&gt;=0,B24&lt;9999),B24-B22,"★　→　ここに計算結果が表示されます（  人）")</f>
        <v>★　→　ここに計算結果が表示されます（  人）</v>
      </c>
      <c r="C26" s="326"/>
      <c r="D26" s="293"/>
      <c r="E26" s="340"/>
      <c r="F26" s="278" t="e">
        <v>#N/A</v>
      </c>
      <c r="G26" s="281"/>
      <c r="H26" s="327"/>
      <c r="I26" s="362" t="e">
        <f t="shared" si="0"/>
        <v>#N/A</v>
      </c>
      <c r="L26" t="s">
        <v>122</v>
      </c>
    </row>
    <row r="27" spans="1:12" ht="38.4">
      <c r="A27" s="211"/>
      <c r="B27" s="73" t="s">
        <v>234</v>
      </c>
      <c r="C27" s="74" t="s">
        <v>37</v>
      </c>
      <c r="D27" s="75"/>
      <c r="E27" s="76"/>
      <c r="F27" s="77" t="s">
        <v>226</v>
      </c>
      <c r="G27" s="22"/>
      <c r="H27" s="235"/>
      <c r="I27" s="34" t="str">
        <f t="shared" si="0"/>
        <v>介</v>
      </c>
    </row>
    <row r="28" spans="1:12" ht="28.8">
      <c r="A28" s="211"/>
      <c r="B28" s="78" t="s">
        <v>235</v>
      </c>
      <c r="C28" s="186" t="s">
        <v>198</v>
      </c>
      <c r="D28" s="79"/>
      <c r="E28" s="80"/>
      <c r="F28" s="187" t="s">
        <v>253</v>
      </c>
      <c r="G28" s="23"/>
      <c r="H28" s="236"/>
      <c r="I28" s="57" t="str">
        <f t="shared" si="0"/>
        <v>介</v>
      </c>
    </row>
    <row r="29" spans="1:12" ht="48">
      <c r="A29" s="210" t="s">
        <v>423</v>
      </c>
      <c r="B29" s="61" t="s">
        <v>236</v>
      </c>
      <c r="C29" s="338" t="s">
        <v>199</v>
      </c>
      <c r="D29" s="308"/>
      <c r="E29" s="339"/>
      <c r="F29" s="312" t="s">
        <v>253</v>
      </c>
      <c r="G29" s="313"/>
      <c r="H29" s="335"/>
      <c r="I29" s="361" t="str">
        <f t="shared" si="0"/>
        <v>介</v>
      </c>
    </row>
    <row r="30" spans="1:12">
      <c r="A30" s="214"/>
      <c r="B30" s="68" t="s">
        <v>130</v>
      </c>
      <c r="C30" s="326"/>
      <c r="D30" s="293"/>
      <c r="E30" s="340"/>
      <c r="F30" s="278" t="e">
        <v>#N/A</v>
      </c>
      <c r="G30" s="281"/>
      <c r="H30" s="327"/>
      <c r="I30" s="362" t="e">
        <f t="shared" si="0"/>
        <v>#N/A</v>
      </c>
    </row>
    <row r="31" spans="1:12">
      <c r="A31" s="214"/>
      <c r="B31" s="64" t="s">
        <v>309</v>
      </c>
      <c r="C31" s="326"/>
      <c r="D31" s="293"/>
      <c r="E31" s="340"/>
      <c r="F31" s="278" t="e">
        <v>#N/A</v>
      </c>
      <c r="G31" s="281"/>
      <c r="H31" s="327"/>
      <c r="I31" s="362" t="e">
        <f t="shared" si="0"/>
        <v>#N/A</v>
      </c>
      <c r="L31" t="s">
        <v>116</v>
      </c>
    </row>
    <row r="32" spans="1:12" ht="38.4">
      <c r="A32" s="216"/>
      <c r="B32" s="73" t="s">
        <v>237</v>
      </c>
      <c r="C32" s="74" t="s">
        <v>37</v>
      </c>
      <c r="D32" s="75"/>
      <c r="E32" s="81"/>
      <c r="F32" s="82" t="s">
        <v>315</v>
      </c>
      <c r="G32" s="22"/>
      <c r="H32" s="237"/>
      <c r="I32" s="34" t="str">
        <f t="shared" si="0"/>
        <v>介</v>
      </c>
    </row>
    <row r="33" spans="1:12" ht="28.8">
      <c r="A33" s="216"/>
      <c r="B33" s="73" t="s">
        <v>238</v>
      </c>
      <c r="C33" s="83" t="s">
        <v>200</v>
      </c>
      <c r="D33" s="75"/>
      <c r="E33" s="84"/>
      <c r="F33" s="85" t="s">
        <v>253</v>
      </c>
      <c r="G33" s="22"/>
      <c r="H33" s="237"/>
      <c r="I33" s="34" t="str">
        <f t="shared" si="0"/>
        <v>介</v>
      </c>
    </row>
    <row r="34" spans="1:12" ht="48">
      <c r="A34" s="216"/>
      <c r="B34" s="73" t="s">
        <v>239</v>
      </c>
      <c r="C34" s="83" t="s">
        <v>201</v>
      </c>
      <c r="D34" s="75"/>
      <c r="E34" s="76"/>
      <c r="F34" s="85" t="s">
        <v>253</v>
      </c>
      <c r="G34" s="22"/>
      <c r="H34" s="235"/>
      <c r="I34" s="34" t="str">
        <f t="shared" si="0"/>
        <v>介</v>
      </c>
    </row>
    <row r="35" spans="1:12" ht="28.8">
      <c r="A35" s="211"/>
      <c r="B35" s="63" t="s">
        <v>271</v>
      </c>
      <c r="C35" s="269" t="s">
        <v>333</v>
      </c>
      <c r="D35" s="293"/>
      <c r="E35" s="331"/>
      <c r="F35" s="333" t="s">
        <v>253</v>
      </c>
      <c r="G35" s="281"/>
      <c r="H35" s="327"/>
      <c r="I35" s="362" t="str">
        <f t="shared" si="0"/>
        <v>介</v>
      </c>
    </row>
    <row r="36" spans="1:12" ht="19.2">
      <c r="A36" s="211"/>
      <c r="B36" s="63" t="s">
        <v>334</v>
      </c>
      <c r="C36" s="269"/>
      <c r="D36" s="293"/>
      <c r="E36" s="331"/>
      <c r="F36" s="333" t="e">
        <v>#N/A</v>
      </c>
      <c r="G36" s="281"/>
      <c r="H36" s="327"/>
      <c r="I36" s="362" t="e">
        <f t="shared" si="0"/>
        <v>#N/A</v>
      </c>
    </row>
    <row r="37" spans="1:12">
      <c r="A37" s="211"/>
      <c r="B37" s="86" t="str">
        <f>IF(AND(B31&gt;=0,B31&lt;9999),ROUNDUP(B31/40,1),"★　→　ここに計算結果が表示されます（  .  人）")</f>
        <v>★　→　ここに計算結果が表示されます（  .  人）</v>
      </c>
      <c r="C37" s="269"/>
      <c r="D37" s="293"/>
      <c r="E37" s="331"/>
      <c r="F37" s="333" t="e">
        <v>#N/A</v>
      </c>
      <c r="G37" s="281"/>
      <c r="H37" s="327"/>
      <c r="I37" s="362" t="e">
        <f t="shared" si="0"/>
        <v>#N/A</v>
      </c>
      <c r="L37" t="s">
        <v>123</v>
      </c>
    </row>
    <row r="38" spans="1:12">
      <c r="A38" s="211"/>
      <c r="B38" s="63" t="s">
        <v>273</v>
      </c>
      <c r="C38" s="269"/>
      <c r="D38" s="293"/>
      <c r="E38" s="331"/>
      <c r="F38" s="333" t="e">
        <v>#N/A</v>
      </c>
      <c r="G38" s="281"/>
      <c r="H38" s="327"/>
      <c r="I38" s="362" t="e">
        <f t="shared" si="0"/>
        <v>#N/A</v>
      </c>
    </row>
    <row r="39" spans="1:12" ht="19.2">
      <c r="A39" s="211"/>
      <c r="B39" s="63" t="s">
        <v>277</v>
      </c>
      <c r="C39" s="269"/>
      <c r="D39" s="293"/>
      <c r="E39" s="331"/>
      <c r="F39" s="333"/>
      <c r="G39" s="281"/>
      <c r="H39" s="327"/>
      <c r="I39" s="362">
        <f t="shared" si="0"/>
        <v>0</v>
      </c>
    </row>
    <row r="40" spans="1:12">
      <c r="A40" s="212">
        <f>IF(AND(B40&gt;0,B40&lt;9999),1,0)</f>
        <v>0</v>
      </c>
      <c r="B40" s="69" t="s">
        <v>268</v>
      </c>
      <c r="C40" s="269"/>
      <c r="D40" s="293"/>
      <c r="E40" s="331"/>
      <c r="F40" s="333"/>
      <c r="G40" s="281"/>
      <c r="H40" s="327"/>
      <c r="I40" s="362">
        <f t="shared" si="0"/>
        <v>0</v>
      </c>
    </row>
    <row r="41" spans="1:12" ht="28.8">
      <c r="A41" s="213"/>
      <c r="B41" s="63" t="s">
        <v>335</v>
      </c>
      <c r="C41" s="269"/>
      <c r="D41" s="293"/>
      <c r="E41" s="331"/>
      <c r="F41" s="333" t="e">
        <v>#N/A</v>
      </c>
      <c r="G41" s="281"/>
      <c r="H41" s="327"/>
      <c r="I41" s="362" t="e">
        <f t="shared" si="0"/>
        <v>#N/A</v>
      </c>
    </row>
    <row r="42" spans="1:12">
      <c r="A42" s="212">
        <f>IF(AND(B42&gt;0,B42&lt;9999),1,0)</f>
        <v>0</v>
      </c>
      <c r="B42" s="87" t="s">
        <v>310</v>
      </c>
      <c r="C42" s="269"/>
      <c r="D42" s="293"/>
      <c r="E42" s="331"/>
      <c r="F42" s="333" t="e">
        <v>#N/A</v>
      </c>
      <c r="G42" s="281"/>
      <c r="H42" s="327"/>
      <c r="I42" s="362" t="e">
        <f t="shared" si="0"/>
        <v>#N/A</v>
      </c>
      <c r="L42" t="s">
        <v>117</v>
      </c>
    </row>
    <row r="43" spans="1:12" ht="28.8">
      <c r="A43" s="213"/>
      <c r="B43" s="63" t="s">
        <v>274</v>
      </c>
      <c r="C43" s="269"/>
      <c r="D43" s="293"/>
      <c r="E43" s="331"/>
      <c r="F43" s="333" t="e">
        <v>#N/A</v>
      </c>
      <c r="G43" s="281"/>
      <c r="H43" s="327"/>
      <c r="I43" s="362" t="e">
        <f t="shared" si="0"/>
        <v>#N/A</v>
      </c>
    </row>
    <row r="44" spans="1:12">
      <c r="A44" s="212">
        <f>IF(AND(B44&gt;0,B44&lt;9999),1,0)</f>
        <v>0</v>
      </c>
      <c r="B44" s="88" t="s">
        <v>311</v>
      </c>
      <c r="C44" s="269"/>
      <c r="D44" s="293"/>
      <c r="E44" s="331"/>
      <c r="F44" s="333" t="e">
        <v>#N/A</v>
      </c>
      <c r="G44" s="281"/>
      <c r="H44" s="327"/>
      <c r="I44" s="362" t="e">
        <f t="shared" si="0"/>
        <v>#N/A</v>
      </c>
      <c r="L44" t="s">
        <v>118</v>
      </c>
    </row>
    <row r="45" spans="1:12">
      <c r="A45" s="213"/>
      <c r="B45" s="63" t="s">
        <v>275</v>
      </c>
      <c r="C45" s="269"/>
      <c r="D45" s="293"/>
      <c r="E45" s="331"/>
      <c r="F45" s="333" t="e">
        <v>#N/A</v>
      </c>
      <c r="G45" s="281"/>
      <c r="H45" s="327"/>
      <c r="I45" s="362" t="e">
        <f t="shared" si="0"/>
        <v>#N/A</v>
      </c>
    </row>
    <row r="46" spans="1:12">
      <c r="A46" s="213"/>
      <c r="B46" s="89" t="str">
        <f>IF(OR(A40=1,A42=1,A44=1),IF(A40=1,B40,0)+IF(AND(A42=1,A44=1),ROUNDDOWN(B42/B44,1),0),"★　→　ここに計算結果が表示されます（  .  ）")</f>
        <v>★　→　ここに計算結果が表示されます（  .  ）</v>
      </c>
      <c r="C46" s="269"/>
      <c r="D46" s="293"/>
      <c r="E46" s="331"/>
      <c r="F46" s="333" t="e">
        <v>#N/A</v>
      </c>
      <c r="G46" s="281"/>
      <c r="H46" s="327"/>
      <c r="I46" s="362" t="e">
        <f t="shared" si="0"/>
        <v>#N/A</v>
      </c>
      <c r="L46" t="s">
        <v>124</v>
      </c>
    </row>
    <row r="47" spans="1:12">
      <c r="A47" s="213"/>
      <c r="B47" s="63" t="s">
        <v>276</v>
      </c>
      <c r="C47" s="269"/>
      <c r="D47" s="293"/>
      <c r="E47" s="331"/>
      <c r="F47" s="333" t="e">
        <v>#N/A</v>
      </c>
      <c r="G47" s="281"/>
      <c r="H47" s="327"/>
      <c r="I47" s="362" t="e">
        <f t="shared" si="0"/>
        <v>#N/A</v>
      </c>
    </row>
    <row r="48" spans="1:12">
      <c r="A48" s="213"/>
      <c r="B48" s="90" t="str">
        <f>IF(AND(B46&gt;=0,B46&lt;9999,B37&gt;=0,B37&lt;9999),B46-B37,"★　→　ここに結果が表示されます")</f>
        <v>★　→　ここに結果が表示されます</v>
      </c>
      <c r="C48" s="270"/>
      <c r="D48" s="294"/>
      <c r="E48" s="337"/>
      <c r="F48" s="336" t="e">
        <v>#N/A</v>
      </c>
      <c r="G48" s="282"/>
      <c r="H48" s="341"/>
      <c r="I48" s="364" t="e">
        <f t="shared" si="0"/>
        <v>#N/A</v>
      </c>
      <c r="L48" t="s">
        <v>125</v>
      </c>
    </row>
    <row r="49" spans="1:12" ht="28.8">
      <c r="A49" s="213"/>
      <c r="B49" s="63" t="s">
        <v>240</v>
      </c>
      <c r="C49" s="269" t="s">
        <v>336</v>
      </c>
      <c r="D49" s="293"/>
      <c r="E49" s="331"/>
      <c r="F49" s="333" t="s">
        <v>253</v>
      </c>
      <c r="G49" s="281"/>
      <c r="H49" s="327"/>
      <c r="I49" s="362" t="str">
        <f t="shared" si="0"/>
        <v>介</v>
      </c>
    </row>
    <row r="50" spans="1:12" ht="19.2">
      <c r="A50" s="213"/>
      <c r="B50" s="63" t="s">
        <v>115</v>
      </c>
      <c r="C50" s="269"/>
      <c r="D50" s="293"/>
      <c r="E50" s="331"/>
      <c r="F50" s="333" t="e">
        <v>#N/A</v>
      </c>
      <c r="G50" s="281"/>
      <c r="H50" s="327"/>
      <c r="I50" s="362" t="e">
        <f t="shared" si="0"/>
        <v>#N/A</v>
      </c>
    </row>
    <row r="51" spans="1:12">
      <c r="A51" s="212">
        <f>IF(AND(B51&gt;0,B51&lt;9999),1,0)</f>
        <v>0</v>
      </c>
      <c r="B51" s="91" t="str">
        <f>IF(AND(B31&gt;=0,B31&lt;9999),ROUNDUP(B31/40,0),"★　→　ここに計算結果が表示されます（  人）")</f>
        <v>★　→　ここに計算結果が表示されます（  人）</v>
      </c>
      <c r="C51" s="269"/>
      <c r="D51" s="293"/>
      <c r="E51" s="331"/>
      <c r="F51" s="333" t="e">
        <v>#N/A</v>
      </c>
      <c r="G51" s="281"/>
      <c r="H51" s="327"/>
      <c r="I51" s="362" t="e">
        <f t="shared" si="0"/>
        <v>#N/A</v>
      </c>
      <c r="L51" t="s">
        <v>119</v>
      </c>
    </row>
    <row r="52" spans="1:12">
      <c r="A52" s="213"/>
      <c r="B52" s="63" t="s">
        <v>38</v>
      </c>
      <c r="C52" s="269"/>
      <c r="D52" s="293"/>
      <c r="E52" s="331"/>
      <c r="F52" s="333" t="e">
        <v>#N/A</v>
      </c>
      <c r="G52" s="281"/>
      <c r="H52" s="327"/>
      <c r="I52" s="362" t="e">
        <f t="shared" si="0"/>
        <v>#N/A</v>
      </c>
    </row>
    <row r="53" spans="1:12">
      <c r="A53" s="213"/>
      <c r="B53" s="63" t="s">
        <v>112</v>
      </c>
      <c r="C53" s="269"/>
      <c r="D53" s="293"/>
      <c r="E53" s="331"/>
      <c r="F53" s="333" t="e">
        <v>#N/A</v>
      </c>
      <c r="G53" s="281"/>
      <c r="H53" s="327"/>
      <c r="I53" s="362" t="e">
        <f t="shared" si="0"/>
        <v>#N/A</v>
      </c>
    </row>
    <row r="54" spans="1:12">
      <c r="A54" s="212">
        <f>IF(AND(B54&gt;0,B54&lt;9999),1,0)</f>
        <v>0</v>
      </c>
      <c r="B54" s="91" t="str">
        <f>IF(B31&gt;9999,"★　→　ここに計算結果が表示されます（  人）",IF(B51=0,0,IF(B31&gt;200,"(b で検査して下さい)",B51-1)))</f>
        <v>★　→　ここに計算結果が表示されます（  人）</v>
      </c>
      <c r="C54" s="269"/>
      <c r="D54" s="293"/>
      <c r="E54" s="331"/>
      <c r="F54" s="333" t="e">
        <v>#N/A</v>
      </c>
      <c r="G54" s="281"/>
      <c r="H54" s="327"/>
      <c r="I54" s="362" t="e">
        <f t="shared" si="0"/>
        <v>#N/A</v>
      </c>
      <c r="L54" t="s">
        <v>126</v>
      </c>
    </row>
    <row r="55" spans="1:12" ht="19.2">
      <c r="A55" s="213"/>
      <c r="B55" s="63" t="s">
        <v>113</v>
      </c>
      <c r="C55" s="269"/>
      <c r="D55" s="293"/>
      <c r="E55" s="331"/>
      <c r="F55" s="333" t="e">
        <v>#N/A</v>
      </c>
      <c r="G55" s="281"/>
      <c r="H55" s="327"/>
      <c r="I55" s="362" t="e">
        <f t="shared" si="0"/>
        <v>#N/A</v>
      </c>
    </row>
    <row r="56" spans="1:12">
      <c r="A56" s="212">
        <f>IF(AND(B56&gt;0,B56&lt;9999),1,0)</f>
        <v>0</v>
      </c>
      <c r="B56" s="91" t="str">
        <f>IF(OR(B31=0,B31&gt;9999),"★　→　ここに計算結果が表示されます（  人）",IF(B31&gt;200,B51*2/3,"(aで検査して下さい)"))</f>
        <v>★　→　ここに計算結果が表示されます（  人）</v>
      </c>
      <c r="C56" s="269"/>
      <c r="D56" s="293"/>
      <c r="E56" s="331"/>
      <c r="F56" s="333" t="e">
        <v>#N/A</v>
      </c>
      <c r="G56" s="281"/>
      <c r="H56" s="327"/>
      <c r="I56" s="362" t="e">
        <f t="shared" si="0"/>
        <v>#N/A</v>
      </c>
      <c r="L56" t="s">
        <v>127</v>
      </c>
    </row>
    <row r="57" spans="1:12">
      <c r="A57" s="213"/>
      <c r="B57" s="63" t="s">
        <v>114</v>
      </c>
      <c r="C57" s="269"/>
      <c r="D57" s="293"/>
      <c r="E57" s="331"/>
      <c r="F57" s="333" t="e">
        <v>#N/A</v>
      </c>
      <c r="G57" s="281"/>
      <c r="H57" s="327"/>
      <c r="I57" s="362" t="e">
        <f t="shared" si="0"/>
        <v>#N/A</v>
      </c>
    </row>
    <row r="58" spans="1:12">
      <c r="A58" s="212">
        <f>IF(AND(B58&gt;=0,B58&lt;9999),1,0)</f>
        <v>0</v>
      </c>
      <c r="B58" s="70" t="str">
        <f>IF(OR(B40&lt;0,B40&gt;9999),"★　→　ここに計算結果が表示されます（  人）",B40)</f>
        <v>★　→　ここに計算結果が表示されます（  人）</v>
      </c>
      <c r="C58" s="269"/>
      <c r="D58" s="293"/>
      <c r="E58" s="331"/>
      <c r="F58" s="333" t="e">
        <v>#N/A</v>
      </c>
      <c r="G58" s="281"/>
      <c r="H58" s="327"/>
      <c r="I58" s="362" t="e">
        <f t="shared" si="0"/>
        <v>#N/A</v>
      </c>
      <c r="L58" t="s">
        <v>116</v>
      </c>
    </row>
    <row r="59" spans="1:12" ht="28.8">
      <c r="A59" s="213"/>
      <c r="B59" s="63" t="s">
        <v>302</v>
      </c>
      <c r="C59" s="269"/>
      <c r="D59" s="293"/>
      <c r="E59" s="331"/>
      <c r="F59" s="333"/>
      <c r="G59" s="281"/>
      <c r="H59" s="327"/>
      <c r="I59" s="362">
        <f t="shared" si="0"/>
        <v>0</v>
      </c>
    </row>
    <row r="60" spans="1:12">
      <c r="A60" s="212">
        <f>IF(AND(B60&gt;0,B60&lt;9999),1,0)</f>
        <v>0</v>
      </c>
      <c r="B60" s="92" t="s">
        <v>312</v>
      </c>
      <c r="C60" s="269"/>
      <c r="D60" s="293"/>
      <c r="E60" s="331"/>
      <c r="F60" s="333"/>
      <c r="G60" s="281"/>
      <c r="H60" s="327"/>
      <c r="I60" s="362">
        <f t="shared" si="0"/>
        <v>0</v>
      </c>
      <c r="L60" t="s">
        <v>313</v>
      </c>
    </row>
    <row r="61" spans="1:12">
      <c r="A61" s="213"/>
      <c r="B61" s="63" t="s">
        <v>337</v>
      </c>
      <c r="C61" s="269"/>
      <c r="D61" s="293"/>
      <c r="E61" s="331"/>
      <c r="F61" s="333" t="e">
        <v>#N/A</v>
      </c>
      <c r="G61" s="281"/>
      <c r="H61" s="327"/>
      <c r="I61" s="362" t="e">
        <f t="shared" si="0"/>
        <v>#N/A</v>
      </c>
    </row>
    <row r="62" spans="1:12">
      <c r="A62" s="217"/>
      <c r="B62" s="72" t="str">
        <f>IF(AND(A51=1,A58=1),B58+IF(A60=1,B60,0)-IF(B31&gt;200,B56,B54),"★　→　ここに計算結果が表示されます（  人）")</f>
        <v>★　→　ここに計算結果が表示されます（  人）</v>
      </c>
      <c r="C62" s="329"/>
      <c r="D62" s="330"/>
      <c r="E62" s="332"/>
      <c r="F62" s="334" t="e">
        <v>#N/A</v>
      </c>
      <c r="G62" s="302"/>
      <c r="H62" s="328"/>
      <c r="I62" s="363" t="e">
        <f t="shared" si="0"/>
        <v>#N/A</v>
      </c>
      <c r="L62" t="s">
        <v>128</v>
      </c>
    </row>
    <row r="63" spans="1:12" ht="96">
      <c r="A63" s="218" t="s">
        <v>424</v>
      </c>
      <c r="B63" s="62" t="s">
        <v>393</v>
      </c>
      <c r="C63" s="93" t="s">
        <v>243</v>
      </c>
      <c r="D63" s="94"/>
      <c r="E63" s="95"/>
      <c r="F63" s="96" t="s">
        <v>253</v>
      </c>
      <c r="G63" s="24"/>
      <c r="H63" s="238"/>
      <c r="I63" s="35" t="str">
        <f t="shared" si="0"/>
        <v>介</v>
      </c>
    </row>
    <row r="64" spans="1:12" ht="67.2">
      <c r="A64" s="211"/>
      <c r="B64" s="97" t="s">
        <v>241</v>
      </c>
      <c r="C64" s="98" t="s">
        <v>242</v>
      </c>
      <c r="D64" s="99"/>
      <c r="E64" s="100"/>
      <c r="F64" s="101" t="s">
        <v>254</v>
      </c>
      <c r="G64" s="25"/>
      <c r="H64" s="239"/>
      <c r="I64" s="36" t="str">
        <f t="shared" si="0"/>
        <v>介</v>
      </c>
    </row>
    <row r="65" spans="1:10" ht="48">
      <c r="A65" s="210" t="s">
        <v>39</v>
      </c>
      <c r="B65" s="62" t="s">
        <v>338</v>
      </c>
      <c r="C65" s="102" t="s">
        <v>339</v>
      </c>
      <c r="D65" s="94"/>
      <c r="E65" s="103"/>
      <c r="F65" s="96" t="s">
        <v>226</v>
      </c>
      <c r="G65" s="24"/>
      <c r="H65" s="240"/>
      <c r="I65" s="35" t="str">
        <f t="shared" si="0"/>
        <v>介</v>
      </c>
    </row>
    <row r="66" spans="1:10" ht="42" customHeight="1">
      <c r="A66" s="211"/>
      <c r="B66" s="63" t="s">
        <v>248</v>
      </c>
      <c r="C66" s="269" t="s">
        <v>202</v>
      </c>
      <c r="D66" s="293"/>
      <c r="E66" s="331"/>
      <c r="F66" s="333" t="s">
        <v>254</v>
      </c>
      <c r="G66" s="281"/>
      <c r="H66" s="327"/>
      <c r="I66" s="362" t="str">
        <f t="shared" si="0"/>
        <v>介</v>
      </c>
    </row>
    <row r="67" spans="1:10">
      <c r="A67" s="211"/>
      <c r="B67" s="63" t="s">
        <v>204</v>
      </c>
      <c r="C67" s="269"/>
      <c r="D67" s="293"/>
      <c r="E67" s="331"/>
      <c r="F67" s="333" t="e">
        <v>#N/A</v>
      </c>
      <c r="G67" s="281"/>
      <c r="H67" s="327"/>
      <c r="I67" s="362" t="e">
        <f t="shared" si="0"/>
        <v>#N/A</v>
      </c>
    </row>
    <row r="68" spans="1:10">
      <c r="A68" s="211"/>
      <c r="B68" s="104" t="s">
        <v>195</v>
      </c>
      <c r="C68" s="269"/>
      <c r="D68" s="293"/>
      <c r="E68" s="331"/>
      <c r="F68" s="333"/>
      <c r="G68" s="281"/>
      <c r="H68" s="327"/>
      <c r="I68" s="362">
        <f t="shared" si="0"/>
        <v>0</v>
      </c>
    </row>
    <row r="69" spans="1:10">
      <c r="A69" s="211"/>
      <c r="B69" s="63" t="s">
        <v>40</v>
      </c>
      <c r="C69" s="269"/>
      <c r="D69" s="293"/>
      <c r="E69" s="331"/>
      <c r="F69" s="333" t="e">
        <v>#N/A</v>
      </c>
      <c r="G69" s="281"/>
      <c r="H69" s="327"/>
      <c r="I69" s="362" t="e">
        <f t="shared" si="0"/>
        <v>#N/A</v>
      </c>
    </row>
    <row r="70" spans="1:10">
      <c r="A70" s="211"/>
      <c r="B70" s="63" t="s">
        <v>203</v>
      </c>
      <c r="C70" s="269"/>
      <c r="D70" s="293"/>
      <c r="E70" s="331"/>
      <c r="F70" s="333" t="e">
        <v>#N/A</v>
      </c>
      <c r="G70" s="281"/>
      <c r="H70" s="327"/>
      <c r="I70" s="362" t="e">
        <f t="shared" si="0"/>
        <v>#N/A</v>
      </c>
    </row>
    <row r="71" spans="1:10">
      <c r="A71" s="211"/>
      <c r="B71" s="105" t="s">
        <v>209</v>
      </c>
      <c r="C71" s="269"/>
      <c r="D71" s="293"/>
      <c r="E71" s="331"/>
      <c r="F71" s="333"/>
      <c r="G71" s="281"/>
      <c r="H71" s="327"/>
      <c r="I71" s="362">
        <f t="shared" si="0"/>
        <v>0</v>
      </c>
    </row>
    <row r="72" spans="1:10">
      <c r="A72" s="211"/>
      <c r="B72" s="63" t="s">
        <v>405</v>
      </c>
      <c r="C72" s="269"/>
      <c r="D72" s="293"/>
      <c r="E72" s="331"/>
      <c r="F72" s="333" t="e">
        <v>#N/A</v>
      </c>
      <c r="G72" s="281"/>
      <c r="H72" s="327"/>
      <c r="I72" s="362" t="e">
        <f t="shared" si="0"/>
        <v>#N/A</v>
      </c>
    </row>
    <row r="73" spans="1:10">
      <c r="A73" s="211"/>
      <c r="B73" s="63" t="s">
        <v>207</v>
      </c>
      <c r="C73" s="269"/>
      <c r="D73" s="293"/>
      <c r="E73" s="331"/>
      <c r="F73" s="333" t="e">
        <v>#N/A</v>
      </c>
      <c r="G73" s="281"/>
      <c r="H73" s="327"/>
      <c r="I73" s="362" t="e">
        <f t="shared" ref="I73:I136" si="1">IF(IFERROR(MATCH(G73,K$5:P$5,0),99)&lt;&gt;99,"指摘あり",IF(OR(D73=2,D73="2:不適"),"自己×",IF(AND(G73="",RIGHT(F73,1)&lt;&gt;"略"),IF(OR(F73=$I$4,$I$4=""),F73,""),IF(H73&lt;&gt;"","ｺﾒﾝﾄあり",""))))</f>
        <v>#N/A</v>
      </c>
    </row>
    <row r="74" spans="1:10">
      <c r="A74" s="211"/>
      <c r="B74" s="105" t="s">
        <v>209</v>
      </c>
      <c r="C74" s="269"/>
      <c r="D74" s="293"/>
      <c r="E74" s="331"/>
      <c r="F74" s="333"/>
      <c r="G74" s="281"/>
      <c r="H74" s="327"/>
      <c r="I74" s="362">
        <f t="shared" si="1"/>
        <v>0</v>
      </c>
    </row>
    <row r="75" spans="1:10">
      <c r="A75" s="211"/>
      <c r="B75" s="63" t="s">
        <v>206</v>
      </c>
      <c r="C75" s="269"/>
      <c r="D75" s="293"/>
      <c r="E75" s="331"/>
      <c r="F75" s="333" t="e">
        <v>#N/A</v>
      </c>
      <c r="G75" s="281"/>
      <c r="H75" s="327"/>
      <c r="I75" s="362" t="e">
        <f t="shared" si="1"/>
        <v>#N/A</v>
      </c>
    </row>
    <row r="76" spans="1:10">
      <c r="A76" s="211"/>
      <c r="B76" s="105" t="s">
        <v>209</v>
      </c>
      <c r="C76" s="269"/>
      <c r="D76" s="293"/>
      <c r="E76" s="331"/>
      <c r="F76" s="333"/>
      <c r="G76" s="281"/>
      <c r="H76" s="327"/>
      <c r="I76" s="362">
        <f t="shared" si="1"/>
        <v>0</v>
      </c>
    </row>
    <row r="77" spans="1:10">
      <c r="A77" s="211"/>
      <c r="B77" s="63" t="s">
        <v>205</v>
      </c>
      <c r="C77" s="269"/>
      <c r="D77" s="293"/>
      <c r="E77" s="331"/>
      <c r="F77" s="333"/>
      <c r="G77" s="281"/>
      <c r="H77" s="327"/>
      <c r="I77" s="362">
        <f t="shared" si="1"/>
        <v>0</v>
      </c>
    </row>
    <row r="78" spans="1:10" ht="26.25" customHeight="1">
      <c r="A78" s="219"/>
      <c r="B78" s="106" t="s">
        <v>208</v>
      </c>
      <c r="C78" s="329"/>
      <c r="D78" s="330"/>
      <c r="E78" s="332"/>
      <c r="F78" s="334" t="e">
        <v>#N/A</v>
      </c>
      <c r="G78" s="302"/>
      <c r="H78" s="328"/>
      <c r="I78" s="363" t="e">
        <f t="shared" si="1"/>
        <v>#N/A</v>
      </c>
      <c r="J78" t="s">
        <v>208</v>
      </c>
    </row>
    <row r="79" spans="1:10" ht="15" customHeight="1">
      <c r="A79" s="220"/>
      <c r="D79" s="109"/>
      <c r="E79" s="110"/>
      <c r="F79" s="111"/>
      <c r="G79" s="26"/>
      <c r="H79" s="241"/>
      <c r="I79" s="37"/>
    </row>
    <row r="80" spans="1:10" ht="15" customHeight="1">
      <c r="A80" s="220" t="s">
        <v>42</v>
      </c>
      <c r="D80" s="109"/>
      <c r="E80" s="110"/>
      <c r="F80" s="111"/>
      <c r="G80" s="26"/>
      <c r="H80" s="241"/>
      <c r="I80" s="37"/>
    </row>
    <row r="81" spans="1:11" ht="69" customHeight="1">
      <c r="A81" s="218" t="s">
        <v>43</v>
      </c>
      <c r="B81" s="62" t="s">
        <v>109</v>
      </c>
      <c r="C81" s="112" t="s">
        <v>44</v>
      </c>
      <c r="D81" s="94"/>
      <c r="E81" s="95"/>
      <c r="F81" s="113" t="s">
        <v>227</v>
      </c>
      <c r="G81" s="24"/>
      <c r="H81" s="238"/>
      <c r="I81" s="35" t="str">
        <f t="shared" si="1"/>
        <v/>
      </c>
    </row>
    <row r="82" spans="1:11" ht="19.2">
      <c r="A82" s="216"/>
      <c r="B82" s="73" t="s">
        <v>45</v>
      </c>
      <c r="C82" s="114" t="s">
        <v>46</v>
      </c>
      <c r="D82" s="75"/>
      <c r="E82" s="115"/>
      <c r="F82" s="116" t="s">
        <v>227</v>
      </c>
      <c r="G82" s="22"/>
      <c r="H82" s="237"/>
      <c r="I82" s="34" t="str">
        <f t="shared" si="1"/>
        <v/>
      </c>
    </row>
    <row r="83" spans="1:11" ht="19.2">
      <c r="A83" s="221"/>
      <c r="B83" s="97" t="s">
        <v>47</v>
      </c>
      <c r="C83" s="117" t="s">
        <v>48</v>
      </c>
      <c r="D83" s="99"/>
      <c r="E83" s="118"/>
      <c r="F83" s="119" t="s">
        <v>227</v>
      </c>
      <c r="G83" s="25"/>
      <c r="H83" s="242"/>
      <c r="I83" s="36" t="str">
        <f t="shared" si="1"/>
        <v/>
      </c>
    </row>
    <row r="84" spans="1:11" ht="15" customHeight="1">
      <c r="A84" s="220"/>
      <c r="D84" s="109"/>
      <c r="E84" s="110"/>
      <c r="F84" s="111"/>
      <c r="G84" s="26"/>
      <c r="H84" s="241"/>
      <c r="I84" s="37"/>
    </row>
    <row r="85" spans="1:11" ht="15" customHeight="1">
      <c r="A85" s="220" t="s">
        <v>49</v>
      </c>
      <c r="D85" s="109"/>
      <c r="E85" s="110"/>
      <c r="F85" s="111"/>
      <c r="G85" s="26"/>
      <c r="H85" s="241"/>
      <c r="I85" s="37"/>
    </row>
    <row r="86" spans="1:11" ht="86.4">
      <c r="A86" s="222" t="s">
        <v>251</v>
      </c>
      <c r="B86" s="181" t="s">
        <v>340</v>
      </c>
      <c r="C86" s="181" t="s">
        <v>341</v>
      </c>
      <c r="D86" s="120"/>
      <c r="E86" s="121"/>
      <c r="F86" s="183" t="s">
        <v>255</v>
      </c>
      <c r="G86" s="27"/>
      <c r="H86" s="243"/>
      <c r="I86" s="38" t="str">
        <f t="shared" si="1"/>
        <v>福</v>
      </c>
    </row>
    <row r="87" spans="1:11" ht="67.2">
      <c r="A87" s="218" t="s">
        <v>50</v>
      </c>
      <c r="B87" s="61" t="s">
        <v>131</v>
      </c>
      <c r="C87" s="189" t="s">
        <v>342</v>
      </c>
      <c r="D87" s="122"/>
      <c r="E87" s="121"/>
      <c r="F87" s="183" t="s">
        <v>256</v>
      </c>
      <c r="G87" s="28"/>
      <c r="H87" s="243"/>
      <c r="I87" s="38" t="str">
        <f t="shared" si="1"/>
        <v/>
      </c>
      <c r="K87" t="str">
        <f>IF(IFERROR(MATCH(G87,K$5:P$5,0),99)&lt;&gt;99,"指摘あり",IF(AND(G87="",RIGHT(F87,1)&lt;&gt;"略"),F87,IF(H87&lt;&gt;"","コメントあり","")))</f>
        <v/>
      </c>
    </row>
    <row r="88" spans="1:11" ht="48">
      <c r="A88" s="223" t="s">
        <v>51</v>
      </c>
      <c r="B88" s="123" t="s">
        <v>132</v>
      </c>
      <c r="C88" s="191" t="s">
        <v>52</v>
      </c>
      <c r="D88" s="120"/>
      <c r="E88" s="124"/>
      <c r="F88" s="192" t="s">
        <v>227</v>
      </c>
      <c r="G88" s="27"/>
      <c r="H88" s="244"/>
      <c r="I88" s="39" t="str">
        <f t="shared" si="1"/>
        <v/>
      </c>
    </row>
    <row r="89" spans="1:11" ht="28.8">
      <c r="A89" s="210" t="s">
        <v>53</v>
      </c>
      <c r="B89" s="62" t="s">
        <v>133</v>
      </c>
      <c r="C89" s="93" t="s">
        <v>54</v>
      </c>
      <c r="D89" s="94"/>
      <c r="E89" s="125"/>
      <c r="F89" s="96" t="s">
        <v>228</v>
      </c>
      <c r="G89" s="24"/>
      <c r="H89" s="238"/>
      <c r="I89" s="40" t="str">
        <f t="shared" si="1"/>
        <v>福</v>
      </c>
      <c r="K89" t="str">
        <f>IF(RIGHT(F89,1)="略","",IF(G89="",F89,IF(IFERROR(MATCH(G89,K$5:R$5,0),99)=99,"指摘あり",IF(H89&lt;&gt;"","コメントあり",""))))</f>
        <v>福</v>
      </c>
    </row>
    <row r="90" spans="1:11" ht="28.8">
      <c r="A90" s="221"/>
      <c r="B90" s="97" t="s">
        <v>134</v>
      </c>
      <c r="C90" s="98" t="s">
        <v>55</v>
      </c>
      <c r="D90" s="99"/>
      <c r="E90" s="126"/>
      <c r="F90" s="101" t="s">
        <v>227</v>
      </c>
      <c r="G90" s="25"/>
      <c r="H90" s="242"/>
      <c r="I90" s="41" t="str">
        <f t="shared" si="1"/>
        <v/>
      </c>
    </row>
    <row r="91" spans="1:11" ht="28.8">
      <c r="A91" s="210" t="s">
        <v>56</v>
      </c>
      <c r="B91" s="62" t="s">
        <v>137</v>
      </c>
      <c r="C91" s="93" t="s">
        <v>57</v>
      </c>
      <c r="D91" s="94"/>
      <c r="E91" s="125"/>
      <c r="F91" s="96" t="s">
        <v>227</v>
      </c>
      <c r="G91" s="24"/>
      <c r="H91" s="238"/>
      <c r="I91" s="40" t="str">
        <f t="shared" si="1"/>
        <v/>
      </c>
    </row>
    <row r="92" spans="1:11" ht="38.4">
      <c r="A92" s="216"/>
      <c r="B92" s="73" t="s">
        <v>135</v>
      </c>
      <c r="C92" s="74" t="s">
        <v>58</v>
      </c>
      <c r="D92" s="75"/>
      <c r="E92" s="127"/>
      <c r="F92" s="77" t="s">
        <v>227</v>
      </c>
      <c r="G92" s="22"/>
      <c r="H92" s="237"/>
      <c r="I92" s="42" t="str">
        <f t="shared" si="1"/>
        <v/>
      </c>
    </row>
    <row r="93" spans="1:11" ht="48">
      <c r="A93" s="221"/>
      <c r="B93" s="97" t="s">
        <v>136</v>
      </c>
      <c r="C93" s="98" t="s">
        <v>55</v>
      </c>
      <c r="D93" s="99"/>
      <c r="E93" s="126"/>
      <c r="F93" s="101" t="s">
        <v>227</v>
      </c>
      <c r="G93" s="25"/>
      <c r="H93" s="242"/>
      <c r="I93" s="41" t="str">
        <f t="shared" si="1"/>
        <v/>
      </c>
    </row>
    <row r="94" spans="1:11" ht="38.4">
      <c r="A94" s="223" t="s">
        <v>59</v>
      </c>
      <c r="B94" s="123" t="s">
        <v>138</v>
      </c>
      <c r="C94" s="191" t="s">
        <v>60</v>
      </c>
      <c r="D94" s="120"/>
      <c r="E94" s="124"/>
      <c r="F94" s="192" t="s">
        <v>228</v>
      </c>
      <c r="G94" s="27"/>
      <c r="H94" s="244"/>
      <c r="I94" s="39" t="str">
        <f t="shared" si="1"/>
        <v>福</v>
      </c>
    </row>
    <row r="95" spans="1:11" ht="38.4">
      <c r="A95" s="210" t="s">
        <v>343</v>
      </c>
      <c r="B95" s="62" t="s">
        <v>139</v>
      </c>
      <c r="C95" s="93" t="s">
        <v>61</v>
      </c>
      <c r="D95" s="94"/>
      <c r="E95" s="125"/>
      <c r="F95" s="96" t="s">
        <v>226</v>
      </c>
      <c r="G95" s="24"/>
      <c r="H95" s="238"/>
      <c r="I95" s="40" t="str">
        <f t="shared" si="1"/>
        <v>介</v>
      </c>
    </row>
    <row r="96" spans="1:11" ht="48">
      <c r="A96" s="221"/>
      <c r="B96" s="97" t="s">
        <v>140</v>
      </c>
      <c r="C96" s="98" t="s">
        <v>55</v>
      </c>
      <c r="D96" s="99"/>
      <c r="E96" s="126"/>
      <c r="F96" s="101" t="s">
        <v>227</v>
      </c>
      <c r="G96" s="25"/>
      <c r="H96" s="242"/>
      <c r="I96" s="41" t="str">
        <f t="shared" si="1"/>
        <v/>
      </c>
    </row>
    <row r="97" spans="1:9" ht="38.4">
      <c r="A97" s="223" t="s">
        <v>62</v>
      </c>
      <c r="B97" s="123" t="s">
        <v>252</v>
      </c>
      <c r="C97" s="191" t="s">
        <v>63</v>
      </c>
      <c r="D97" s="120"/>
      <c r="E97" s="124"/>
      <c r="F97" s="192" t="s">
        <v>227</v>
      </c>
      <c r="G97" s="27"/>
      <c r="H97" s="244"/>
      <c r="I97" s="39" t="str">
        <f t="shared" si="1"/>
        <v/>
      </c>
    </row>
    <row r="98" spans="1:9" ht="28.8">
      <c r="A98" s="223" t="s">
        <v>64</v>
      </c>
      <c r="B98" s="123" t="s">
        <v>141</v>
      </c>
      <c r="C98" s="191" t="s">
        <v>65</v>
      </c>
      <c r="D98" s="120"/>
      <c r="E98" s="124"/>
      <c r="F98" s="192" t="s">
        <v>226</v>
      </c>
      <c r="G98" s="27"/>
      <c r="H98" s="244"/>
      <c r="I98" s="39" t="str">
        <f t="shared" si="1"/>
        <v>介</v>
      </c>
    </row>
    <row r="99" spans="1:9" ht="38.4">
      <c r="A99" s="223" t="s">
        <v>66</v>
      </c>
      <c r="B99" s="123" t="s">
        <v>142</v>
      </c>
      <c r="C99" s="191" t="s">
        <v>67</v>
      </c>
      <c r="D99" s="120"/>
      <c r="E99" s="124"/>
      <c r="F99" s="192" t="s">
        <v>229</v>
      </c>
      <c r="G99" s="27"/>
      <c r="H99" s="244"/>
      <c r="I99" s="39" t="str">
        <f t="shared" si="1"/>
        <v/>
      </c>
    </row>
    <row r="100" spans="1:9" ht="28.8">
      <c r="A100" s="223" t="s">
        <v>68</v>
      </c>
      <c r="B100" s="123" t="s">
        <v>143</v>
      </c>
      <c r="C100" s="191" t="s">
        <v>69</v>
      </c>
      <c r="D100" s="120"/>
      <c r="E100" s="124"/>
      <c r="F100" s="192" t="s">
        <v>227</v>
      </c>
      <c r="G100" s="27"/>
      <c r="H100" s="244"/>
      <c r="I100" s="39" t="str">
        <f t="shared" si="1"/>
        <v/>
      </c>
    </row>
    <row r="101" spans="1:9" ht="48">
      <c r="A101" s="210" t="s">
        <v>70</v>
      </c>
      <c r="B101" s="62" t="s">
        <v>305</v>
      </c>
      <c r="C101" s="93" t="s">
        <v>344</v>
      </c>
      <c r="D101" s="94"/>
      <c r="E101" s="125"/>
      <c r="F101" s="96" t="s">
        <v>254</v>
      </c>
      <c r="G101" s="24"/>
      <c r="H101" s="238"/>
      <c r="I101" s="40" t="str">
        <f t="shared" si="1"/>
        <v>介</v>
      </c>
    </row>
    <row r="102" spans="1:9" ht="38.4">
      <c r="A102" s="214"/>
      <c r="B102" s="73" t="s">
        <v>144</v>
      </c>
      <c r="C102" s="74" t="s">
        <v>146</v>
      </c>
      <c r="D102" s="75"/>
      <c r="E102" s="127"/>
      <c r="F102" s="77" t="s">
        <v>253</v>
      </c>
      <c r="G102" s="22"/>
      <c r="H102" s="237"/>
      <c r="I102" s="42" t="str">
        <f t="shared" si="1"/>
        <v>介</v>
      </c>
    </row>
    <row r="103" spans="1:9" ht="38.4">
      <c r="A103" s="214"/>
      <c r="B103" s="97" t="s">
        <v>145</v>
      </c>
      <c r="C103" s="98" t="s">
        <v>58</v>
      </c>
      <c r="D103" s="99"/>
      <c r="E103" s="126"/>
      <c r="F103" s="101" t="s">
        <v>229</v>
      </c>
      <c r="G103" s="25"/>
      <c r="H103" s="242"/>
      <c r="I103" s="41" t="str">
        <f t="shared" si="1"/>
        <v/>
      </c>
    </row>
    <row r="104" spans="1:9" ht="28.8">
      <c r="A104" s="210" t="s">
        <v>71</v>
      </c>
      <c r="B104" s="62" t="s">
        <v>147</v>
      </c>
      <c r="C104" s="93" t="s">
        <v>72</v>
      </c>
      <c r="D104" s="94"/>
      <c r="E104" s="125"/>
      <c r="F104" s="96" t="s">
        <v>228</v>
      </c>
      <c r="G104" s="24"/>
      <c r="H104" s="238"/>
      <c r="I104" s="40" t="str">
        <f t="shared" si="1"/>
        <v>福</v>
      </c>
    </row>
    <row r="105" spans="1:9" ht="28.8">
      <c r="A105" s="224"/>
      <c r="B105" s="73" t="s">
        <v>148</v>
      </c>
      <c r="C105" s="74" t="s">
        <v>55</v>
      </c>
      <c r="D105" s="75"/>
      <c r="E105" s="127"/>
      <c r="F105" s="77" t="s">
        <v>227</v>
      </c>
      <c r="G105" s="22"/>
      <c r="H105" s="237"/>
      <c r="I105" s="42" t="str">
        <f t="shared" si="1"/>
        <v/>
      </c>
    </row>
    <row r="106" spans="1:9" ht="96">
      <c r="A106" s="224"/>
      <c r="B106" s="73" t="s">
        <v>149</v>
      </c>
      <c r="C106" s="74" t="s">
        <v>345</v>
      </c>
      <c r="D106" s="75"/>
      <c r="E106" s="127"/>
      <c r="F106" s="77" t="s">
        <v>230</v>
      </c>
      <c r="G106" s="22"/>
      <c r="H106" s="237"/>
      <c r="I106" s="42" t="str">
        <f t="shared" si="1"/>
        <v/>
      </c>
    </row>
    <row r="107" spans="1:9" ht="48">
      <c r="A107" s="224"/>
      <c r="B107" s="73" t="s">
        <v>150</v>
      </c>
      <c r="C107" s="74" t="s">
        <v>261</v>
      </c>
      <c r="D107" s="75"/>
      <c r="E107" s="127"/>
      <c r="F107" s="77" t="s">
        <v>228</v>
      </c>
      <c r="G107" s="22"/>
      <c r="H107" s="237"/>
      <c r="I107" s="42" t="str">
        <f t="shared" si="1"/>
        <v>福</v>
      </c>
    </row>
    <row r="108" spans="1:9" ht="28.8">
      <c r="A108" s="224"/>
      <c r="B108" s="73" t="s">
        <v>151</v>
      </c>
      <c r="C108" s="74" t="s">
        <v>152</v>
      </c>
      <c r="D108" s="75"/>
      <c r="E108" s="127"/>
      <c r="F108" s="77" t="s">
        <v>230</v>
      </c>
      <c r="G108" s="22"/>
      <c r="H108" s="237"/>
      <c r="I108" s="42" t="str">
        <f t="shared" si="1"/>
        <v/>
      </c>
    </row>
    <row r="109" spans="1:9" ht="28.8">
      <c r="A109" s="224"/>
      <c r="B109" s="73" t="s">
        <v>155</v>
      </c>
      <c r="C109" s="83" t="s">
        <v>153</v>
      </c>
      <c r="D109" s="75"/>
      <c r="E109" s="127"/>
      <c r="F109" s="85" t="s">
        <v>257</v>
      </c>
      <c r="G109" s="22"/>
      <c r="H109" s="237"/>
      <c r="I109" s="42" t="str">
        <f t="shared" si="1"/>
        <v>福</v>
      </c>
    </row>
    <row r="110" spans="1:9" ht="28.8">
      <c r="A110" s="224"/>
      <c r="B110" s="73" t="s">
        <v>154</v>
      </c>
      <c r="C110" s="83" t="s">
        <v>157</v>
      </c>
      <c r="D110" s="75"/>
      <c r="E110" s="127"/>
      <c r="F110" s="85" t="s">
        <v>255</v>
      </c>
      <c r="G110" s="22"/>
      <c r="H110" s="237"/>
      <c r="I110" s="42" t="str">
        <f t="shared" si="1"/>
        <v>福</v>
      </c>
    </row>
    <row r="111" spans="1:9" ht="57.6">
      <c r="A111" s="225"/>
      <c r="B111" s="97" t="s">
        <v>156</v>
      </c>
      <c r="C111" s="128" t="s">
        <v>73</v>
      </c>
      <c r="D111" s="99"/>
      <c r="E111" s="126"/>
      <c r="F111" s="129" t="s">
        <v>228</v>
      </c>
      <c r="G111" s="25"/>
      <c r="H111" s="242"/>
      <c r="I111" s="41" t="str">
        <f t="shared" si="1"/>
        <v>福</v>
      </c>
    </row>
    <row r="112" spans="1:9" ht="38.4">
      <c r="A112" s="223" t="s">
        <v>74</v>
      </c>
      <c r="B112" s="123" t="s">
        <v>158</v>
      </c>
      <c r="C112" s="191" t="s">
        <v>75</v>
      </c>
      <c r="D112" s="122"/>
      <c r="E112" s="124"/>
      <c r="F112" s="192" t="s">
        <v>227</v>
      </c>
      <c r="G112" s="28"/>
      <c r="H112" s="244"/>
      <c r="I112" s="39" t="str">
        <f t="shared" si="1"/>
        <v/>
      </c>
    </row>
    <row r="113" spans="1:9" ht="28.8">
      <c r="A113" s="210" t="s">
        <v>76</v>
      </c>
      <c r="B113" s="62" t="s">
        <v>159</v>
      </c>
      <c r="C113" s="93" t="s">
        <v>77</v>
      </c>
      <c r="D113" s="94"/>
      <c r="E113" s="125"/>
      <c r="F113" s="96" t="s">
        <v>229</v>
      </c>
      <c r="G113" s="24"/>
      <c r="H113" s="238"/>
      <c r="I113" s="40" t="str">
        <f t="shared" si="1"/>
        <v/>
      </c>
    </row>
    <row r="114" spans="1:9" ht="28.8">
      <c r="A114" s="225"/>
      <c r="B114" s="97" t="s">
        <v>160</v>
      </c>
      <c r="C114" s="98" t="s">
        <v>55</v>
      </c>
      <c r="D114" s="99"/>
      <c r="E114" s="126"/>
      <c r="F114" s="101" t="s">
        <v>229</v>
      </c>
      <c r="G114" s="25"/>
      <c r="H114" s="242"/>
      <c r="I114" s="41" t="str">
        <f t="shared" si="1"/>
        <v/>
      </c>
    </row>
    <row r="115" spans="1:9" ht="28.8">
      <c r="A115" s="210" t="s">
        <v>78</v>
      </c>
      <c r="B115" s="62" t="s">
        <v>162</v>
      </c>
      <c r="C115" s="93" t="s">
        <v>161</v>
      </c>
      <c r="D115" s="94"/>
      <c r="E115" s="125"/>
      <c r="F115" s="96" t="s">
        <v>258</v>
      </c>
      <c r="G115" s="24"/>
      <c r="H115" s="238"/>
      <c r="I115" s="40" t="str">
        <f t="shared" si="1"/>
        <v/>
      </c>
    </row>
    <row r="116" spans="1:9" ht="38.4">
      <c r="A116" s="224"/>
      <c r="B116" s="73" t="s">
        <v>163</v>
      </c>
      <c r="C116" s="74" t="s">
        <v>79</v>
      </c>
      <c r="D116" s="75"/>
      <c r="E116" s="127"/>
      <c r="F116" s="77" t="s">
        <v>229</v>
      </c>
      <c r="G116" s="22"/>
      <c r="H116" s="237"/>
      <c r="I116" s="42" t="str">
        <f t="shared" si="1"/>
        <v/>
      </c>
    </row>
    <row r="117" spans="1:9" ht="96">
      <c r="A117" s="224"/>
      <c r="B117" s="163" t="s">
        <v>396</v>
      </c>
      <c r="C117" s="268" t="s">
        <v>395</v>
      </c>
      <c r="D117" s="271"/>
      <c r="E117" s="274"/>
      <c r="F117" s="277" t="s">
        <v>226</v>
      </c>
      <c r="G117" s="280"/>
      <c r="H117" s="283"/>
      <c r="I117" s="286" t="str">
        <f t="shared" si="1"/>
        <v>介</v>
      </c>
    </row>
    <row r="118" spans="1:9" ht="19.2">
      <c r="A118" s="224"/>
      <c r="B118" s="162" t="s">
        <v>373</v>
      </c>
      <c r="C118" s="269"/>
      <c r="D118" s="272"/>
      <c r="E118" s="275"/>
      <c r="F118" s="278"/>
      <c r="G118" s="281"/>
      <c r="H118" s="284"/>
      <c r="I118" s="287">
        <f t="shared" si="1"/>
        <v>0</v>
      </c>
    </row>
    <row r="119" spans="1:9" ht="15.6" customHeight="1">
      <c r="A119" s="224"/>
      <c r="B119" s="165" t="s">
        <v>366</v>
      </c>
      <c r="C119" s="270"/>
      <c r="D119" s="273"/>
      <c r="E119" s="276"/>
      <c r="F119" s="279"/>
      <c r="G119" s="282"/>
      <c r="H119" s="285"/>
      <c r="I119" s="288">
        <f t="shared" si="1"/>
        <v>0</v>
      </c>
    </row>
    <row r="120" spans="1:9" ht="48">
      <c r="A120" s="224"/>
      <c r="B120" s="163" t="s">
        <v>391</v>
      </c>
      <c r="C120" s="74" t="s">
        <v>392</v>
      </c>
      <c r="D120" s="168"/>
      <c r="E120" s="169"/>
      <c r="F120" s="185" t="s">
        <v>226</v>
      </c>
      <c r="G120" s="160"/>
      <c r="H120" s="245"/>
      <c r="I120" s="161" t="str">
        <f t="shared" si="1"/>
        <v>介</v>
      </c>
    </row>
    <row r="121" spans="1:9" ht="28.8">
      <c r="A121" s="224"/>
      <c r="B121" s="73" t="s">
        <v>164</v>
      </c>
      <c r="C121" s="74" t="s">
        <v>406</v>
      </c>
      <c r="D121" s="75"/>
      <c r="E121" s="127"/>
      <c r="F121" s="77" t="s">
        <v>229</v>
      </c>
      <c r="G121" s="22"/>
      <c r="H121" s="237"/>
      <c r="I121" s="42" t="str">
        <f t="shared" si="1"/>
        <v/>
      </c>
    </row>
    <row r="122" spans="1:9" ht="38.4">
      <c r="A122" s="225"/>
      <c r="B122" s="97" t="s">
        <v>165</v>
      </c>
      <c r="C122" s="98" t="s">
        <v>407</v>
      </c>
      <c r="D122" s="99"/>
      <c r="E122" s="126"/>
      <c r="F122" s="101" t="s">
        <v>229</v>
      </c>
      <c r="G122" s="25"/>
      <c r="H122" s="242"/>
      <c r="I122" s="41" t="str">
        <f t="shared" si="1"/>
        <v/>
      </c>
    </row>
    <row r="123" spans="1:9" ht="19.2">
      <c r="A123" s="210" t="s">
        <v>225</v>
      </c>
      <c r="B123" s="62" t="s">
        <v>166</v>
      </c>
      <c r="C123" s="93" t="s">
        <v>167</v>
      </c>
      <c r="D123" s="94"/>
      <c r="E123" s="125"/>
      <c r="F123" s="96" t="s">
        <v>253</v>
      </c>
      <c r="G123" s="24"/>
      <c r="H123" s="238"/>
      <c r="I123" s="40" t="str">
        <f t="shared" si="1"/>
        <v>介</v>
      </c>
    </row>
    <row r="124" spans="1:9" ht="38.4">
      <c r="A124" s="224"/>
      <c r="B124" s="73" t="s">
        <v>170</v>
      </c>
      <c r="C124" s="74" t="s">
        <v>58</v>
      </c>
      <c r="D124" s="75"/>
      <c r="E124" s="127"/>
      <c r="F124" s="77" t="s">
        <v>226</v>
      </c>
      <c r="G124" s="22"/>
      <c r="H124" s="237"/>
      <c r="I124" s="42" t="str">
        <f t="shared" si="1"/>
        <v>介</v>
      </c>
    </row>
    <row r="125" spans="1:9" ht="28.8">
      <c r="A125" s="224"/>
      <c r="B125" s="73" t="s">
        <v>304</v>
      </c>
      <c r="C125" s="74" t="s">
        <v>55</v>
      </c>
      <c r="D125" s="75"/>
      <c r="E125" s="127"/>
      <c r="F125" s="77" t="s">
        <v>226</v>
      </c>
      <c r="G125" s="22"/>
      <c r="H125" s="237"/>
      <c r="I125" s="42" t="str">
        <f t="shared" si="1"/>
        <v>介</v>
      </c>
    </row>
    <row r="126" spans="1:9" ht="38.4">
      <c r="A126" s="224"/>
      <c r="B126" s="73" t="s">
        <v>171</v>
      </c>
      <c r="C126" s="83" t="s">
        <v>346</v>
      </c>
      <c r="D126" s="75"/>
      <c r="E126" s="127"/>
      <c r="F126" s="85" t="s">
        <v>226</v>
      </c>
      <c r="G126" s="22"/>
      <c r="H126" s="237"/>
      <c r="I126" s="42" t="str">
        <f t="shared" si="1"/>
        <v>介</v>
      </c>
    </row>
    <row r="127" spans="1:9" ht="28.8">
      <c r="A127" s="224"/>
      <c r="B127" s="73" t="s">
        <v>172</v>
      </c>
      <c r="C127" s="74" t="s">
        <v>80</v>
      </c>
      <c r="D127" s="75"/>
      <c r="E127" s="127"/>
      <c r="F127" s="77" t="s">
        <v>226</v>
      </c>
      <c r="G127" s="22"/>
      <c r="H127" s="237"/>
      <c r="I127" s="42" t="str">
        <f t="shared" si="1"/>
        <v>介</v>
      </c>
    </row>
    <row r="128" spans="1:9" ht="28.8">
      <c r="A128" s="224"/>
      <c r="B128" s="73" t="s">
        <v>173</v>
      </c>
      <c r="C128" s="74" t="s">
        <v>81</v>
      </c>
      <c r="D128" s="75"/>
      <c r="E128" s="127"/>
      <c r="F128" s="77" t="s">
        <v>226</v>
      </c>
      <c r="G128" s="22"/>
      <c r="H128" s="237"/>
      <c r="I128" s="42" t="str">
        <f t="shared" si="1"/>
        <v>介</v>
      </c>
    </row>
    <row r="129" spans="1:9" ht="28.8">
      <c r="A129" s="224"/>
      <c r="B129" s="73" t="s">
        <v>174</v>
      </c>
      <c r="C129" s="74" t="s">
        <v>168</v>
      </c>
      <c r="D129" s="75"/>
      <c r="E129" s="127"/>
      <c r="F129" s="77" t="s">
        <v>226</v>
      </c>
      <c r="G129" s="22"/>
      <c r="H129" s="237"/>
      <c r="I129" s="42" t="str">
        <f t="shared" si="1"/>
        <v>介</v>
      </c>
    </row>
    <row r="130" spans="1:9" ht="28.8">
      <c r="A130" s="224"/>
      <c r="B130" s="73" t="s">
        <v>175</v>
      </c>
      <c r="C130" s="74" t="s">
        <v>169</v>
      </c>
      <c r="D130" s="75"/>
      <c r="E130" s="127"/>
      <c r="F130" s="77" t="s">
        <v>226</v>
      </c>
      <c r="G130" s="22"/>
      <c r="H130" s="237"/>
      <c r="I130" s="42" t="str">
        <f t="shared" si="1"/>
        <v>介</v>
      </c>
    </row>
    <row r="131" spans="1:9" ht="28.8">
      <c r="A131" s="225"/>
      <c r="B131" s="97" t="s">
        <v>318</v>
      </c>
      <c r="C131" s="128" t="s">
        <v>288</v>
      </c>
      <c r="D131" s="99"/>
      <c r="E131" s="126"/>
      <c r="F131" s="129" t="s">
        <v>229</v>
      </c>
      <c r="G131" s="25"/>
      <c r="H131" s="242"/>
      <c r="I131" s="41" t="str">
        <f t="shared" si="1"/>
        <v/>
      </c>
    </row>
    <row r="132" spans="1:9" ht="28.8">
      <c r="A132" s="223" t="s">
        <v>82</v>
      </c>
      <c r="B132" s="123" t="s">
        <v>176</v>
      </c>
      <c r="C132" s="191" t="s">
        <v>83</v>
      </c>
      <c r="D132" s="122"/>
      <c r="E132" s="124"/>
      <c r="F132" s="192" t="s">
        <v>229</v>
      </c>
      <c r="G132" s="28"/>
      <c r="H132" s="244"/>
      <c r="I132" s="39" t="str">
        <f t="shared" si="1"/>
        <v/>
      </c>
    </row>
    <row r="133" spans="1:9" ht="76.8">
      <c r="A133" s="218" t="s">
        <v>84</v>
      </c>
      <c r="B133" s="61" t="s">
        <v>177</v>
      </c>
      <c r="C133" s="191" t="s">
        <v>85</v>
      </c>
      <c r="D133" s="122"/>
      <c r="E133" s="124"/>
      <c r="F133" s="192" t="s">
        <v>227</v>
      </c>
      <c r="G133" s="28"/>
      <c r="H133" s="244"/>
      <c r="I133" s="39" t="str">
        <f t="shared" si="1"/>
        <v/>
      </c>
    </row>
    <row r="134" spans="1:9" ht="67.2">
      <c r="A134" s="210" t="s">
        <v>86</v>
      </c>
      <c r="B134" s="62" t="s">
        <v>359</v>
      </c>
      <c r="C134" s="93" t="s">
        <v>360</v>
      </c>
      <c r="D134" s="94"/>
      <c r="E134" s="143"/>
      <c r="F134" s="144" t="s">
        <v>228</v>
      </c>
      <c r="G134" s="145"/>
      <c r="H134" s="246"/>
      <c r="I134" s="146" t="str">
        <f t="shared" si="1"/>
        <v>福</v>
      </c>
    </row>
    <row r="135" spans="1:9" ht="28.8">
      <c r="A135" s="210" t="s">
        <v>87</v>
      </c>
      <c r="B135" s="62" t="s">
        <v>178</v>
      </c>
      <c r="C135" s="93" t="s">
        <v>88</v>
      </c>
      <c r="D135" s="94"/>
      <c r="E135" s="125"/>
      <c r="F135" s="96" t="s">
        <v>229</v>
      </c>
      <c r="G135" s="24"/>
      <c r="H135" s="238"/>
      <c r="I135" s="40" t="str">
        <f t="shared" si="1"/>
        <v/>
      </c>
    </row>
    <row r="136" spans="1:9" ht="28.8">
      <c r="A136" s="224"/>
      <c r="B136" s="73" t="s">
        <v>179</v>
      </c>
      <c r="C136" s="74" t="s">
        <v>55</v>
      </c>
      <c r="D136" s="75"/>
      <c r="E136" s="127"/>
      <c r="F136" s="77" t="s">
        <v>229</v>
      </c>
      <c r="G136" s="22"/>
      <c r="H136" s="237"/>
      <c r="I136" s="42" t="str">
        <f t="shared" si="1"/>
        <v/>
      </c>
    </row>
    <row r="137" spans="1:9" ht="134.4">
      <c r="A137" s="214"/>
      <c r="B137" s="97" t="s">
        <v>180</v>
      </c>
      <c r="C137" s="98" t="s">
        <v>80</v>
      </c>
      <c r="D137" s="99"/>
      <c r="E137" s="126"/>
      <c r="F137" s="101" t="s">
        <v>229</v>
      </c>
      <c r="G137" s="25"/>
      <c r="H137" s="242"/>
      <c r="I137" s="41" t="str">
        <f t="shared" ref="I137:I200" si="2">IF(IFERROR(MATCH(G137,K$5:P$5,0),99)&lt;&gt;99,"指摘あり",IF(OR(D137=2,D137="2:不適"),"自己×",IF(AND(G137="",RIGHT(F137,1)&lt;&gt;"略"),IF(OR(F137=$I$4,$I$4=""),F137,""),IF(H137&lt;&gt;"","ｺﾒﾝﾄあり",""))))</f>
        <v/>
      </c>
    </row>
    <row r="138" spans="1:9" ht="124.8">
      <c r="A138" s="218" t="s">
        <v>89</v>
      </c>
      <c r="B138" s="61" t="s">
        <v>375</v>
      </c>
      <c r="C138" s="191" t="s">
        <v>347</v>
      </c>
      <c r="D138" s="148"/>
      <c r="E138" s="153"/>
      <c r="F138" s="192" t="s">
        <v>228</v>
      </c>
      <c r="G138" s="28"/>
      <c r="H138" s="244" t="s">
        <v>376</v>
      </c>
      <c r="I138" s="39" t="str">
        <f t="shared" si="2"/>
        <v>福</v>
      </c>
    </row>
    <row r="139" spans="1:9" ht="38.4">
      <c r="A139" s="223" t="s">
        <v>90</v>
      </c>
      <c r="B139" s="123" t="s">
        <v>181</v>
      </c>
      <c r="C139" s="191" t="s">
        <v>91</v>
      </c>
      <c r="D139" s="148"/>
      <c r="E139" s="153"/>
      <c r="F139" s="192" t="s">
        <v>227</v>
      </c>
      <c r="G139" s="28"/>
      <c r="H139" s="244"/>
      <c r="I139" s="39" t="str">
        <f t="shared" si="2"/>
        <v/>
      </c>
    </row>
    <row r="140" spans="1:9" ht="48">
      <c r="A140" s="226" t="s">
        <v>92</v>
      </c>
      <c r="B140" s="62" t="s">
        <v>182</v>
      </c>
      <c r="C140" s="130" t="s">
        <v>348</v>
      </c>
      <c r="D140" s="94"/>
      <c r="E140" s="125"/>
      <c r="F140" s="96" t="s">
        <v>254</v>
      </c>
      <c r="G140" s="24"/>
      <c r="H140" s="238"/>
      <c r="I140" s="40" t="str">
        <f t="shared" si="2"/>
        <v>介</v>
      </c>
    </row>
    <row r="141" spans="1:9" ht="48">
      <c r="A141" s="214"/>
      <c r="B141" s="73" t="s">
        <v>183</v>
      </c>
      <c r="C141" s="74" t="s">
        <v>146</v>
      </c>
      <c r="D141" s="75"/>
      <c r="E141" s="127"/>
      <c r="F141" s="77" t="s">
        <v>254</v>
      </c>
      <c r="G141" s="22"/>
      <c r="H141" s="237"/>
      <c r="I141" s="42" t="str">
        <f t="shared" si="2"/>
        <v>介</v>
      </c>
    </row>
    <row r="142" spans="1:9" ht="28.8">
      <c r="A142" s="224"/>
      <c r="B142" s="73" t="s">
        <v>184</v>
      </c>
      <c r="C142" s="83" t="s">
        <v>185</v>
      </c>
      <c r="D142" s="75"/>
      <c r="E142" s="127"/>
      <c r="F142" s="85" t="s">
        <v>253</v>
      </c>
      <c r="G142" s="22"/>
      <c r="H142" s="237"/>
      <c r="I142" s="42" t="str">
        <f t="shared" si="2"/>
        <v>介</v>
      </c>
    </row>
    <row r="143" spans="1:9" ht="28.8">
      <c r="A143" s="224"/>
      <c r="B143" s="73" t="s">
        <v>266</v>
      </c>
      <c r="C143" s="74" t="s">
        <v>80</v>
      </c>
      <c r="D143" s="75"/>
      <c r="E143" s="127"/>
      <c r="F143" s="77" t="s">
        <v>228</v>
      </c>
      <c r="G143" s="22"/>
      <c r="H143" s="237"/>
      <c r="I143" s="42" t="str">
        <f t="shared" si="2"/>
        <v>福</v>
      </c>
    </row>
    <row r="144" spans="1:9" ht="67.2">
      <c r="A144" s="214"/>
      <c r="B144" s="73" t="s">
        <v>408</v>
      </c>
      <c r="C144" s="74" t="s">
        <v>93</v>
      </c>
      <c r="D144" s="75"/>
      <c r="E144" s="127"/>
      <c r="F144" s="77" t="s">
        <v>228</v>
      </c>
      <c r="G144" s="22"/>
      <c r="H144" s="237"/>
      <c r="I144" s="42" t="str">
        <f t="shared" si="2"/>
        <v>福</v>
      </c>
    </row>
    <row r="145" spans="1:9" ht="28.8">
      <c r="A145" s="214"/>
      <c r="B145" s="68" t="s">
        <v>278</v>
      </c>
      <c r="C145" s="131" t="s">
        <v>94</v>
      </c>
      <c r="D145" s="150"/>
      <c r="E145" s="151"/>
      <c r="F145" s="185" t="s">
        <v>228</v>
      </c>
      <c r="G145" s="29"/>
      <c r="H145" s="245"/>
      <c r="I145" s="43" t="str">
        <f t="shared" si="2"/>
        <v>福</v>
      </c>
    </row>
    <row r="146" spans="1:9" ht="86.4">
      <c r="A146" s="225"/>
      <c r="B146" s="97" t="s">
        <v>377</v>
      </c>
      <c r="C146" s="98" t="s">
        <v>306</v>
      </c>
      <c r="D146" s="99"/>
      <c r="E146" s="126"/>
      <c r="F146" s="101" t="s">
        <v>255</v>
      </c>
      <c r="G146" s="25"/>
      <c r="H146" s="242" t="s">
        <v>378</v>
      </c>
      <c r="I146" s="41" t="str">
        <f t="shared" si="2"/>
        <v>福</v>
      </c>
    </row>
    <row r="147" spans="1:9" ht="115.2">
      <c r="A147" s="210" t="s">
        <v>397</v>
      </c>
      <c r="B147" s="61" t="s">
        <v>409</v>
      </c>
      <c r="C147" s="305" t="s">
        <v>410</v>
      </c>
      <c r="D147" s="308"/>
      <c r="E147" s="309"/>
      <c r="F147" s="312" t="s">
        <v>255</v>
      </c>
      <c r="G147" s="313"/>
      <c r="H147" s="314" t="s">
        <v>379</v>
      </c>
      <c r="I147" s="315" t="str">
        <f t="shared" si="2"/>
        <v>福</v>
      </c>
    </row>
    <row r="148" spans="1:9" ht="19.2">
      <c r="A148" s="224"/>
      <c r="B148" s="162" t="s">
        <v>429</v>
      </c>
      <c r="C148" s="306"/>
      <c r="D148" s="293"/>
      <c r="E148" s="310"/>
      <c r="F148" s="278"/>
      <c r="G148" s="281"/>
      <c r="H148" s="284"/>
      <c r="I148" s="287">
        <f t="shared" si="2"/>
        <v>0</v>
      </c>
    </row>
    <row r="149" spans="1:9" ht="15.6" customHeight="1">
      <c r="A149" s="224"/>
      <c r="B149" s="104" t="s">
        <v>367</v>
      </c>
      <c r="C149" s="306"/>
      <c r="D149" s="293"/>
      <c r="E149" s="310"/>
      <c r="F149" s="278"/>
      <c r="G149" s="281"/>
      <c r="H149" s="284"/>
      <c r="I149" s="287">
        <f t="shared" si="2"/>
        <v>0</v>
      </c>
    </row>
    <row r="150" spans="1:9" ht="19.2">
      <c r="A150" s="224"/>
      <c r="B150" s="162" t="s">
        <v>403</v>
      </c>
      <c r="C150" s="306"/>
      <c r="D150" s="293"/>
      <c r="E150" s="310"/>
      <c r="F150" s="278"/>
      <c r="G150" s="281"/>
      <c r="H150" s="284"/>
      <c r="I150" s="287">
        <f t="shared" si="2"/>
        <v>0</v>
      </c>
    </row>
    <row r="151" spans="1:9" ht="15.6" customHeight="1">
      <c r="A151" s="224"/>
      <c r="B151" s="141" t="s">
        <v>367</v>
      </c>
      <c r="C151" s="307"/>
      <c r="D151" s="294"/>
      <c r="E151" s="311"/>
      <c r="F151" s="279"/>
      <c r="G151" s="282"/>
      <c r="H151" s="285"/>
      <c r="I151" s="288">
        <f t="shared" si="2"/>
        <v>0</v>
      </c>
    </row>
    <row r="152" spans="1:9" ht="76.8">
      <c r="A152" s="224"/>
      <c r="B152" s="63" t="s">
        <v>411</v>
      </c>
      <c r="C152" s="182" t="s">
        <v>412</v>
      </c>
      <c r="D152" s="147"/>
      <c r="E152" s="127"/>
      <c r="F152" s="77" t="s">
        <v>255</v>
      </c>
      <c r="G152" s="22"/>
      <c r="H152" s="237"/>
      <c r="I152" s="42" t="str">
        <f t="shared" si="2"/>
        <v>福</v>
      </c>
    </row>
    <row r="153" spans="1:9" ht="28.8">
      <c r="A153" s="214"/>
      <c r="B153" s="132" t="s">
        <v>286</v>
      </c>
      <c r="C153" s="128" t="s">
        <v>287</v>
      </c>
      <c r="D153" s="99"/>
      <c r="E153" s="126"/>
      <c r="F153" s="129" t="s">
        <v>354</v>
      </c>
      <c r="G153" s="25"/>
      <c r="H153" s="242"/>
      <c r="I153" s="41" t="str">
        <f t="shared" si="2"/>
        <v>福</v>
      </c>
    </row>
    <row r="154" spans="1:9" ht="28.8">
      <c r="A154" s="210" t="s">
        <v>279</v>
      </c>
      <c r="B154" s="62" t="s">
        <v>186</v>
      </c>
      <c r="C154" s="93" t="s">
        <v>95</v>
      </c>
      <c r="D154" s="94"/>
      <c r="E154" s="125"/>
      <c r="F154" s="96" t="s">
        <v>354</v>
      </c>
      <c r="G154" s="24"/>
      <c r="H154" s="238"/>
      <c r="I154" s="40" t="str">
        <f t="shared" si="2"/>
        <v>福</v>
      </c>
    </row>
    <row r="155" spans="1:9" ht="19.2">
      <c r="A155" s="224"/>
      <c r="B155" s="73" t="s">
        <v>187</v>
      </c>
      <c r="C155" s="74" t="s">
        <v>55</v>
      </c>
      <c r="D155" s="75"/>
      <c r="E155" s="127"/>
      <c r="F155" s="77" t="s">
        <v>227</v>
      </c>
      <c r="G155" s="22"/>
      <c r="H155" s="237"/>
      <c r="I155" s="42" t="str">
        <f t="shared" si="2"/>
        <v/>
      </c>
    </row>
    <row r="156" spans="1:9" s="14" customFormat="1" ht="86.4">
      <c r="A156" s="227"/>
      <c r="B156" s="163" t="s">
        <v>413</v>
      </c>
      <c r="C156" s="348" t="s">
        <v>414</v>
      </c>
      <c r="D156" s="292"/>
      <c r="E156" s="295"/>
      <c r="F156" s="298" t="s">
        <v>255</v>
      </c>
      <c r="G156" s="280"/>
      <c r="H156" s="262" t="s">
        <v>380</v>
      </c>
      <c r="I156" s="265" t="str">
        <f t="shared" si="2"/>
        <v>福</v>
      </c>
    </row>
    <row r="157" spans="1:9" s="14" customFormat="1" ht="15" customHeight="1">
      <c r="A157" s="227"/>
      <c r="B157" s="162" t="s">
        <v>363</v>
      </c>
      <c r="C157" s="349"/>
      <c r="D157" s="293"/>
      <c r="E157" s="296"/>
      <c r="F157" s="299"/>
      <c r="G157" s="281"/>
      <c r="H157" s="263"/>
      <c r="I157" s="266">
        <f t="shared" si="2"/>
        <v>0</v>
      </c>
    </row>
    <row r="158" spans="1:9" s="14" customFormat="1" ht="15" customHeight="1">
      <c r="A158" s="227"/>
      <c r="B158" s="105" t="s">
        <v>364</v>
      </c>
      <c r="C158" s="349"/>
      <c r="D158" s="293"/>
      <c r="E158" s="296"/>
      <c r="F158" s="299"/>
      <c r="G158" s="281"/>
      <c r="H158" s="263"/>
      <c r="I158" s="266">
        <f t="shared" si="2"/>
        <v>0</v>
      </c>
    </row>
    <row r="159" spans="1:9" s="14" customFormat="1" ht="15" customHeight="1">
      <c r="A159" s="227"/>
      <c r="B159" s="162" t="s">
        <v>365</v>
      </c>
      <c r="C159" s="349"/>
      <c r="D159" s="293"/>
      <c r="E159" s="296"/>
      <c r="F159" s="299"/>
      <c r="G159" s="281"/>
      <c r="H159" s="263"/>
      <c r="I159" s="266">
        <f t="shared" si="2"/>
        <v>0</v>
      </c>
    </row>
    <row r="160" spans="1:9" s="14" customFormat="1" ht="15" customHeight="1">
      <c r="A160" s="227"/>
      <c r="B160" s="141" t="s">
        <v>366</v>
      </c>
      <c r="C160" s="350"/>
      <c r="D160" s="294"/>
      <c r="E160" s="297"/>
      <c r="F160" s="300"/>
      <c r="G160" s="282"/>
      <c r="H160" s="264"/>
      <c r="I160" s="267">
        <f t="shared" si="2"/>
        <v>0</v>
      </c>
    </row>
    <row r="161" spans="1:9" s="14" customFormat="1" ht="19.2">
      <c r="A161" s="227"/>
      <c r="B161" s="184" t="s">
        <v>388</v>
      </c>
      <c r="C161" s="193" t="s">
        <v>389</v>
      </c>
      <c r="D161" s="177"/>
      <c r="E161" s="178"/>
      <c r="F161" s="179" t="s">
        <v>356</v>
      </c>
      <c r="G161" s="176"/>
      <c r="H161" s="247"/>
      <c r="I161" s="42" t="str">
        <f t="shared" si="2"/>
        <v>福</v>
      </c>
    </row>
    <row r="162" spans="1:9" s="14" customFormat="1" ht="57.6">
      <c r="A162" s="227"/>
      <c r="B162" s="163" t="s">
        <v>415</v>
      </c>
      <c r="C162" s="316" t="s">
        <v>416</v>
      </c>
      <c r="D162" s="292"/>
      <c r="E162" s="295"/>
      <c r="F162" s="298" t="s">
        <v>255</v>
      </c>
      <c r="G162" s="280"/>
      <c r="H162" s="262"/>
      <c r="I162" s="265" t="str">
        <f t="shared" si="2"/>
        <v>福</v>
      </c>
    </row>
    <row r="163" spans="1:9" s="14" customFormat="1" ht="15" customHeight="1">
      <c r="A163" s="227"/>
      <c r="B163" s="162" t="s">
        <v>399</v>
      </c>
      <c r="C163" s="317"/>
      <c r="D163" s="293"/>
      <c r="E163" s="296"/>
      <c r="F163" s="299"/>
      <c r="G163" s="281"/>
      <c r="H163" s="263"/>
      <c r="I163" s="266">
        <f t="shared" si="2"/>
        <v>0</v>
      </c>
    </row>
    <row r="164" spans="1:9" s="14" customFormat="1" ht="15" customHeight="1">
      <c r="A164" s="227"/>
      <c r="B164" s="104" t="s">
        <v>367</v>
      </c>
      <c r="C164" s="317"/>
      <c r="D164" s="293"/>
      <c r="E164" s="296"/>
      <c r="F164" s="299"/>
      <c r="G164" s="281"/>
      <c r="H164" s="263"/>
      <c r="I164" s="266">
        <f t="shared" si="2"/>
        <v>0</v>
      </c>
    </row>
    <row r="165" spans="1:9" s="14" customFormat="1" ht="15" customHeight="1">
      <c r="A165" s="227"/>
      <c r="B165" s="162" t="s">
        <v>400</v>
      </c>
      <c r="C165" s="317"/>
      <c r="D165" s="293"/>
      <c r="E165" s="296"/>
      <c r="F165" s="299"/>
      <c r="G165" s="281"/>
      <c r="H165" s="263"/>
      <c r="I165" s="266">
        <f t="shared" si="2"/>
        <v>0</v>
      </c>
    </row>
    <row r="166" spans="1:9" s="14" customFormat="1" ht="15" customHeight="1">
      <c r="A166" s="227"/>
      <c r="B166" s="141" t="s">
        <v>367</v>
      </c>
      <c r="C166" s="318"/>
      <c r="D166" s="294"/>
      <c r="E166" s="297"/>
      <c r="F166" s="300"/>
      <c r="G166" s="282"/>
      <c r="H166" s="264"/>
      <c r="I166" s="267">
        <f t="shared" si="2"/>
        <v>0</v>
      </c>
    </row>
    <row r="167" spans="1:9" s="14" customFormat="1" ht="67.2">
      <c r="A167" s="227"/>
      <c r="B167" s="163" t="s">
        <v>417</v>
      </c>
      <c r="C167" s="316" t="s">
        <v>398</v>
      </c>
      <c r="D167" s="292"/>
      <c r="E167" s="295"/>
      <c r="F167" s="298" t="s">
        <v>255</v>
      </c>
      <c r="G167" s="280"/>
      <c r="H167" s="262"/>
      <c r="I167" s="265" t="str">
        <f t="shared" si="2"/>
        <v>福</v>
      </c>
    </row>
    <row r="168" spans="1:9" s="14" customFormat="1" ht="15" customHeight="1">
      <c r="A168" s="227"/>
      <c r="B168" s="162" t="s">
        <v>368</v>
      </c>
      <c r="C168" s="317"/>
      <c r="D168" s="293"/>
      <c r="E168" s="296"/>
      <c r="F168" s="299"/>
      <c r="G168" s="281"/>
      <c r="H168" s="263"/>
      <c r="I168" s="266">
        <f t="shared" si="2"/>
        <v>0</v>
      </c>
    </row>
    <row r="169" spans="1:9" s="14" customFormat="1" ht="15" customHeight="1">
      <c r="A169" s="227"/>
      <c r="B169" s="105" t="s">
        <v>369</v>
      </c>
      <c r="C169" s="317"/>
      <c r="D169" s="293"/>
      <c r="E169" s="296"/>
      <c r="F169" s="299"/>
      <c r="G169" s="281"/>
      <c r="H169" s="263"/>
      <c r="I169" s="266">
        <f t="shared" si="2"/>
        <v>0</v>
      </c>
    </row>
    <row r="170" spans="1:9" s="14" customFormat="1" ht="15" customHeight="1">
      <c r="A170" s="227"/>
      <c r="B170" s="162" t="s">
        <v>370</v>
      </c>
      <c r="C170" s="317"/>
      <c r="D170" s="293"/>
      <c r="E170" s="296"/>
      <c r="F170" s="299"/>
      <c r="G170" s="281"/>
      <c r="H170" s="263"/>
      <c r="I170" s="266">
        <f t="shared" si="2"/>
        <v>0</v>
      </c>
    </row>
    <row r="171" spans="1:9" s="14" customFormat="1" ht="15" customHeight="1">
      <c r="A171" s="227"/>
      <c r="B171" s="164" t="s">
        <v>371</v>
      </c>
      <c r="C171" s="351"/>
      <c r="D171" s="330"/>
      <c r="E171" s="352"/>
      <c r="F171" s="301"/>
      <c r="G171" s="302"/>
      <c r="H171" s="303"/>
      <c r="I171" s="304">
        <f t="shared" si="2"/>
        <v>0</v>
      </c>
    </row>
    <row r="172" spans="1:9" ht="67.2">
      <c r="A172" s="210" t="s">
        <v>289</v>
      </c>
      <c r="B172" s="62" t="s">
        <v>374</v>
      </c>
      <c r="C172" s="93" t="s">
        <v>349</v>
      </c>
      <c r="D172" s="94"/>
      <c r="E172" s="125"/>
      <c r="F172" s="96" t="s">
        <v>228</v>
      </c>
      <c r="G172" s="24"/>
      <c r="H172" s="238"/>
      <c r="I172" s="40" t="str">
        <f t="shared" si="2"/>
        <v>福</v>
      </c>
    </row>
    <row r="173" spans="1:9" ht="67.2">
      <c r="A173" s="225"/>
      <c r="B173" s="199" t="s">
        <v>430</v>
      </c>
      <c r="C173" s="128" t="s">
        <v>394</v>
      </c>
      <c r="D173" s="166"/>
      <c r="E173" s="167"/>
      <c r="F173" s="101" t="s">
        <v>228</v>
      </c>
      <c r="G173" s="25"/>
      <c r="H173" s="242"/>
      <c r="I173" s="41" t="str">
        <f t="shared" si="2"/>
        <v>福</v>
      </c>
    </row>
    <row r="174" spans="1:9" ht="28.8">
      <c r="A174" s="210" t="s">
        <v>280</v>
      </c>
      <c r="B174" s="62" t="s">
        <v>189</v>
      </c>
      <c r="C174" s="93" t="s">
        <v>188</v>
      </c>
      <c r="D174" s="94"/>
      <c r="E174" s="125"/>
      <c r="F174" s="96" t="s">
        <v>228</v>
      </c>
      <c r="G174" s="24"/>
      <c r="H174" s="238"/>
      <c r="I174" s="40" t="str">
        <f t="shared" si="2"/>
        <v>福</v>
      </c>
    </row>
    <row r="175" spans="1:9" ht="38.4">
      <c r="A175" s="224"/>
      <c r="B175" s="63" t="s">
        <v>190</v>
      </c>
      <c r="C175" s="182" t="s">
        <v>55</v>
      </c>
      <c r="D175" s="147"/>
      <c r="E175" s="127"/>
      <c r="F175" s="77" t="s">
        <v>228</v>
      </c>
      <c r="G175" s="22"/>
      <c r="H175" s="237"/>
      <c r="I175" s="42" t="str">
        <f t="shared" si="2"/>
        <v>福</v>
      </c>
    </row>
    <row r="176" spans="1:9" ht="48">
      <c r="A176" s="214"/>
      <c r="B176" s="132" t="s">
        <v>191</v>
      </c>
      <c r="C176" s="128" t="s">
        <v>350</v>
      </c>
      <c r="D176" s="99"/>
      <c r="E176" s="126"/>
      <c r="F176" s="129" t="s">
        <v>255</v>
      </c>
      <c r="G176" s="25"/>
      <c r="H176" s="242"/>
      <c r="I176" s="41" t="str">
        <f t="shared" si="2"/>
        <v>福</v>
      </c>
    </row>
    <row r="177" spans="1:9" ht="19.2">
      <c r="A177" s="223" t="s">
        <v>281</v>
      </c>
      <c r="B177" s="123" t="s">
        <v>192</v>
      </c>
      <c r="C177" s="191" t="s">
        <v>96</v>
      </c>
      <c r="D177" s="148"/>
      <c r="E177" s="153"/>
      <c r="F177" s="192" t="s">
        <v>228</v>
      </c>
      <c r="G177" s="28"/>
      <c r="H177" s="244"/>
      <c r="I177" s="39" t="str">
        <f t="shared" si="2"/>
        <v>福</v>
      </c>
    </row>
    <row r="178" spans="1:9" ht="38.4">
      <c r="A178" s="210" t="s">
        <v>282</v>
      </c>
      <c r="B178" s="123" t="s">
        <v>193</v>
      </c>
      <c r="C178" s="191" t="s">
        <v>97</v>
      </c>
      <c r="D178" s="148"/>
      <c r="E178" s="153"/>
      <c r="F178" s="192" t="s">
        <v>227</v>
      </c>
      <c r="G178" s="28"/>
      <c r="H178" s="244"/>
      <c r="I178" s="39" t="str">
        <f t="shared" si="2"/>
        <v/>
      </c>
    </row>
    <row r="179" spans="1:9" ht="38.4">
      <c r="A179" s="223" t="s">
        <v>283</v>
      </c>
      <c r="B179" s="123" t="s">
        <v>194</v>
      </c>
      <c r="C179" s="191" t="s">
        <v>98</v>
      </c>
      <c r="D179" s="148"/>
      <c r="E179" s="153"/>
      <c r="F179" s="192" t="s">
        <v>227</v>
      </c>
      <c r="G179" s="28"/>
      <c r="H179" s="244"/>
      <c r="I179" s="39" t="str">
        <f t="shared" si="2"/>
        <v/>
      </c>
    </row>
    <row r="180" spans="1:9" ht="31.5" customHeight="1">
      <c r="A180" s="218" t="s">
        <v>284</v>
      </c>
      <c r="B180" s="61" t="s">
        <v>249</v>
      </c>
      <c r="C180" s="305" t="s">
        <v>351</v>
      </c>
      <c r="D180" s="308"/>
      <c r="E180" s="323"/>
      <c r="F180" s="312" t="s">
        <v>255</v>
      </c>
      <c r="G180" s="313"/>
      <c r="H180" s="314"/>
      <c r="I180" s="315" t="str">
        <f t="shared" si="2"/>
        <v>福</v>
      </c>
    </row>
    <row r="181" spans="1:9">
      <c r="A181" s="214"/>
      <c r="B181" s="136" t="s">
        <v>106</v>
      </c>
      <c r="C181" s="306"/>
      <c r="D181" s="293"/>
      <c r="E181" s="324"/>
      <c r="F181" s="278" t="e">
        <v>#N/A</v>
      </c>
      <c r="G181" s="281"/>
      <c r="H181" s="284"/>
      <c r="I181" s="287" t="e">
        <f t="shared" si="2"/>
        <v>#N/A</v>
      </c>
    </row>
    <row r="182" spans="1:9">
      <c r="A182" s="214"/>
      <c r="B182" s="137" t="s">
        <v>195</v>
      </c>
      <c r="C182" s="306"/>
      <c r="D182" s="293"/>
      <c r="E182" s="324"/>
      <c r="F182" s="278" t="e">
        <v>#N/A</v>
      </c>
      <c r="G182" s="281"/>
      <c r="H182" s="284"/>
      <c r="I182" s="287" t="e">
        <f t="shared" si="2"/>
        <v>#N/A</v>
      </c>
    </row>
    <row r="183" spans="1:9">
      <c r="A183" s="214"/>
      <c r="B183" s="136" t="s">
        <v>105</v>
      </c>
      <c r="C183" s="306"/>
      <c r="D183" s="293"/>
      <c r="E183" s="324"/>
      <c r="F183" s="278" t="e">
        <v>#N/A</v>
      </c>
      <c r="G183" s="281"/>
      <c r="H183" s="284"/>
      <c r="I183" s="287" t="e">
        <f t="shared" si="2"/>
        <v>#N/A</v>
      </c>
    </row>
    <row r="184" spans="1:9">
      <c r="A184" s="214"/>
      <c r="B184" s="138" t="s">
        <v>210</v>
      </c>
      <c r="C184" s="306"/>
      <c r="D184" s="293"/>
      <c r="E184" s="324"/>
      <c r="F184" s="278" t="e">
        <v>#N/A</v>
      </c>
      <c r="G184" s="281"/>
      <c r="H184" s="284"/>
      <c r="I184" s="287" t="e">
        <f t="shared" si="2"/>
        <v>#N/A</v>
      </c>
    </row>
    <row r="185" spans="1:9">
      <c r="A185" s="214"/>
      <c r="B185" s="136" t="s">
        <v>107</v>
      </c>
      <c r="C185" s="306"/>
      <c r="D185" s="293"/>
      <c r="E185" s="324"/>
      <c r="F185" s="278" t="e">
        <v>#N/A</v>
      </c>
      <c r="G185" s="281"/>
      <c r="H185" s="284"/>
      <c r="I185" s="287" t="e">
        <f t="shared" si="2"/>
        <v>#N/A</v>
      </c>
    </row>
    <row r="186" spans="1:9">
      <c r="A186" s="214"/>
      <c r="B186" s="137" t="s">
        <v>195</v>
      </c>
      <c r="C186" s="306"/>
      <c r="D186" s="293"/>
      <c r="E186" s="324"/>
      <c r="F186" s="278" t="e">
        <v>#N/A</v>
      </c>
      <c r="G186" s="281"/>
      <c r="H186" s="284"/>
      <c r="I186" s="287" t="e">
        <f t="shared" si="2"/>
        <v>#N/A</v>
      </c>
    </row>
    <row r="187" spans="1:9">
      <c r="A187" s="214"/>
      <c r="B187" s="63" t="s">
        <v>108</v>
      </c>
      <c r="C187" s="306"/>
      <c r="D187" s="293"/>
      <c r="E187" s="324"/>
      <c r="F187" s="278" t="e">
        <v>#N/A</v>
      </c>
      <c r="G187" s="281"/>
      <c r="H187" s="284"/>
      <c r="I187" s="287" t="e">
        <f t="shared" si="2"/>
        <v>#N/A</v>
      </c>
    </row>
    <row r="188" spans="1:9">
      <c r="A188" s="214"/>
      <c r="B188" s="105" t="s">
        <v>211</v>
      </c>
      <c r="C188" s="306"/>
      <c r="D188" s="293"/>
      <c r="E188" s="324"/>
      <c r="F188" s="278" t="e">
        <v>#N/A</v>
      </c>
      <c r="G188" s="281"/>
      <c r="H188" s="284"/>
      <c r="I188" s="288" t="e">
        <f t="shared" si="2"/>
        <v>#N/A</v>
      </c>
    </row>
    <row r="189" spans="1:9" ht="67.2">
      <c r="A189" s="214"/>
      <c r="B189" s="200" t="s">
        <v>431</v>
      </c>
      <c r="C189" s="83" t="s">
        <v>387</v>
      </c>
      <c r="D189" s="75"/>
      <c r="E189" s="175"/>
      <c r="F189" s="77" t="s">
        <v>356</v>
      </c>
      <c r="G189" s="22"/>
      <c r="H189" s="237"/>
      <c r="I189" s="172" t="str">
        <f t="shared" si="2"/>
        <v>福</v>
      </c>
    </row>
    <row r="190" spans="1:9" ht="19.2">
      <c r="A190" s="214"/>
      <c r="B190" s="139" t="s">
        <v>250</v>
      </c>
      <c r="C190" s="320" t="s">
        <v>55</v>
      </c>
      <c r="D190" s="292"/>
      <c r="E190" s="345"/>
      <c r="F190" s="277" t="s">
        <v>228</v>
      </c>
      <c r="G190" s="280"/>
      <c r="H190" s="283"/>
      <c r="I190" s="286" t="str">
        <f t="shared" si="2"/>
        <v>福</v>
      </c>
    </row>
    <row r="191" spans="1:9" ht="13.2" customHeight="1">
      <c r="A191" s="214"/>
      <c r="B191" s="63" t="s">
        <v>362</v>
      </c>
      <c r="C191" s="326"/>
      <c r="D191" s="293"/>
      <c r="E191" s="346"/>
      <c r="F191" s="278" t="e">
        <v>#N/A</v>
      </c>
      <c r="G191" s="281"/>
      <c r="H191" s="284"/>
      <c r="I191" s="287" t="e">
        <f t="shared" si="2"/>
        <v>#N/A</v>
      </c>
    </row>
    <row r="192" spans="1:9" ht="13.2" customHeight="1">
      <c r="A192" s="224"/>
      <c r="B192" s="158" t="s">
        <v>361</v>
      </c>
      <c r="C192" s="321"/>
      <c r="D192" s="294"/>
      <c r="E192" s="347"/>
      <c r="F192" s="279" t="e">
        <v>#N/A</v>
      </c>
      <c r="G192" s="282"/>
      <c r="H192" s="285"/>
      <c r="I192" s="288" t="e">
        <f t="shared" si="2"/>
        <v>#N/A</v>
      </c>
    </row>
    <row r="193" spans="1:9" ht="38.4">
      <c r="A193" s="224"/>
      <c r="B193" s="140" t="s">
        <v>212</v>
      </c>
      <c r="C193" s="190" t="s">
        <v>418</v>
      </c>
      <c r="D193" s="149"/>
      <c r="E193" s="152"/>
      <c r="F193" s="188" t="s">
        <v>257</v>
      </c>
      <c r="G193" s="30"/>
      <c r="H193" s="248"/>
      <c r="I193" s="172" t="str">
        <f t="shared" si="2"/>
        <v>福</v>
      </c>
    </row>
    <row r="194" spans="1:9" ht="28.8">
      <c r="A194" s="224"/>
      <c r="B194" s="73" t="s">
        <v>213</v>
      </c>
      <c r="C194" s="74" t="s">
        <v>259</v>
      </c>
      <c r="D194" s="75"/>
      <c r="E194" s="127"/>
      <c r="F194" s="77" t="s">
        <v>227</v>
      </c>
      <c r="G194" s="22"/>
      <c r="H194" s="237"/>
      <c r="I194" s="42" t="str">
        <f t="shared" si="2"/>
        <v/>
      </c>
    </row>
    <row r="195" spans="1:9" ht="28.8">
      <c r="A195" s="225"/>
      <c r="B195" s="97" t="s">
        <v>214</v>
      </c>
      <c r="C195" s="98" t="s">
        <v>260</v>
      </c>
      <c r="D195" s="99"/>
      <c r="E195" s="126"/>
      <c r="F195" s="101" t="s">
        <v>227</v>
      </c>
      <c r="G195" s="25"/>
      <c r="H195" s="242"/>
      <c r="I195" s="41" t="str">
        <f t="shared" si="2"/>
        <v/>
      </c>
    </row>
    <row r="196" spans="1:9" ht="48">
      <c r="A196" s="210" t="s">
        <v>291</v>
      </c>
      <c r="B196" s="62" t="s">
        <v>316</v>
      </c>
      <c r="C196" s="93" t="s">
        <v>293</v>
      </c>
      <c r="D196" s="94"/>
      <c r="E196" s="125"/>
      <c r="F196" s="96" t="s">
        <v>227</v>
      </c>
      <c r="G196" s="24"/>
      <c r="H196" s="238"/>
      <c r="I196" s="40" t="str">
        <f t="shared" si="2"/>
        <v/>
      </c>
    </row>
    <row r="197" spans="1:9" ht="48">
      <c r="A197" s="225"/>
      <c r="B197" s="97" t="s">
        <v>292</v>
      </c>
      <c r="C197" s="98" t="s">
        <v>294</v>
      </c>
      <c r="D197" s="99"/>
      <c r="E197" s="126"/>
      <c r="F197" s="101" t="s">
        <v>230</v>
      </c>
      <c r="G197" s="25"/>
      <c r="H197" s="242"/>
      <c r="I197" s="41" t="str">
        <f t="shared" si="2"/>
        <v/>
      </c>
    </row>
    <row r="198" spans="1:9" ht="38.4">
      <c r="A198" s="218" t="s">
        <v>285</v>
      </c>
      <c r="B198" s="61" t="s">
        <v>196</v>
      </c>
      <c r="C198" s="342" t="s">
        <v>99</v>
      </c>
      <c r="D198" s="308"/>
      <c r="E198" s="343"/>
      <c r="F198" s="344" t="s">
        <v>228</v>
      </c>
      <c r="G198" s="313"/>
      <c r="H198" s="319"/>
      <c r="I198" s="365" t="str">
        <f t="shared" si="2"/>
        <v>福</v>
      </c>
    </row>
    <row r="199" spans="1:9">
      <c r="A199" s="214"/>
      <c r="B199" s="104" t="s">
        <v>195</v>
      </c>
      <c r="C199" s="305"/>
      <c r="D199" s="293"/>
      <c r="E199" s="309"/>
      <c r="F199" s="312" t="e">
        <v>#N/A</v>
      </c>
      <c r="G199" s="281"/>
      <c r="H199" s="314"/>
      <c r="I199" s="315" t="e">
        <f t="shared" si="2"/>
        <v>#N/A</v>
      </c>
    </row>
    <row r="200" spans="1:9" ht="28.8">
      <c r="A200" s="224"/>
      <c r="B200" s="73" t="s">
        <v>215</v>
      </c>
      <c r="C200" s="74" t="s">
        <v>55</v>
      </c>
      <c r="D200" s="75"/>
      <c r="E200" s="127"/>
      <c r="F200" s="77" t="s">
        <v>228</v>
      </c>
      <c r="G200" s="22"/>
      <c r="H200" s="237"/>
      <c r="I200" s="42" t="str">
        <f t="shared" si="2"/>
        <v>福</v>
      </c>
    </row>
    <row r="201" spans="1:9" ht="28.8">
      <c r="A201" s="224"/>
      <c r="B201" s="133" t="s">
        <v>355</v>
      </c>
      <c r="C201" s="156" t="s">
        <v>357</v>
      </c>
      <c r="D201" s="150"/>
      <c r="E201" s="151"/>
      <c r="F201" s="157" t="s">
        <v>356</v>
      </c>
      <c r="G201" s="60"/>
      <c r="H201" s="245"/>
      <c r="I201" s="42" t="str">
        <f t="shared" ref="I201:I224" si="3">IF(IFERROR(MATCH(G201,K$5:P$5,0),99)&lt;&gt;99,"指摘あり",IF(OR(D201=2,D201="2:不適"),"自己×",IF(AND(G201="",RIGHT(F201,1)&lt;&gt;"略"),IF(OR(F201=$I$4,$I$4=""),F201,""),IF(H201&lt;&gt;"","ｺﾒﾝﾄあり",""))))</f>
        <v>福</v>
      </c>
    </row>
    <row r="202" spans="1:9" ht="31.5" customHeight="1">
      <c r="A202" s="214"/>
      <c r="B202" s="68" t="s">
        <v>197</v>
      </c>
      <c r="C202" s="320" t="s">
        <v>358</v>
      </c>
      <c r="D202" s="292"/>
      <c r="E202" s="322"/>
      <c r="F202" s="277" t="s">
        <v>255</v>
      </c>
      <c r="G202" s="280"/>
      <c r="H202" s="283"/>
      <c r="I202" s="286" t="str">
        <f t="shared" si="3"/>
        <v>福</v>
      </c>
    </row>
    <row r="203" spans="1:9">
      <c r="A203" s="214"/>
      <c r="B203" s="141" t="s">
        <v>195</v>
      </c>
      <c r="C203" s="321"/>
      <c r="D203" s="294"/>
      <c r="E203" s="311"/>
      <c r="F203" s="279" t="e">
        <v>#N/A</v>
      </c>
      <c r="G203" s="282"/>
      <c r="H203" s="285"/>
      <c r="I203" s="288" t="e">
        <f t="shared" si="3"/>
        <v>#N/A</v>
      </c>
    </row>
    <row r="204" spans="1:9" ht="28.8">
      <c r="A204" s="225"/>
      <c r="B204" s="78" t="s">
        <v>216</v>
      </c>
      <c r="C204" s="186" t="s">
        <v>217</v>
      </c>
      <c r="D204" s="147"/>
      <c r="E204" s="142"/>
      <c r="F204" s="187" t="s">
        <v>255</v>
      </c>
      <c r="G204" s="31"/>
      <c r="H204" s="249"/>
      <c r="I204" s="45" t="str">
        <f t="shared" si="3"/>
        <v>福</v>
      </c>
    </row>
    <row r="205" spans="1:9" ht="86.4">
      <c r="A205" s="210" t="s">
        <v>300</v>
      </c>
      <c r="B205" s="61" t="s">
        <v>383</v>
      </c>
      <c r="C205" s="305" t="s">
        <v>390</v>
      </c>
      <c r="D205" s="308"/>
      <c r="E205" s="309"/>
      <c r="F205" s="312" t="s">
        <v>354</v>
      </c>
      <c r="G205" s="313"/>
      <c r="H205" s="314" t="s">
        <v>382</v>
      </c>
      <c r="I205" s="315" t="str">
        <f t="shared" si="3"/>
        <v>福</v>
      </c>
    </row>
    <row r="206" spans="1:9" ht="15.6" customHeight="1">
      <c r="A206" s="224"/>
      <c r="B206" s="162" t="s">
        <v>372</v>
      </c>
      <c r="C206" s="306"/>
      <c r="D206" s="293"/>
      <c r="E206" s="310"/>
      <c r="F206" s="278"/>
      <c r="G206" s="281"/>
      <c r="H206" s="284"/>
      <c r="I206" s="287">
        <f t="shared" si="3"/>
        <v>0</v>
      </c>
    </row>
    <row r="207" spans="1:9" ht="15.6" customHeight="1">
      <c r="A207" s="224"/>
      <c r="B207" s="105" t="s">
        <v>364</v>
      </c>
      <c r="C207" s="306"/>
      <c r="D207" s="293"/>
      <c r="E207" s="310"/>
      <c r="F207" s="278"/>
      <c r="G207" s="281"/>
      <c r="H207" s="284"/>
      <c r="I207" s="287">
        <f t="shared" si="3"/>
        <v>0</v>
      </c>
    </row>
    <row r="208" spans="1:9" ht="15.6" customHeight="1">
      <c r="A208" s="224"/>
      <c r="B208" s="162" t="s">
        <v>365</v>
      </c>
      <c r="C208" s="306"/>
      <c r="D208" s="293"/>
      <c r="E208" s="310"/>
      <c r="F208" s="278"/>
      <c r="G208" s="281"/>
      <c r="H208" s="284"/>
      <c r="I208" s="287">
        <f t="shared" si="3"/>
        <v>0</v>
      </c>
    </row>
    <row r="209" spans="1:9" ht="15.6" customHeight="1">
      <c r="A209" s="224"/>
      <c r="B209" s="141" t="s">
        <v>366</v>
      </c>
      <c r="C209" s="307"/>
      <c r="D209" s="294"/>
      <c r="E209" s="311"/>
      <c r="F209" s="279"/>
      <c r="G209" s="282"/>
      <c r="H209" s="285"/>
      <c r="I209" s="288">
        <f t="shared" si="3"/>
        <v>0</v>
      </c>
    </row>
    <row r="210" spans="1:9" s="14" customFormat="1" ht="19.2">
      <c r="A210" s="227"/>
      <c r="B210" s="134" t="s">
        <v>298</v>
      </c>
      <c r="C210" s="184" t="s">
        <v>290</v>
      </c>
      <c r="D210" s="149"/>
      <c r="E210" s="135"/>
      <c r="F210" s="180" t="s">
        <v>255</v>
      </c>
      <c r="G210" s="30"/>
      <c r="H210" s="250"/>
      <c r="I210" s="44" t="str">
        <f t="shared" si="3"/>
        <v>福</v>
      </c>
    </row>
    <row r="211" spans="1:9" s="14" customFormat="1" ht="19.2">
      <c r="A211" s="227"/>
      <c r="B211" s="133" t="s">
        <v>419</v>
      </c>
      <c r="C211" s="289" t="s">
        <v>303</v>
      </c>
      <c r="D211" s="292"/>
      <c r="E211" s="295"/>
      <c r="F211" s="298" t="s">
        <v>255</v>
      </c>
      <c r="G211" s="280"/>
      <c r="H211" s="262"/>
      <c r="I211" s="265" t="str">
        <f t="shared" si="3"/>
        <v>福</v>
      </c>
    </row>
    <row r="212" spans="1:9" s="14" customFormat="1" ht="15.6" customHeight="1">
      <c r="A212" s="227"/>
      <c r="B212" s="162" t="s">
        <v>368</v>
      </c>
      <c r="C212" s="290"/>
      <c r="D212" s="293"/>
      <c r="E212" s="296"/>
      <c r="F212" s="299"/>
      <c r="G212" s="281"/>
      <c r="H212" s="263"/>
      <c r="I212" s="266">
        <f t="shared" si="3"/>
        <v>0</v>
      </c>
    </row>
    <row r="213" spans="1:9" s="14" customFormat="1" ht="15.6" customHeight="1">
      <c r="A213" s="227"/>
      <c r="B213" s="165" t="s">
        <v>369</v>
      </c>
      <c r="C213" s="291"/>
      <c r="D213" s="294"/>
      <c r="E213" s="297"/>
      <c r="F213" s="300"/>
      <c r="G213" s="282"/>
      <c r="H213" s="264"/>
      <c r="I213" s="267">
        <f t="shared" si="3"/>
        <v>0</v>
      </c>
    </row>
    <row r="214" spans="1:9" ht="28.8">
      <c r="A214" s="225"/>
      <c r="B214" s="97" t="s">
        <v>299</v>
      </c>
      <c r="C214" s="128" t="s">
        <v>420</v>
      </c>
      <c r="D214" s="99"/>
      <c r="E214" s="126"/>
      <c r="F214" s="101" t="s">
        <v>354</v>
      </c>
      <c r="G214" s="25"/>
      <c r="H214" s="242"/>
      <c r="I214" s="41" t="str">
        <f t="shared" si="3"/>
        <v>福</v>
      </c>
    </row>
    <row r="215" spans="1:9" ht="19.2">
      <c r="A215" s="223" t="s">
        <v>295</v>
      </c>
      <c r="B215" s="123" t="s">
        <v>218</v>
      </c>
      <c r="C215" s="191" t="s">
        <v>100</v>
      </c>
      <c r="D215" s="148"/>
      <c r="E215" s="153"/>
      <c r="F215" s="192" t="s">
        <v>227</v>
      </c>
      <c r="G215" s="28"/>
      <c r="H215" s="244"/>
      <c r="I215" s="39" t="str">
        <f t="shared" si="3"/>
        <v/>
      </c>
    </row>
    <row r="216" spans="1:9" ht="28.8">
      <c r="A216" s="210" t="s">
        <v>296</v>
      </c>
      <c r="B216" s="62" t="s">
        <v>219</v>
      </c>
      <c r="C216" s="93" t="s">
        <v>101</v>
      </c>
      <c r="D216" s="94"/>
      <c r="E216" s="125"/>
      <c r="F216" s="96" t="s">
        <v>227</v>
      </c>
      <c r="G216" s="24"/>
      <c r="H216" s="238"/>
      <c r="I216" s="40" t="str">
        <f t="shared" si="3"/>
        <v/>
      </c>
    </row>
    <row r="217" spans="1:9" ht="144">
      <c r="A217" s="224"/>
      <c r="B217" s="97" t="s">
        <v>421</v>
      </c>
      <c r="C217" s="98" t="s">
        <v>352</v>
      </c>
      <c r="D217" s="99"/>
      <c r="E217" s="126"/>
      <c r="F217" s="101" t="s">
        <v>228</v>
      </c>
      <c r="G217" s="25"/>
      <c r="H217" s="242"/>
      <c r="I217" s="41" t="str">
        <f t="shared" si="3"/>
        <v>福</v>
      </c>
    </row>
    <row r="218" spans="1:9" ht="86.4">
      <c r="A218" s="226" t="s">
        <v>297</v>
      </c>
      <c r="B218" s="62" t="s">
        <v>220</v>
      </c>
      <c r="C218" s="93" t="s">
        <v>102</v>
      </c>
      <c r="D218" s="94"/>
      <c r="E218" s="125"/>
      <c r="F218" s="96" t="s">
        <v>227</v>
      </c>
      <c r="G218" s="24"/>
      <c r="H218" s="238"/>
      <c r="I218" s="40" t="str">
        <f t="shared" si="3"/>
        <v/>
      </c>
    </row>
    <row r="219" spans="1:9" ht="28.8">
      <c r="A219" s="224"/>
      <c r="B219" s="73" t="s">
        <v>221</v>
      </c>
      <c r="C219" s="74" t="s">
        <v>58</v>
      </c>
      <c r="D219" s="75"/>
      <c r="E219" s="127"/>
      <c r="F219" s="77" t="s">
        <v>227</v>
      </c>
      <c r="G219" s="22"/>
      <c r="H219" s="237"/>
      <c r="I219" s="42" t="str">
        <f t="shared" si="3"/>
        <v/>
      </c>
    </row>
    <row r="220" spans="1:9" ht="28.8">
      <c r="A220" s="224"/>
      <c r="B220" s="97" t="s">
        <v>222</v>
      </c>
      <c r="C220" s="98" t="s">
        <v>103</v>
      </c>
      <c r="D220" s="99"/>
      <c r="E220" s="126"/>
      <c r="F220" s="101" t="s">
        <v>227</v>
      </c>
      <c r="G220" s="25"/>
      <c r="H220" s="242"/>
      <c r="I220" s="41" t="str">
        <f t="shared" si="3"/>
        <v/>
      </c>
    </row>
    <row r="221" spans="1:9" ht="28.8">
      <c r="A221" s="210" t="s">
        <v>353</v>
      </c>
      <c r="B221" s="62" t="s">
        <v>223</v>
      </c>
      <c r="C221" s="93" t="s">
        <v>104</v>
      </c>
      <c r="D221" s="94"/>
      <c r="E221" s="125"/>
      <c r="F221" s="96" t="s">
        <v>227</v>
      </c>
      <c r="G221" s="24"/>
      <c r="H221" s="238"/>
      <c r="I221" s="40" t="str">
        <f t="shared" si="3"/>
        <v/>
      </c>
    </row>
    <row r="222" spans="1:9" ht="48">
      <c r="A222" s="224"/>
      <c r="B222" s="73" t="s">
        <v>224</v>
      </c>
      <c r="C222" s="74" t="s">
        <v>55</v>
      </c>
      <c r="D222" s="75"/>
      <c r="E222" s="127"/>
      <c r="F222" s="77" t="s">
        <v>227</v>
      </c>
      <c r="G222" s="22"/>
      <c r="H222" s="237"/>
      <c r="I222" s="42" t="str">
        <f t="shared" si="3"/>
        <v/>
      </c>
    </row>
    <row r="223" spans="1:9" ht="46.95" customHeight="1">
      <c r="A223" s="224"/>
      <c r="B223" s="68" t="s">
        <v>381</v>
      </c>
      <c r="C223" s="131" t="s">
        <v>80</v>
      </c>
      <c r="D223" s="150"/>
      <c r="E223" s="151"/>
      <c r="F223" s="185" t="s">
        <v>230</v>
      </c>
      <c r="G223" s="29"/>
      <c r="H223" s="245" t="s">
        <v>379</v>
      </c>
      <c r="I223" s="43" t="str">
        <f t="shared" si="3"/>
        <v>ｺﾒﾝﾄあり</v>
      </c>
    </row>
    <row r="224" spans="1:9" ht="38.4">
      <c r="A224" s="225"/>
      <c r="B224" s="97" t="s">
        <v>307</v>
      </c>
      <c r="C224" s="98" t="s">
        <v>301</v>
      </c>
      <c r="D224" s="99"/>
      <c r="E224" s="126"/>
      <c r="F224" s="101" t="s">
        <v>230</v>
      </c>
      <c r="G224" s="25"/>
      <c r="H224" s="242"/>
      <c r="I224" s="41" t="str">
        <f t="shared" si="3"/>
        <v/>
      </c>
    </row>
    <row r="225" spans="1:5">
      <c r="A225" s="228"/>
      <c r="B225" s="154"/>
      <c r="D225" s="107"/>
      <c r="E225" s="110"/>
    </row>
    <row r="226" spans="1:5">
      <c r="A226" s="228"/>
      <c r="B226" s="154"/>
      <c r="D226" s="107"/>
      <c r="E226" s="110"/>
    </row>
    <row r="227" spans="1:5">
      <c r="A227" s="228"/>
      <c r="B227" s="154"/>
    </row>
    <row r="228" spans="1:5">
      <c r="A228" s="228"/>
      <c r="B228" s="154"/>
    </row>
  </sheetData>
  <sheetProtection algorithmName="SHA-512" hashValue="A5SIAaYNWYcZGZuf0ZDhB1t/DM03vht64r0SmLEnFhEp99EIxhcn36CB1Gm22Me46kKi6KoXQYXDJGXpWVweXQ==" saltValue="VeLim/pGqClFsLrqw9Y8uw==" spinCount="100000" sheet="1" objects="1" scenarios="1"/>
  <autoFilter ref="G5:I224"/>
  <mergeCells count="121">
    <mergeCell ref="G147:G151"/>
    <mergeCell ref="H147:H151"/>
    <mergeCell ref="I147:I151"/>
    <mergeCell ref="I202:I203"/>
    <mergeCell ref="I9:I17"/>
    <mergeCell ref="I18:I26"/>
    <mergeCell ref="I29:I31"/>
    <mergeCell ref="I35:I48"/>
    <mergeCell ref="I49:I62"/>
    <mergeCell ref="I66:I78"/>
    <mergeCell ref="I180:I188"/>
    <mergeCell ref="I198:I199"/>
    <mergeCell ref="I190:I192"/>
    <mergeCell ref="G66:G78"/>
    <mergeCell ref="C3:E3"/>
    <mergeCell ref="H18:H26"/>
    <mergeCell ref="C9:C17"/>
    <mergeCell ref="D9:D17"/>
    <mergeCell ref="E9:E17"/>
    <mergeCell ref="F9:F17"/>
    <mergeCell ref="G9:G17"/>
    <mergeCell ref="H9:H17"/>
    <mergeCell ref="C18:C26"/>
    <mergeCell ref="D18:D26"/>
    <mergeCell ref="E18:E26"/>
    <mergeCell ref="F18:F26"/>
    <mergeCell ref="G18:G26"/>
    <mergeCell ref="C198:C199"/>
    <mergeCell ref="D198:D199"/>
    <mergeCell ref="E198:E199"/>
    <mergeCell ref="F198:F199"/>
    <mergeCell ref="D190:D192"/>
    <mergeCell ref="E190:E192"/>
    <mergeCell ref="F190:F192"/>
    <mergeCell ref="C66:C78"/>
    <mergeCell ref="C180:C188"/>
    <mergeCell ref="C156:C160"/>
    <mergeCell ref="D156:D160"/>
    <mergeCell ref="E156:E160"/>
    <mergeCell ref="C167:C171"/>
    <mergeCell ref="D167:D171"/>
    <mergeCell ref="E167:E171"/>
    <mergeCell ref="D66:D78"/>
    <mergeCell ref="E66:E78"/>
    <mergeCell ref="F66:F78"/>
    <mergeCell ref="C147:C151"/>
    <mergeCell ref="D147:D151"/>
    <mergeCell ref="E147:E151"/>
    <mergeCell ref="F147:F151"/>
    <mergeCell ref="C2:E2"/>
    <mergeCell ref="C190:C192"/>
    <mergeCell ref="G180:G188"/>
    <mergeCell ref="H180:H188"/>
    <mergeCell ref="H49:H62"/>
    <mergeCell ref="C49:C62"/>
    <mergeCell ref="D49:D62"/>
    <mergeCell ref="E49:E62"/>
    <mergeCell ref="F49:F62"/>
    <mergeCell ref="G49:G62"/>
    <mergeCell ref="F29:F31"/>
    <mergeCell ref="G29:G31"/>
    <mergeCell ref="H29:H31"/>
    <mergeCell ref="F35:F48"/>
    <mergeCell ref="G35:G48"/>
    <mergeCell ref="E35:E48"/>
    <mergeCell ref="C29:C31"/>
    <mergeCell ref="D29:D31"/>
    <mergeCell ref="E29:E31"/>
    <mergeCell ref="H35:H48"/>
    <mergeCell ref="C35:C48"/>
    <mergeCell ref="D35:D48"/>
    <mergeCell ref="F180:F188"/>
    <mergeCell ref="H66:H78"/>
    <mergeCell ref="I205:I209"/>
    <mergeCell ref="F156:F160"/>
    <mergeCell ref="G156:G160"/>
    <mergeCell ref="H156:H160"/>
    <mergeCell ref="I156:I160"/>
    <mergeCell ref="C162:C166"/>
    <mergeCell ref="D162:D166"/>
    <mergeCell ref="E162:E166"/>
    <mergeCell ref="F162:F166"/>
    <mergeCell ref="G162:G166"/>
    <mergeCell ref="H162:H166"/>
    <mergeCell ref="I162:I166"/>
    <mergeCell ref="G202:G203"/>
    <mergeCell ref="H202:H203"/>
    <mergeCell ref="G198:G199"/>
    <mergeCell ref="H198:H199"/>
    <mergeCell ref="G190:G192"/>
    <mergeCell ref="H190:H192"/>
    <mergeCell ref="C202:C203"/>
    <mergeCell ref="D202:D203"/>
    <mergeCell ref="E202:E203"/>
    <mergeCell ref="F202:F203"/>
    <mergeCell ref="D180:D188"/>
    <mergeCell ref="E180:E188"/>
    <mergeCell ref="H211:H213"/>
    <mergeCell ref="I211:I213"/>
    <mergeCell ref="C117:C119"/>
    <mergeCell ref="D117:D119"/>
    <mergeCell ref="E117:E119"/>
    <mergeCell ref="F117:F119"/>
    <mergeCell ref="G117:G119"/>
    <mergeCell ref="H117:H119"/>
    <mergeCell ref="I117:I119"/>
    <mergeCell ref="C211:C213"/>
    <mergeCell ref="D211:D213"/>
    <mergeCell ref="E211:E213"/>
    <mergeCell ref="F211:F213"/>
    <mergeCell ref="G211:G213"/>
    <mergeCell ref="F167:F171"/>
    <mergeCell ref="G167:G171"/>
    <mergeCell ref="H167:H171"/>
    <mergeCell ref="I167:I171"/>
    <mergeCell ref="C205:C209"/>
    <mergeCell ref="D205:D209"/>
    <mergeCell ref="E205:E209"/>
    <mergeCell ref="F205:F209"/>
    <mergeCell ref="G205:G209"/>
    <mergeCell ref="H205:H209"/>
  </mergeCells>
  <phoneticPr fontId="1"/>
  <conditionalFormatting sqref="G8:G225">
    <cfRule type="cellIs" dxfId="12" priority="47" operator="equal">
      <formula>"5:その他"</formula>
    </cfRule>
    <cfRule type="cellIs" dxfId="11" priority="48" operator="equal">
      <formula>5</formula>
    </cfRule>
    <cfRule type="cellIs" dxfId="10" priority="49" operator="equal">
      <formula>"4:該当なし"</formula>
    </cfRule>
    <cfRule type="cellIs" dxfId="9" priority="50" operator="equal">
      <formula>4</formula>
    </cfRule>
    <cfRule type="cellIs" dxfId="8" priority="51" operator="equal">
      <formula>3</formula>
    </cfRule>
    <cfRule type="cellIs" dxfId="7" priority="52" operator="equal">
      <formula>"3:不適"</formula>
    </cfRule>
    <cfRule type="cellIs" dxfId="6" priority="53" operator="equal">
      <formula>2</formula>
    </cfRule>
    <cfRule type="cellIs" dxfId="5" priority="54" operator="equal">
      <formula>"2:一部不適"</formula>
    </cfRule>
    <cfRule type="cellIs" dxfId="4" priority="55" operator="equal">
      <formula>1</formula>
    </cfRule>
    <cfRule type="cellIs" dxfId="3" priority="56" operator="equal">
      <formula>"1:適"</formula>
    </cfRule>
  </conditionalFormatting>
  <conditionalFormatting sqref="D8:D225">
    <cfRule type="cellIs" dxfId="2" priority="57" operator="equal">
      <formula>"3:該当なし"</formula>
    </cfRule>
    <cfRule type="cellIs" dxfId="1" priority="58" operator="equal">
      <formula>"2:不適"</formula>
    </cfRule>
    <cfRule type="cellIs" dxfId="0" priority="59" operator="equal">
      <formula>"1:適"</formula>
    </cfRule>
  </conditionalFormatting>
  <dataValidations count="14">
    <dataValidation errorStyle="warning" allowBlank="1" showInputMessage="1" sqref="B24"/>
    <dataValidation type="whole" errorStyle="warning" operator="greaterThan" allowBlank="1" showInputMessage="1" showErrorMessage="1" errorTitle="！！★★★４０人超でないと常勤換算方法によれません★★！！" sqref="B31">
      <formula1>40</formula1>
    </dataValidation>
    <dataValidation type="decimal" errorStyle="warning" operator="greaterThanOrEqual" allowBlank="1" showInputMessage="1" showErrorMessage="1" errorTitle="！！★★★32時間を下回る場合は32時間です★★★！！" sqref="B15 B44">
      <formula1>32</formula1>
    </dataValidation>
    <dataValidation allowBlank="1" showInputMessage="1" sqref="H9:H29 F9:F117 B209 H214:H224 F162 H162 F167 H167 F214:F224 F172:F205 H172:H205 F210:F211 H210:H211 F152:F156 B160:B161 H32:H117 F120:F147 H120:H147 H152:H156"/>
    <dataValidation type="list" allowBlank="1" showInputMessage="1" showErrorMessage="1" sqref="B68 B182 B186 B199 B203">
      <formula1>"（　有　・　無　）,（　有　）,（　無　）"</formula1>
    </dataValidation>
    <dataValidation type="list" allowBlank="1" showInputMessage="1" showErrorMessage="1" sqref="F1:F2">
      <formula1>"0,1"</formula1>
    </dataValidation>
    <dataValidation type="list" errorStyle="warning" operator="greaterThan" allowBlank="1" showInputMessage="1" errorTitle="！！★★★４０人超でないと常勤換算方法によれません★★！！" sqref="B40">
      <formula1>"★このセルに人数を入力して下さい（  人）"</formula1>
    </dataValidation>
    <dataValidation type="list" allowBlank="1" showInputMessage="1" sqref="B13">
      <formula1>$L$13</formula1>
    </dataValidation>
    <dataValidation type="list" errorStyle="warning" operator="greaterThan" allowBlank="1" showInputMessage="1" errorTitle="！！★★★４０人超でないと常勤換算方法によれません★★！！" sqref="B60">
      <formula1>"★このセルに人数を入力して下さい（  .  人）"</formula1>
    </dataValidation>
    <dataValidation type="list" allowBlank="1" showInputMessage="1" showErrorMessage="1" sqref="I4">
      <formula1>"介,福"</formula1>
    </dataValidation>
    <dataValidation type="list" errorStyle="information" allowBlank="1" showInputMessage="1" sqref="D214:D224 D162 D167 D172:D205 D210:D211 D9:D117 D120:D147 D152:D156">
      <formula1>"1:適,2:不適,3:該当なし"</formula1>
    </dataValidation>
    <dataValidation type="list" allowBlank="1" showInputMessage="1" sqref="G214:G224 G162 G167 G172:G205 G210:G211 G9:G117 G120:G147 G152:G156">
      <formula1>"1:適,2:一部不適,3:不適,4:該当なし,5:その他"</formula1>
    </dataValidation>
    <dataValidation type="list" allowBlank="1" showInputMessage="1" sqref="B166 B164 B151 B149">
      <formula1>"（　有　・　無　）,（　有　）,（　無　）"</formula1>
    </dataValidation>
    <dataValidation type="list" errorStyle="warning" operator="greaterThan" allowBlank="1" showInputMessage="1" errorTitle="！！★★★４０人超でないと常勤換算方法によれません★★！！" sqref="B11">
      <formula1>$L$11</formula1>
    </dataValidation>
  </dataValidations>
  <printOptions horizontalCentered="1"/>
  <pageMargins left="0.59055118110236227" right="0.59055118110236227" top="0.59055118110236227" bottom="0.59055118110236227" header="0.39370078740157483" footer="0.31496062992125984"/>
  <pageSetup paperSize="9" fitToHeight="0" orientation="portrait" r:id="rId1"/>
  <headerFooter>
    <oddFooter>&amp;C訪問介護-&amp;P-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kndp</dc:creator>
  <cp:lastModifiedBy>kndp</cp:lastModifiedBy>
  <cp:lastPrinted>2024-05-22T00:39:37Z</cp:lastPrinted>
  <dcterms:created xsi:type="dcterms:W3CDTF">2020-01-27T01:12:52Z</dcterms:created>
  <dcterms:modified xsi:type="dcterms:W3CDTF">2024-06-12T09:46:29Z</dcterms:modified>
</cp:coreProperties>
</file>