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3感染症、レジオネラ特別\"/>
    </mc:Choice>
  </mc:AlternateContent>
  <bookViews>
    <workbookView xWindow="240" yWindow="60" windowWidth="15480" windowHeight="9324"/>
  </bookViews>
  <sheets>
    <sheet name="フェイスシート" sheetId="4" r:id="rId1"/>
    <sheet name="点検表" sheetId="1" r:id="rId2"/>
    <sheet name="付表１・拘束、入浴、給食" sheetId="5" r:id="rId3"/>
    <sheet name="付表２・預り金" sheetId="6" r:id="rId4"/>
    <sheet name="付表３・遺留金品" sheetId="7" r:id="rId5"/>
  </sheets>
  <definedNames>
    <definedName name="_xlnm.Print_Area" localSheetId="0">フェイスシート!$A$1:$E$45</definedName>
    <definedName name="_xlnm.Print_Area" localSheetId="1">点検表!$A$1:$H$253</definedName>
    <definedName name="_xlnm.Print_Area" localSheetId="2">'付表１・拘束、入浴、給食'!$A$1:$I$38</definedName>
    <definedName name="_xlnm.Print_Area" localSheetId="3">付表２・預り金!$A$1:$U$35</definedName>
    <definedName name="_xlnm.Print_Area" localSheetId="4">付表３・遺留金品!$A$1:$AA$44</definedName>
    <definedName name="_xlnm.Print_Titles" localSheetId="1">点検表!$5:$6</definedName>
    <definedName name="遺留金品">点検表!$A$119</definedName>
    <definedName name="検食">点検表!$A$112</definedName>
    <definedName name="検便">点検表!$A$114</definedName>
    <definedName name="拘束者">点検表!$A$77</definedName>
    <definedName name="入浴">点検表!$A$103</definedName>
    <definedName name="別紙遺留金品">付表３・遺留金品!$A$1</definedName>
    <definedName name="別紙検食">'付表１・拘束、入浴、給食'!$A$20</definedName>
    <definedName name="別紙検便">'付表１・拘束、入浴、給食'!$A$30</definedName>
    <definedName name="別紙拘束">'付表１・拘束、入浴、給食'!$A$3</definedName>
    <definedName name="別紙入浴">'付表１・拘束、入浴、給食'!$A$7</definedName>
    <definedName name="別紙保存食">'付表１・拘束、入浴、給食'!$A$26</definedName>
    <definedName name="別紙預り金">付表２・預り金!$A$1</definedName>
    <definedName name="保存食">点検表!$A$113</definedName>
    <definedName name="預り金">点検表!$A$118</definedName>
  </definedNames>
  <calcPr calcId="162913"/>
</workbook>
</file>

<file path=xl/calcChain.xml><?xml version="1.0" encoding="utf-8"?>
<calcChain xmlns="http://schemas.openxmlformats.org/spreadsheetml/2006/main">
  <c r="V18" i="6" l="1"/>
  <c r="V17" i="6"/>
  <c r="V16" i="6"/>
  <c r="M12" i="6"/>
  <c r="M11" i="6"/>
  <c r="M10" i="6"/>
  <c r="V22" i="6" l="1"/>
  <c r="V12" i="6"/>
  <c r="V11" i="6"/>
  <c r="V10" i="6"/>
  <c r="M37" i="5"/>
  <c r="M36" i="5"/>
  <c r="M35" i="5"/>
  <c r="M34" i="5"/>
  <c r="M33" i="5"/>
  <c r="M32" i="5"/>
  <c r="K37" i="5"/>
  <c r="K36" i="5"/>
  <c r="K35" i="5"/>
  <c r="K34" i="5"/>
  <c r="K33" i="5"/>
  <c r="K32" i="5"/>
  <c r="L37" i="5"/>
  <c r="J37" i="5"/>
  <c r="L36" i="5"/>
  <c r="J36" i="5"/>
  <c r="L35" i="5"/>
  <c r="J35" i="5"/>
  <c r="L34" i="5"/>
  <c r="J34" i="5"/>
  <c r="L33" i="5"/>
  <c r="J33" i="5"/>
  <c r="L32" i="5"/>
  <c r="J32" i="5"/>
  <c r="K26" i="5"/>
  <c r="K20" i="5"/>
  <c r="K7" i="5"/>
  <c r="K3" i="5"/>
  <c r="A119" i="1" l="1"/>
  <c r="I241" i="1" l="1"/>
  <c r="I244" i="1"/>
  <c r="I245" i="1"/>
  <c r="I235" i="1"/>
  <c r="I240" i="1"/>
  <c r="I229" i="1"/>
  <c r="I224" i="1"/>
  <c r="I230" i="1" l="1"/>
  <c r="I232" i="1"/>
  <c r="I195" i="1"/>
  <c r="I189" i="1"/>
  <c r="I182" i="1"/>
  <c r="I177" i="1"/>
  <c r="I175" i="1"/>
  <c r="I174" i="1"/>
  <c r="I173" i="1"/>
  <c r="I172" i="1"/>
  <c r="I171" i="1"/>
  <c r="I170" i="1"/>
  <c r="I169" i="1"/>
  <c r="I168" i="1"/>
  <c r="I167" i="1"/>
  <c r="A167" i="1"/>
  <c r="I166" i="1"/>
  <c r="I119" i="1" l="1"/>
  <c r="I118" i="1"/>
  <c r="I114" i="1"/>
  <c r="I113" i="1"/>
  <c r="I112" i="1"/>
  <c r="I88" i="1" l="1"/>
  <c r="I89" i="1"/>
  <c r="A77" i="1"/>
  <c r="I27" i="1"/>
  <c r="N43" i="7"/>
  <c r="K43" i="7"/>
  <c r="H43" i="7"/>
  <c r="N40" i="7"/>
  <c r="N38" i="7"/>
  <c r="N36" i="7"/>
  <c r="N34" i="7"/>
  <c r="N32" i="7"/>
  <c r="N30" i="7"/>
  <c r="N28" i="7"/>
  <c r="N26" i="7"/>
  <c r="N24" i="7"/>
  <c r="N22" i="7"/>
  <c r="N20" i="7"/>
  <c r="N18" i="7"/>
  <c r="N16" i="7"/>
  <c r="N14" i="7"/>
  <c r="N12" i="7"/>
  <c r="N10" i="7"/>
  <c r="Q9" i="7"/>
  <c r="T9" i="7" s="1"/>
  <c r="N9" i="7"/>
  <c r="L1" i="7"/>
  <c r="W34" i="6"/>
  <c r="V34" i="6"/>
  <c r="W33" i="6"/>
  <c r="V33" i="6"/>
  <c r="V30" i="6"/>
  <c r="V29" i="6"/>
  <c r="W28" i="6"/>
  <c r="V28" i="6"/>
  <c r="V25" i="6"/>
  <c r="V3" i="6"/>
  <c r="V1" i="6"/>
  <c r="I1" i="6"/>
  <c r="E30" i="5"/>
  <c r="K28" i="5"/>
  <c r="J28" i="5"/>
  <c r="J27" i="5"/>
  <c r="D26" i="5"/>
  <c r="L24" i="5"/>
  <c r="K24" i="5"/>
  <c r="J24" i="5"/>
  <c r="L23" i="5"/>
  <c r="K23" i="5"/>
  <c r="J23" i="5"/>
  <c r="L22" i="5"/>
  <c r="K22" i="5"/>
  <c r="J22" i="5"/>
  <c r="C20" i="5"/>
  <c r="M14" i="5"/>
  <c r="M12" i="5"/>
  <c r="M11" i="5"/>
  <c r="E7" i="5"/>
  <c r="F3" i="5"/>
  <c r="V32" i="6" l="1"/>
  <c r="V27" i="6"/>
  <c r="V7" i="6"/>
  <c r="J30" i="5"/>
  <c r="J26" i="5"/>
  <c r="A113" i="1" s="1"/>
  <c r="J20" i="5"/>
  <c r="A112" i="1" s="1"/>
  <c r="J7" i="5"/>
  <c r="A103" i="1" s="1"/>
  <c r="I253" i="1"/>
  <c r="I252" i="1"/>
  <c r="I251" i="1"/>
  <c r="I250" i="1"/>
  <c r="I249" i="1"/>
  <c r="I248" i="1"/>
  <c r="I247" i="1"/>
  <c r="I246" i="1"/>
  <c r="I234" i="1"/>
  <c r="I233"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4" i="1"/>
  <c r="I17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7" i="1"/>
  <c r="I116" i="1"/>
  <c r="I115" i="1"/>
  <c r="I111" i="1"/>
  <c r="I110" i="1"/>
  <c r="I109" i="1"/>
  <c r="I108" i="1"/>
  <c r="I107" i="1"/>
  <c r="I106" i="1"/>
  <c r="I105" i="1"/>
  <c r="I104" i="1"/>
  <c r="I103" i="1"/>
  <c r="I102" i="1"/>
  <c r="I101" i="1"/>
  <c r="I100" i="1"/>
  <c r="I99" i="1"/>
  <c r="I98" i="1"/>
  <c r="I97" i="1"/>
  <c r="I96" i="1"/>
  <c r="I95" i="1"/>
  <c r="I94" i="1"/>
  <c r="I93" i="1"/>
  <c r="I92" i="1"/>
  <c r="I91" i="1"/>
  <c r="I90" i="1"/>
  <c r="I85" i="1"/>
  <c r="I84"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6" i="1"/>
  <c r="I45" i="1"/>
  <c r="I44" i="1"/>
  <c r="I43" i="1"/>
  <c r="I42" i="1"/>
  <c r="I41" i="1"/>
  <c r="I40" i="1"/>
  <c r="I39" i="1"/>
  <c r="I38" i="1"/>
  <c r="I37" i="1"/>
  <c r="I36" i="1"/>
  <c r="I35" i="1"/>
  <c r="I34" i="1"/>
  <c r="I33" i="1"/>
  <c r="I32" i="1"/>
  <c r="I31" i="1"/>
  <c r="I30" i="1"/>
  <c r="I26" i="1"/>
  <c r="I25" i="1"/>
  <c r="I24" i="1"/>
  <c r="I23" i="1"/>
  <c r="I22" i="1"/>
  <c r="I21" i="1"/>
  <c r="I20" i="1"/>
  <c r="I19" i="1"/>
  <c r="I18" i="1"/>
  <c r="I17" i="1"/>
  <c r="I16" i="1"/>
  <c r="I15" i="1"/>
  <c r="I14" i="1"/>
  <c r="I13" i="1"/>
  <c r="I12" i="1"/>
  <c r="I11" i="1"/>
  <c r="I10" i="1"/>
  <c r="I9" i="1"/>
  <c r="W1" i="6" l="1"/>
  <c r="A118" i="1" s="1"/>
  <c r="A114" i="1"/>
  <c r="K30" i="5"/>
  <c r="C3" i="1"/>
  <c r="C2" i="1"/>
</calcChain>
</file>

<file path=xl/comments1.xml><?xml version="1.0" encoding="utf-8"?>
<comments xmlns="http://schemas.openxmlformats.org/spreadsheetml/2006/main">
  <authors>
    <author>kndp</author>
  </authors>
  <commentList>
    <comment ref="H11" authorId="0" shapeId="0">
      <text>
        <r>
          <rPr>
            <b/>
            <sz val="9"/>
            <color indexed="81"/>
            <rFont val="ＭＳ Ｐゴシック"/>
            <family val="3"/>
            <charset val="128"/>
          </rPr>
          <t>プルダウンで選択してください。(下も同じ)</t>
        </r>
      </text>
    </comment>
    <comment ref="D27" authorId="0" shapeId="0">
      <text>
        <r>
          <rPr>
            <b/>
            <sz val="9"/>
            <color indexed="81"/>
            <rFont val="ＭＳ Ｐゴシック"/>
            <family val="3"/>
            <charset val="128"/>
          </rPr>
          <t>プルダウンで選択してください。(下も同じ)</t>
        </r>
      </text>
    </comment>
    <comment ref="G27" authorId="0" shapeId="0">
      <text>
        <r>
          <rPr>
            <b/>
            <sz val="9"/>
            <color indexed="81"/>
            <rFont val="MS P ゴシック"/>
            <family val="3"/>
            <charset val="128"/>
          </rPr>
          <t>単に「14」などと入力すれば、「14日間」と表示されます。</t>
        </r>
      </text>
    </comment>
    <comment ref="G28" authorId="0" shapeId="0">
      <text>
        <r>
          <rPr>
            <b/>
            <sz val="9"/>
            <color indexed="81"/>
            <rFont val="MS P ゴシック"/>
            <family val="3"/>
            <charset val="128"/>
          </rPr>
          <t>単に「-20」などと入力すれば、「-20℃」と表示されます。</t>
        </r>
      </text>
    </comment>
    <comment ref="F32" authorId="0" shapeId="0">
      <text>
        <r>
          <rPr>
            <b/>
            <sz val="9"/>
            <color indexed="81"/>
            <rFont val="MS P ゴシック"/>
            <family val="3"/>
            <charset val="128"/>
          </rPr>
          <t>単に「120」などと入力すれば、「／120人」と表示されます。</t>
        </r>
      </text>
    </comment>
  </commentList>
</comments>
</file>

<file path=xl/comments2.xml><?xml version="1.0" encoding="utf-8"?>
<comments xmlns="http://schemas.openxmlformats.org/spreadsheetml/2006/main">
  <authors>
    <author>kndp</author>
  </authors>
  <commentList>
    <comment ref="Q1" authorId="0" shapeId="0">
      <text>
        <r>
          <rPr>
            <b/>
            <sz val="9"/>
            <color indexed="81"/>
            <rFont val="ＭＳ Ｐゴシック"/>
            <family val="3"/>
            <charset val="128"/>
          </rPr>
          <t>「　月　日」のセルは、「7/4」などと上書き入力できます。</t>
        </r>
      </text>
    </comment>
    <comment ref="I25" authorId="0" shapeId="0">
      <text>
        <r>
          <rPr>
            <b/>
            <sz val="9"/>
            <color indexed="81"/>
            <rFont val="ＭＳ Ｐゴシック"/>
            <family val="3"/>
            <charset val="128"/>
          </rPr>
          <t>プルダウンで有無を選択してください。</t>
        </r>
      </text>
    </comment>
    <comment ref="L28" authorId="0" shapeId="0">
      <text>
        <r>
          <rPr>
            <b/>
            <sz val="9"/>
            <color indexed="81"/>
            <rFont val="ＭＳ Ｐゴシック"/>
            <family val="3"/>
            <charset val="128"/>
          </rPr>
          <t>プルダウンで、「年」か「月」を選択してください。</t>
        </r>
      </text>
    </comment>
  </commentList>
</comments>
</file>

<file path=xl/comments3.xml><?xml version="1.0" encoding="utf-8"?>
<comments xmlns="http://schemas.openxmlformats.org/spreadsheetml/2006/main">
  <authors>
    <author>kndp</author>
    <author>西尾一朗</author>
  </authors>
  <commentList>
    <comment ref="B10" authorId="0" shapeId="0">
      <text>
        <r>
          <rPr>
            <b/>
            <sz val="9"/>
            <color indexed="81"/>
            <rFont val="MS P ゴシック"/>
            <family val="3"/>
            <charset val="128"/>
          </rPr>
          <t>前年度、死亡者が１人もなかった場合、このセルに「死亡者なし」とプルダウンで選択入力してください。</t>
        </r>
      </text>
    </comment>
    <comment ref="E10" authorId="1" shapeId="0">
      <text>
        <r>
          <rPr>
            <b/>
            <sz val="9"/>
            <color indexed="81"/>
            <rFont val="ＭＳ Ｐゴシック"/>
            <family val="3"/>
            <charset val="128"/>
          </rPr>
          <t>「r2/7/14」などと入力して下さい。</t>
        </r>
      </text>
    </comment>
    <comment ref="Y10" authorId="1" shapeId="0">
      <text>
        <r>
          <rPr>
            <b/>
            <sz val="9"/>
            <color indexed="81"/>
            <rFont val="ＭＳ Ｐゴシック"/>
            <family val="3"/>
            <charset val="128"/>
          </rPr>
          <t>有無をプルダウンで選択できます。</t>
        </r>
      </text>
    </comment>
  </commentList>
</comments>
</file>

<file path=xl/sharedStrings.xml><?xml version="1.0" encoding="utf-8"?>
<sst xmlns="http://schemas.openxmlformats.org/spreadsheetml/2006/main" count="1053" uniqueCount="675">
  <si>
    <t>点検項目</t>
    <rPh sb="0" eb="2">
      <t>テンケン</t>
    </rPh>
    <rPh sb="2" eb="4">
      <t>コウモク</t>
    </rPh>
    <phoneticPr fontId="18"/>
  </si>
  <si>
    <t>確認事項</t>
    <rPh sb="0" eb="2">
      <t>カクニン</t>
    </rPh>
    <rPh sb="2" eb="4">
      <t>ジコウ</t>
    </rPh>
    <phoneticPr fontId="18"/>
  </si>
  <si>
    <t>Ⅱ　設備基準</t>
    <rPh sb="2" eb="4">
      <t>セツビ</t>
    </rPh>
    <rPh sb="4" eb="6">
      <t>キジュン</t>
    </rPh>
    <phoneticPr fontId="18"/>
  </si>
  <si>
    <t>Ⅲ　運営基準</t>
    <rPh sb="2" eb="4">
      <t>ウンエイ</t>
    </rPh>
    <rPh sb="4" eb="6">
      <t>キジュン</t>
    </rPh>
    <phoneticPr fontId="18"/>
  </si>
  <si>
    <t>Ⅰ　人員基準</t>
    <rPh sb="2" eb="4">
      <t>ジンイン</t>
    </rPh>
    <rPh sb="4" eb="6">
      <t>キジュン</t>
    </rPh>
    <phoneticPr fontId="18"/>
  </si>
  <si>
    <t>※次ページ以降の点検表の「根拠条文」の欄は、特に断りがない限り、上記「条例」を指します。</t>
    <phoneticPr fontId="18"/>
  </si>
  <si>
    <t xml:space="preserve">苦情がサービスの質の向上を図る上での重要な情報であるとの認識に立ち、苦情の内容を踏まえ、サービスの質の向上に向けた取組を自ら行っていますか。
</t>
    <phoneticPr fontId="18"/>
  </si>
  <si>
    <t xml:space="preserve">苦情に関する市町村・国保連等の調査に協力し、指導助言に従って必要な改善を行っていますか。
</t>
    <phoneticPr fontId="18"/>
  </si>
  <si>
    <t xml:space="preserve">市町村・国保連等の指導助言に従って改善を行った場合は、その内容を報告していますか。
</t>
    <phoneticPr fontId="18"/>
  </si>
  <si>
    <t xml:space="preserve">事故の状況及びその際に採った処置の内容を記録していますか。
</t>
    <rPh sb="9" eb="10">
      <t>サイ</t>
    </rPh>
    <rPh sb="11" eb="12">
      <t>ト</t>
    </rPh>
    <rPh sb="17" eb="19">
      <t>ナイヨウ</t>
    </rPh>
    <phoneticPr fontId="18"/>
  </si>
  <si>
    <t>●フェイスシート</t>
    <phoneticPr fontId="28"/>
  </si>
  <si>
    <t>記入日</t>
    <phoneticPr fontId="28"/>
  </si>
  <si>
    <t>法人住所</t>
    <rPh sb="0" eb="2">
      <t>ホウジン</t>
    </rPh>
    <phoneticPr fontId="28"/>
  </si>
  <si>
    <t>〒</t>
    <phoneticPr fontId="28"/>
  </si>
  <si>
    <t>法人名</t>
    <phoneticPr fontId="28"/>
  </si>
  <si>
    <t>代表者</t>
    <phoneticPr fontId="28"/>
  </si>
  <si>
    <t>(役職名)</t>
    <phoneticPr fontId="28"/>
  </si>
  <si>
    <t>(氏名)</t>
    <phoneticPr fontId="28"/>
  </si>
  <si>
    <t>事業所住所</t>
    <phoneticPr fontId="28"/>
  </si>
  <si>
    <t>〒</t>
    <phoneticPr fontId="28"/>
  </si>
  <si>
    <t>事業所名</t>
    <phoneticPr fontId="28"/>
  </si>
  <si>
    <t>電話番号</t>
    <phoneticPr fontId="28"/>
  </si>
  <si>
    <t>電子メール</t>
    <phoneticPr fontId="28"/>
  </si>
  <si>
    <t>ＦＡＸ</t>
    <phoneticPr fontId="28"/>
  </si>
  <si>
    <t>管理者</t>
    <phoneticPr fontId="28"/>
  </si>
  <si>
    <t>(氏名)</t>
    <phoneticPr fontId="28"/>
  </si>
  <si>
    <t>記載担当者</t>
    <rPh sb="0" eb="2">
      <t>キサイ</t>
    </rPh>
    <rPh sb="2" eb="4">
      <t>タントウ</t>
    </rPh>
    <phoneticPr fontId="28"/>
  </si>
  <si>
    <r>
      <t xml:space="preserve">報酬実績の有無
</t>
    </r>
    <r>
      <rPr>
        <sz val="8"/>
        <color indexed="8"/>
        <rFont val="ＭＳ Ｐゴシック"/>
        <family val="3"/>
        <charset val="128"/>
      </rPr>
      <t>（前年度４月１日から点検日まで）</t>
    </r>
    <phoneticPr fontId="28"/>
  </si>
  <si>
    <t>このセルで、
「1.あり」 「2.なし」
を選んでください。</t>
  </si>
  <si>
    <t>「1.あり」の場合は、別に「各種加算等自己点検シート」も点検してください。（この自己点検シートをダウンロードしたホームページの同じ表に、あります。）</t>
    <phoneticPr fontId="28"/>
  </si>
  <si>
    <t>1.あり</t>
    <phoneticPr fontId="28"/>
  </si>
  <si>
    <t>法令等の略称</t>
  </si>
  <si>
    <t>2.なし</t>
    <phoneticPr fontId="28"/>
  </si>
  <si>
    <r>
      <rPr>
        <sz val="8"/>
        <color indexed="8"/>
        <rFont val="ＭＳ ゴシック"/>
        <family val="3"/>
        <charset val="128"/>
      </rPr>
      <t>点検結果</t>
    </r>
    <r>
      <rPr>
        <sz val="7"/>
        <color indexed="8"/>
        <rFont val="ＭＳ ゴシック"/>
        <family val="3"/>
        <charset val="128"/>
      </rPr>
      <t xml:space="preserve">
</t>
    </r>
    <r>
      <rPr>
        <sz val="6"/>
        <color indexed="40"/>
        <rFont val="ＭＳ ゴシック"/>
        <family val="3"/>
        <charset val="128"/>
      </rPr>
      <t>1:適</t>
    </r>
    <r>
      <rPr>
        <sz val="6"/>
        <color indexed="8"/>
        <rFont val="ＭＳ ゴシック"/>
        <family val="3"/>
        <charset val="128"/>
      </rPr>
      <t xml:space="preserve">
</t>
    </r>
    <r>
      <rPr>
        <sz val="6"/>
        <color indexed="10"/>
        <rFont val="ＭＳ ゴシック"/>
        <family val="3"/>
        <charset val="128"/>
      </rPr>
      <t>2:不適</t>
    </r>
    <r>
      <rPr>
        <sz val="6"/>
        <color indexed="8"/>
        <rFont val="ＭＳ ゴシック"/>
        <family val="3"/>
        <charset val="128"/>
      </rPr>
      <t xml:space="preserve">
</t>
    </r>
    <r>
      <rPr>
        <sz val="6"/>
        <color indexed="50"/>
        <rFont val="ＭＳ ゴシック"/>
        <family val="3"/>
        <charset val="128"/>
      </rPr>
      <t>3:非該当</t>
    </r>
    <rPh sb="7" eb="8">
      <t>テキ</t>
    </rPh>
    <rPh sb="11" eb="13">
      <t>フテキ</t>
    </rPh>
    <rPh sb="16" eb="19">
      <t>ヒガイトウ</t>
    </rPh>
    <phoneticPr fontId="28"/>
  </si>
  <si>
    <t>備考
（改善方法など）</t>
    <phoneticPr fontId="28"/>
  </si>
  <si>
    <t>根拠条文
（条例）</t>
    <phoneticPr fontId="28"/>
  </si>
  <si>
    <t>介</t>
  </si>
  <si>
    <t>担当</t>
    <rPh sb="0" eb="2">
      <t>タントウ</t>
    </rPh>
    <phoneticPr fontId="28"/>
  </si>
  <si>
    <t>発見した事実、その他備考</t>
    <rPh sb="0" eb="2">
      <t>ハッケン</t>
    </rPh>
    <rPh sb="4" eb="6">
      <t>ジジツ</t>
    </rPh>
    <rPh sb="9" eb="10">
      <t>タ</t>
    </rPh>
    <rPh sb="10" eb="12">
      <t>ビコウ</t>
    </rPh>
    <phoneticPr fontId="28"/>
  </si>
  <si>
    <t>福</t>
    <rPh sb="0" eb="1">
      <t>フク</t>
    </rPh>
    <phoneticPr fontId="18"/>
  </si>
  <si>
    <t>福略</t>
    <rPh sb="0" eb="1">
      <t>フク</t>
    </rPh>
    <rPh sb="1" eb="2">
      <t>リャク</t>
    </rPh>
    <phoneticPr fontId="18"/>
  </si>
  <si>
    <t>（　有　・　無　）</t>
    <phoneticPr fontId="28"/>
  </si>
  <si>
    <t>・苦情相談窓口の設置　：</t>
    <phoneticPr fontId="28"/>
  </si>
  <si>
    <t>（　有　・　無　）</t>
    <phoneticPr fontId="28"/>
  </si>
  <si>
    <t>・相談窓口担当者　：</t>
    <phoneticPr fontId="28"/>
  </si>
  <si>
    <t>（　　　　　　　　　　　　　　　　　　　）</t>
    <phoneticPr fontId="28"/>
  </si>
  <si>
    <t>・処理手順等の定め（規程、マニュアル等）　：</t>
    <phoneticPr fontId="28"/>
  </si>
  <si>
    <t xml:space="preserve">苦情相談等の内容を記録・保存していますか。
</t>
    <phoneticPr fontId="18"/>
  </si>
  <si>
    <t>賠償すべき事故が発生した場合は、損害賠償を速やかに行なっていますか。
→　損害賠償保険への加入：</t>
    <phoneticPr fontId="18"/>
  </si>
  <si>
    <t xml:space="preserve">点検日　： </t>
    <rPh sb="0" eb="2">
      <t>テンケン</t>
    </rPh>
    <rPh sb="2" eb="3">
      <t>ヒ</t>
    </rPh>
    <phoneticPr fontId="28"/>
  </si>
  <si>
    <t xml:space="preserve">事業所名： </t>
    <phoneticPr fontId="28"/>
  </si>
  <si>
    <t>●点検表：点検した結果を記載してください。</t>
    <phoneticPr fontId="28"/>
  </si>
  <si>
    <t>法　　　：介護保険法（平9法123）</t>
  </si>
  <si>
    <t>施行規則：介護保険法施行規則（平11厚令36）</t>
  </si>
  <si>
    <t>身体拘束ゼロへの手引き：「厚生労働省　身体拘束ゼロ作戦推進会議」2001年3月発行</t>
  </si>
  <si>
    <t>【①医師】</t>
  </si>
  <si>
    <t>【②生活相談員】</t>
  </si>
  <si>
    <t>同条第2項</t>
  </si>
  <si>
    <t xml:space="preserve">生活相談員は、社会福祉主事任用資格を有する者（社会福祉法第19条第1項各号。※１）又はこれらと同等以上の能力を有する者（※２）が配置されていますか。
※１　a)大卒等で厚労相指定３科目修了者 ／ b)厚労相指定講習会修了者 ／ c)社会福祉士 ／ d)厚労相指定試験合格者 ／ e)これらと同等と社会福祉法施行規則１条の２で定めた者（e-1精神保健福祉士 ／ e-2大卒せず大学院入学許可者でa)の科目を修めた者）
※２　「同等以上の能力を有する者」について、金沢市の扱いは、介護福祉士と介護支援専門員としています。
</t>
    <phoneticPr fontId="18"/>
  </si>
  <si>
    <t>第5条第1項1号
同条第4項</t>
    <phoneticPr fontId="18"/>
  </si>
  <si>
    <t>同条第1項第2号
同条第4項</t>
    <phoneticPr fontId="18"/>
  </si>
  <si>
    <t>【③介護職員又は看護職員】</t>
    <phoneticPr fontId="18"/>
  </si>
  <si>
    <t>同条第6項</t>
  </si>
  <si>
    <t xml:space="preserve">非ユニット型施設とユニット型施設（地域密着型を含む）とが併設されている場合、看護職員の他の施設等との兼務は、次のようになっていますか。
・ユニット型(地域密着型を含む)の適切なサービス提供の確保のために配置された看護職員（第54条第2項）については不可。
・その他の看護職員は、入所者の処遇に支障がない場合は可。
</t>
    <phoneticPr fontId="18"/>
  </si>
  <si>
    <t>同条第4項</t>
    <phoneticPr fontId="18"/>
  </si>
  <si>
    <t>同上</t>
    <phoneticPr fontId="18"/>
  </si>
  <si>
    <t xml:space="preserve">非ユニット型施設とユニット型施設（地域密着型を含む）とが併設されている場合、介護職員に、他の施設等との兼務をさせていませんか。
</t>
    <phoneticPr fontId="18"/>
  </si>
  <si>
    <t xml:space="preserve">1人以上配置していますか。
※１　定員が４０人以下の場合は、他の社会福祉施設等の栄養士と連携を図ることにより施設の効果的な運営を期待でき、かつ入所者の処遇に支障がない場合は、置かないことができます。
※２　専ら当該施設の職務に従事しなければなりません。但し入所者の処遇に支障がない場合は、他の施設等と兼務できます。
</t>
    <phoneticPr fontId="18"/>
  </si>
  <si>
    <t>【⑤機能訓練指導員】</t>
    <phoneticPr fontId="18"/>
  </si>
  <si>
    <t xml:space="preserve">同条第1項第5号
同条第4項
</t>
    <phoneticPr fontId="18"/>
  </si>
  <si>
    <t xml:space="preserve">同条第7項
解釈通知第2-3
</t>
    <phoneticPr fontId="18"/>
  </si>
  <si>
    <t>【⑥介護支援専門員】</t>
    <phoneticPr fontId="18"/>
  </si>
  <si>
    <t xml:space="preserve">1人以上配置していますか。また以下の算式を配置の標準としていますか。
配置の標準の数　≧　入所者数 ÷ 100
小数点以下の端数は切り上げ
</t>
    <phoneticPr fontId="18"/>
  </si>
  <si>
    <t>同条第1項第6号</t>
    <phoneticPr fontId="18"/>
  </si>
  <si>
    <t>同条第2項</t>
    <phoneticPr fontId="18"/>
  </si>
  <si>
    <t xml:space="preserve">Ⅱ-1．各設備の基準
【①居室】〔定員〕
</t>
    <phoneticPr fontId="18"/>
  </si>
  <si>
    <t>〔面積〕</t>
    <phoneticPr fontId="18"/>
  </si>
  <si>
    <t>同条第1項第1号イ
同条第3項
附則第2条</t>
    <phoneticPr fontId="18"/>
  </si>
  <si>
    <t xml:space="preserve">入所者1人当たりの床面積は、10.65平方メートル以上ですか。（内法測定）
※　平成12年4月1日に現に存した特別養護老人ホームである場合、入所者1人当たりの居室の床面積は「収納設備等を除き、4.95平方メートル以上」です。（条例施行後に増改築した部分は除きます。）
</t>
    <phoneticPr fontId="18"/>
  </si>
  <si>
    <t xml:space="preserve">ひとつの居室の定員は、1人ですか。
※市長が特に認める場合で、かつ入所者同士の視線が遮断された居室の構造とする場合は、2人以上4人以下とすることができます。
※経過措置・その１　　条例の施行の際（平成25年3月31日）現に指定を受けている場合、ひとつの居室の定員は、「4人以下」です。（条例施行後に増改築した部分は除きます。）
※経過措置・その２　　平成12年4月1日に現に存した特別養護老人ホームである場合、一つの居室の定員は、「原則として4人以下」です。（条例施行後に増改築した部分は除きます。）
</t>
    <rPh sb="4" eb="6">
      <t>キョシツ</t>
    </rPh>
    <rPh sb="7" eb="9">
      <t>テイイン</t>
    </rPh>
    <rPh sb="12" eb="13">
      <t>ニン</t>
    </rPh>
    <rPh sb="20" eb="22">
      <t>シチョウ</t>
    </rPh>
    <rPh sb="23" eb="24">
      <t>トク</t>
    </rPh>
    <rPh sb="25" eb="26">
      <t>ミト</t>
    </rPh>
    <rPh sb="28" eb="30">
      <t>バアイ</t>
    </rPh>
    <rPh sb="34" eb="37">
      <t>ニュウショシャ</t>
    </rPh>
    <rPh sb="37" eb="39">
      <t>ドウシ</t>
    </rPh>
    <rPh sb="40" eb="42">
      <t>シセン</t>
    </rPh>
    <rPh sb="43" eb="45">
      <t>シャダン</t>
    </rPh>
    <rPh sb="48" eb="50">
      <t>キョシツ</t>
    </rPh>
    <rPh sb="51" eb="53">
      <t>コウゾウ</t>
    </rPh>
    <rPh sb="56" eb="58">
      <t>バアイ</t>
    </rPh>
    <rPh sb="61" eb="64">
      <t>ニンイジョウ</t>
    </rPh>
    <rPh sb="65" eb="68">
      <t>ニンイカ</t>
    </rPh>
    <phoneticPr fontId="18"/>
  </si>
  <si>
    <t xml:space="preserve">第6条第1項第1号ア
附則第12条
附則第2条
</t>
    <phoneticPr fontId="18"/>
  </si>
  <si>
    <t>〔その他〕</t>
    <phoneticPr fontId="18"/>
  </si>
  <si>
    <t>ブザー又はこれに代わる設備が設けられていますか。</t>
    <rPh sb="3" eb="4">
      <t>マタ</t>
    </rPh>
    <rPh sb="8" eb="9">
      <t>カ</t>
    </rPh>
    <rPh sb="11" eb="13">
      <t>セツビ</t>
    </rPh>
    <rPh sb="14" eb="15">
      <t>モウ</t>
    </rPh>
    <phoneticPr fontId="18"/>
  </si>
  <si>
    <t>同条第1項第1号ウ</t>
    <rPh sb="0" eb="2">
      <t>ドウジョウ</t>
    </rPh>
    <rPh sb="2" eb="3">
      <t>ダイ</t>
    </rPh>
    <rPh sb="4" eb="5">
      <t>コウ</t>
    </rPh>
    <rPh sb="5" eb="6">
      <t>ダイ</t>
    </rPh>
    <rPh sb="7" eb="8">
      <t>ゴウ</t>
    </rPh>
    <phoneticPr fontId="18"/>
  </si>
  <si>
    <t>【②静養室】</t>
    <phoneticPr fontId="18"/>
  </si>
  <si>
    <t xml:space="preserve">介護職員室又は看護職員室に近接して設けていますか。
</t>
    <phoneticPr fontId="18"/>
  </si>
  <si>
    <t>同項第2号</t>
    <rPh sb="0" eb="1">
      <t>ドウ</t>
    </rPh>
    <rPh sb="1" eb="2">
      <t>コウ</t>
    </rPh>
    <rPh sb="2" eb="3">
      <t>ダイ</t>
    </rPh>
    <rPh sb="4" eb="5">
      <t>ゴウ</t>
    </rPh>
    <phoneticPr fontId="18"/>
  </si>
  <si>
    <t>【③浴室】</t>
    <phoneticPr fontId="18"/>
  </si>
  <si>
    <t xml:space="preserve">要介護者が入浴するのに適していますか。
</t>
    <phoneticPr fontId="18"/>
  </si>
  <si>
    <t>同項第3号</t>
    <rPh sb="0" eb="1">
      <t>ドウ</t>
    </rPh>
    <rPh sb="1" eb="2">
      <t>コウ</t>
    </rPh>
    <rPh sb="2" eb="3">
      <t>ダイ</t>
    </rPh>
    <rPh sb="4" eb="5">
      <t>ゴウ</t>
    </rPh>
    <phoneticPr fontId="18"/>
  </si>
  <si>
    <t>【④洗面設備】</t>
    <phoneticPr fontId="18"/>
  </si>
  <si>
    <t>同項第4号ア</t>
    <phoneticPr fontId="18"/>
  </si>
  <si>
    <t>同号イ</t>
  </si>
  <si>
    <t>同号イ</t>
    <phoneticPr fontId="18"/>
  </si>
  <si>
    <t>【⑤便所】</t>
    <phoneticPr fontId="18"/>
  </si>
  <si>
    <t>同項第5号ア</t>
  </si>
  <si>
    <t>【⑥医務室】</t>
  </si>
  <si>
    <t>同項第6号ア</t>
  </si>
  <si>
    <t>【⑦食堂及び機能訓練室】</t>
    <phoneticPr fontId="18"/>
  </si>
  <si>
    <t>同条第1項第7号イ</t>
    <phoneticPr fontId="18"/>
  </si>
  <si>
    <t>【⑧廊下幅】</t>
    <phoneticPr fontId="18"/>
  </si>
  <si>
    <t>【⑨消火設備その他】</t>
  </si>
  <si>
    <t>同条第1項第9号</t>
  </si>
  <si>
    <t>第6条第2項</t>
    <phoneticPr fontId="18"/>
  </si>
  <si>
    <t xml:space="preserve">消火設備その他の非常災害に際して必要な設備を備えていますか。
</t>
    <phoneticPr fontId="18"/>
  </si>
  <si>
    <t>同項第8号
同条第3項
附則第7条</t>
    <phoneticPr fontId="18"/>
  </si>
  <si>
    <t xml:space="preserve">同項第7号ア
同条第3項
附則第3条
附則第5条、第6条
</t>
    <phoneticPr fontId="18"/>
  </si>
  <si>
    <t>Ⅲ-1．内容及び手続の説明及び同意</t>
    <phoneticPr fontId="18"/>
  </si>
  <si>
    <t>Ⅲ-2．提供拒否の禁止</t>
    <phoneticPr fontId="18"/>
  </si>
  <si>
    <t>Ⅲ-3．サービス提供困難時の対応</t>
  </si>
  <si>
    <t>第9条</t>
  </si>
  <si>
    <t>Ⅲ-4．受給資格等の確認</t>
  </si>
  <si>
    <t>第10条第1項</t>
  </si>
  <si>
    <t xml:space="preserve">入所申込者が入院治療を必要とする場合その他入所申込者に対し自ら適切な便宜を提供することが困難である場合は、適切な病院若しくは診療所又は介護老人保健施設若しくは介護医療院を紹介する等の適切な措置を速やかに講じていますか。
</t>
    <phoneticPr fontId="18"/>
  </si>
  <si>
    <t>Ⅲ-5．要介護認定の申請に係る援助</t>
  </si>
  <si>
    <t>第11条第1項</t>
  </si>
  <si>
    <t>同上</t>
  </si>
  <si>
    <t>Ⅲ-6．入退所</t>
  </si>
  <si>
    <t>第12条第1項</t>
  </si>
  <si>
    <t>同条第3項</t>
  </si>
  <si>
    <t>同条第4項</t>
  </si>
  <si>
    <t>同条第5項</t>
  </si>
  <si>
    <t>同条第7項</t>
  </si>
  <si>
    <t>Ⅲ-7．サービス提供の記録</t>
  </si>
  <si>
    <t>第13条第1項</t>
  </si>
  <si>
    <t>Ⅲ-8．利用料等の受領</t>
  </si>
  <si>
    <t>第14条第1項</t>
  </si>
  <si>
    <t xml:space="preserve">被保険者証によって、被保険者資格、要介護認定の有無及び要介護認定の有効期間を確認していますか。
</t>
    <phoneticPr fontId="18"/>
  </si>
  <si>
    <t xml:space="preserve">被保険者証に記載された認定審査会意見に配慮してサービスを提供していますか。
</t>
    <phoneticPr fontId="18"/>
  </si>
  <si>
    <t xml:space="preserve">入所申込者が要介護認定を受けていない場合、既に要介護認定の申請をしているか確認していますか。
</t>
    <phoneticPr fontId="18"/>
  </si>
  <si>
    <t xml:space="preserve">要介護認定を申請していない場合、本人の意思を踏まえて速やかに申請が行われるよう必要な援助を行っていますか。
</t>
    <phoneticPr fontId="18"/>
  </si>
  <si>
    <t xml:space="preserve">要介護認定の更新の申請が、遅くとも認定有効期間が満了する３０日前には行われるよう必要な援助を行っていますか。
</t>
    <phoneticPr fontId="18"/>
  </si>
  <si>
    <t xml:space="preserve">身体上又は精神上著しい障害があるために常時の介護を必要とし、かつ、居宅においてこれを受けることが困難な者に対し、サービスを提供していますか。
</t>
    <phoneticPr fontId="18"/>
  </si>
  <si>
    <t xml:space="preserve">入所申込者の数が入所定員から入所者の数を差し引いた数を超えている場合には、介護の必要の程度及び家族等の状況を勘案し、サービスを受ける必要性が高いと認められる入所申込者を優先的に入所させるよう努めていますか。
</t>
    <phoneticPr fontId="18"/>
  </si>
  <si>
    <t xml:space="preserve">入所申込者の入所に際しては、その者に係る居宅介護支援事業者に対する照会等により、その者の心身の状況、生活歴、病歴、指定居宅サービス等の利用状況等の把握に努めていますか。
</t>
    <phoneticPr fontId="18"/>
  </si>
  <si>
    <t xml:space="preserve">入所者の心身の状況、環境等に照らし、その者が居宅において日常生活を営むことができるかどうかについて定期的に検討していますか。
</t>
    <phoneticPr fontId="18"/>
  </si>
  <si>
    <t xml:space="preserve">検討に当たっては、生活相談員、介護職員、看護職員、介護支援専門員等の従業者の間で協議していますか。
</t>
    <phoneticPr fontId="18"/>
  </si>
  <si>
    <t xml:space="preserve">その心身の状況、環境等に照らし、居宅において日常生活を営むことができると認められる入所者に対し、その者及びその家族の希望、その者が退所後に置かれることとなる環境等を勘案し、その者の円滑な退所のために必要な援助を行っていますか。
</t>
    <phoneticPr fontId="18"/>
  </si>
  <si>
    <t xml:space="preserve">入所者の退所に際しては、居宅サービス計画の作成等の援助に資するため、居宅介護支援事業者に対する情報の提供に努めるほか、保健医療サービス又は福祉サービスを提供する者との密接な連携に努めていますか。
</t>
    <phoneticPr fontId="18"/>
  </si>
  <si>
    <t xml:space="preserve">入所に際しては入所の年月日並びに入所している介護保険施設の種類及び名称を、退所に際しては退所の年月日を、当該者の被保険者証に記載していますか。
</t>
    <phoneticPr fontId="18"/>
  </si>
  <si>
    <t xml:space="preserve">法定代理受領サービスである場合と、そうでない場合との間に不合理な差額を設けていませんか。
</t>
    <phoneticPr fontId="18"/>
  </si>
  <si>
    <t>法第41条第8項準用</t>
  </si>
  <si>
    <t>施行規則第82条</t>
  </si>
  <si>
    <t>施設国税通達別紙２</t>
  </si>
  <si>
    <t xml:space="preserve">保険給付の対象となっているサービスと明確に区分されない、あいまいな名目による支払を受けていませんか。
</t>
    <phoneticPr fontId="18"/>
  </si>
  <si>
    <t xml:space="preserve">サービスの提供に要した費用の支払を受けた際、領収証を交付していますか。
</t>
    <phoneticPr fontId="18"/>
  </si>
  <si>
    <t xml:space="preserve">領収証は、それぞれ個別の費用ごとに区分して記載していますか。
</t>
    <phoneticPr fontId="18"/>
  </si>
  <si>
    <t xml:space="preserve">領収証には、医療費控除の対象となる金額が記載されていますか。
</t>
    <phoneticPr fontId="18"/>
  </si>
  <si>
    <t>Ⅲ-9．保険給付の請求のための証明書の交付</t>
  </si>
  <si>
    <t>第15条</t>
  </si>
  <si>
    <t>Ⅲ-10．指定介護福祉施設サービスの取扱方針</t>
  </si>
  <si>
    <t>第16条第1項</t>
  </si>
  <si>
    <t xml:space="preserve">法定代理受領サービスに該当しないサービスに係る費用の支払を受けた場合は、サービス提供証明書を入所者に交付していますか。
</t>
    <phoneticPr fontId="18"/>
  </si>
  <si>
    <t xml:space="preserve">施設サービス計画に基づき、入所者の要介護状態の軽減又は悪化の防止に資するよう、その者の心身の状態等に応じて、その者の処遇を妥当適切に行っていますか。
</t>
    <phoneticPr fontId="18"/>
  </si>
  <si>
    <t xml:space="preserve">施設サービス計画に基づき、漫然かつ画一的なものとならないよう配慮して行っていますか。
</t>
    <phoneticPr fontId="18"/>
  </si>
  <si>
    <t xml:space="preserve">サービスの提供に当たっては懇切丁寧を旨とし、入所者又はその家族に対し、処遇上必要な事項について、理解しやすいように説明を行っていますか。
</t>
    <phoneticPr fontId="18"/>
  </si>
  <si>
    <t xml:space="preserve">身体的拘束等を行う場合には、その態様及び時間、その際の入所者の心身の状況並びに緊急やむを得ない理由を記録していますか。
</t>
    <phoneticPr fontId="18"/>
  </si>
  <si>
    <t>同項第2号</t>
  </si>
  <si>
    <t xml:space="preserve">(2) 身体的拘束等の適正化のための指針を整備していますか。
</t>
    <phoneticPr fontId="18"/>
  </si>
  <si>
    <t xml:space="preserve">(3) 介護職員その他の従業者に対し、身体的拘束等の適正化のための研修を定期的に実施していますか。
</t>
    <phoneticPr fontId="18"/>
  </si>
  <si>
    <t xml:space="preserve">自らその提供するサービスの質の評価を行い、常にその改善を図っていますか。
</t>
    <phoneticPr fontId="18"/>
  </si>
  <si>
    <t>Ⅲ-11．施設サービス計画の作成</t>
  </si>
  <si>
    <t>第17条第1項</t>
  </si>
  <si>
    <t xml:space="preserve">管理者は、介護支援専門員に施設サービス計画（以下「計画」という）の作成に関する業務を担当させていますか。
</t>
    <phoneticPr fontId="18"/>
  </si>
  <si>
    <t xml:space="preserve">計画に関する業務を担当する介護支援専門員は、計画の作成に当たっては、入所者の日常生活全般を支援する観点から、当該地域の住民による自発的な活動によるサービス等の利用も含めて計画上に位置付けるよう努めていますか。
</t>
    <phoneticPr fontId="18"/>
  </si>
  <si>
    <t xml:space="preserve">計画担当介護支援専門員は、計画の作成に当たっては、適切な方法により、入所者について、その有する能力、環境等の評価を通じて入所者が現に抱える問題点を明らかにし、入所者が自立した日常生活を営むことができるように支援する上で解決すべき課題を把握（以下「アセスメント」という）していますか。
</t>
    <phoneticPr fontId="18"/>
  </si>
  <si>
    <t xml:space="preserve">計画担当介護支援専門員は、アセスメントに当たっては、入所者及びその家族に面接して行っていますか。
この場合において、計画担当介護支援専門員は、面接の趣旨を入所者及びその家族に対して十分に説明し、理解を得ていますか。
</t>
    <phoneticPr fontId="18"/>
  </si>
  <si>
    <t>同条第5項</t>
    <phoneticPr fontId="18"/>
  </si>
  <si>
    <t>同第条4項</t>
    <phoneticPr fontId="18"/>
  </si>
  <si>
    <t xml:space="preserve">計画担当介護支援専門員は、入所者の希望及び入所者についてのアセスメント結果に基づき、入所者の家族の希望を勘案して、入所者及びその家族の生活に対する意向、総合的な援助の方針、生活全般の解決すべき課題、サービスの目標及びその達成時期、サービスの内容、サービスを提供する上での留意事項等を記載した計画の原案を作成していますか。
</t>
    <phoneticPr fontId="18"/>
  </si>
  <si>
    <t>同条第8項</t>
  </si>
  <si>
    <t>同条第9項</t>
  </si>
  <si>
    <t xml:space="preserve">計画担当介護支援専門員は、計画の原案の内容について入所者又はその家族に対して説明し、文書により入所者の同意を得ていますか。
</t>
    <phoneticPr fontId="18"/>
  </si>
  <si>
    <t xml:space="preserve">計画担当介護支援専門員は、計画を入所者に交付していますか。
</t>
    <phoneticPr fontId="18"/>
  </si>
  <si>
    <t xml:space="preserve">計画担当介護支援専門員は、計画の作成後、その実施状況の把握（入所者についての継続的なアセスメントを含む。以下「モニタリング」という）を行い、必要に応じて計画の変更を行っていますか。
</t>
    <phoneticPr fontId="18"/>
  </si>
  <si>
    <t xml:space="preserve">計画担当介護支援専門員は、モニタリングに当たっては、入所者及びその家族並びに担当者との連絡を継続的に行っていますか。
また、モニタリングは、特段の事情のない限り、以下の方法で行っていますか。
・定期的に入所者に面接する
・定期的にモニタリングの結果を記録する
</t>
    <phoneticPr fontId="18"/>
  </si>
  <si>
    <t>同条第10項</t>
    <phoneticPr fontId="18"/>
  </si>
  <si>
    <t xml:space="preserve">計画担当介護支援専門員は、以下の場合においては、サービス担当者会議の開催、担当者に対する照会等により、計画の変更の必要性について、担当者から、専門的な見地から意見を求めていますか。
・入所者が要介護更新認定を受けた場合
・入所者が要介護状態区分の変更の認定を受けた場合
</t>
    <phoneticPr fontId="18"/>
  </si>
  <si>
    <t>同条第11項</t>
    <phoneticPr fontId="18"/>
  </si>
  <si>
    <t>同条第12項</t>
  </si>
  <si>
    <t>Ⅲ-12．介護</t>
  </si>
  <si>
    <t>第18条第1項</t>
  </si>
  <si>
    <t xml:space="preserve">介護は、入所者の自立の支援及び日常生活の充実に資するよう、入所者の心身の状況に応じて、適切な技術をもって行っていますか。
</t>
    <phoneticPr fontId="18"/>
  </si>
  <si>
    <t>同条第4項
解釈通知同項(4)</t>
    <phoneticPr fontId="18"/>
  </si>
  <si>
    <t xml:space="preserve">おむつを使用せざるを得ない入所者には、その心身及び活動の状況に適したおむつ提供し、入所者の排泄状況を踏まえて適切に交換していますか。
</t>
    <phoneticPr fontId="18"/>
  </si>
  <si>
    <t xml:space="preserve">褥瘡（じょくそう）が発生しないよう適切な介護を行うとともに、その発生を予防するための体制を整備していますか。
</t>
    <phoneticPr fontId="18"/>
  </si>
  <si>
    <t xml:space="preserve">入所者に対し、離床、着替え、整容等の介護を適切に行っていますか。
</t>
    <phoneticPr fontId="18"/>
  </si>
  <si>
    <t xml:space="preserve">常時1人以上の常勤の介護職員を介護に従事させていますか。
※夜間を含みます。
</t>
    <phoneticPr fontId="18"/>
  </si>
  <si>
    <t>同条第7項
解釈通知同項(7)</t>
    <phoneticPr fontId="18"/>
  </si>
  <si>
    <t xml:space="preserve">入所者の負担により、当該施設の従業者以外の者による介護を受けさせていませんか。
</t>
    <phoneticPr fontId="18"/>
  </si>
  <si>
    <t>Ⅲ-13．食事</t>
  </si>
  <si>
    <t>第19条第1項</t>
  </si>
  <si>
    <t xml:space="preserve">栄養と入所者の心身の状況、嗜好を考慮した食事を、適切な時間に提供していますか。
</t>
    <phoneticPr fontId="18"/>
  </si>
  <si>
    <t xml:space="preserve">入所者が可能な限り離床して、食堂で食事を摂ることを支援していますか。
</t>
    <phoneticPr fontId="18"/>
  </si>
  <si>
    <t>Ⅲ-14．相談及び援助</t>
  </si>
  <si>
    <t>第20条</t>
  </si>
  <si>
    <t>Ⅲ-15．社会生活上の便宜の提供等</t>
  </si>
  <si>
    <t>第21条第1項</t>
  </si>
  <si>
    <t>Ⅲ-16．機能訓練</t>
  </si>
  <si>
    <t>第22条</t>
  </si>
  <si>
    <t xml:space="preserve">常に入所者の心身の状況、環境等の的確な把握に努め、入所者又はその家族に対し、相談に適切に応じるとともに、必要な助言その他の援助を行っていますか。
</t>
    <phoneticPr fontId="18"/>
  </si>
  <si>
    <t xml:space="preserve">教養娯楽設備等を備えるほか、適宜入所者のためのレクリエーション行事を行っていますか。
</t>
    <phoneticPr fontId="18"/>
  </si>
  <si>
    <t xml:space="preserve">入所者が日常生活を営むのに必要な行政機関等に対する手続きについて、その者又はその家族において行うことが困難である場合は、その者の同意を得て、代わって行っていますか。
</t>
    <phoneticPr fontId="18"/>
  </si>
  <si>
    <t xml:space="preserve">常に入所者の家族との連携を図るとともに、入所者とその家族との交流等の機会を確保するよう努めていますか。
</t>
    <phoneticPr fontId="18"/>
  </si>
  <si>
    <t xml:space="preserve">入所者の外出の機会を確保するよう努めていますか。
</t>
    <phoneticPr fontId="18"/>
  </si>
  <si>
    <t xml:space="preserve">入所者の心身の状況等に応じて日常生活を営むのに必要な機能を改善し、又はその減退を防止するための訓練を行っていますか。
</t>
    <phoneticPr fontId="18"/>
  </si>
  <si>
    <t>第23条</t>
  </si>
  <si>
    <t>第24条</t>
  </si>
  <si>
    <t xml:space="preserve">医師又は看護職員は、常に入所者の健康の状況に注意し、健康保持のための適切な措置をとっていますか。
</t>
    <phoneticPr fontId="18"/>
  </si>
  <si>
    <t xml:space="preserve">入所者について、病院又は診療所に入院する必要が生じた場合であって、入院後おおむね3月以内に退院することが明らかに見込まれるときは、その者及びその家族の希望を勘案し、必要に応じて適切な便宜を供与するとともに、やむを得ない事情がある場合を除き、退院後再び当該施設に円滑に入所することができるようにしていますか。
</t>
    <phoneticPr fontId="18"/>
  </si>
  <si>
    <t>第25条</t>
    <phoneticPr fontId="18"/>
  </si>
  <si>
    <t>第25条の2</t>
  </si>
  <si>
    <t>第27条第1項</t>
  </si>
  <si>
    <t>同第条2項</t>
  </si>
  <si>
    <t xml:space="preserve">管理者は、従業者の管理、業務の実施状況の把握その他の管理を一元的に行っていますか。
</t>
    <phoneticPr fontId="18"/>
  </si>
  <si>
    <t xml:space="preserve">管理者は、従業者に運営に関する基準を遵守させるため必要な指揮命令を行っていますか。
</t>
    <phoneticPr fontId="18"/>
  </si>
  <si>
    <t xml:space="preserve">計画担当介護支援専門員は、施設サービス計画を作成する業務のほか、以下の業務を行っていますか。
(1) 入所申込者の入所に際し、その者に係る居宅介護支援事業者に対する照会等により、その者の心身の状況、生活歴、病歴、指定居宅サービス等の利用状況等を把握すること。
</t>
  </si>
  <si>
    <t>第28条第1号</t>
  </si>
  <si>
    <t xml:space="preserve">(2) 入所者の心身の状況、環境等に照らし、その者が居宅において日常生活を営むことができるかどうかについて定期的に検討すること。
</t>
  </si>
  <si>
    <t>同条第2号</t>
  </si>
  <si>
    <t>同条第3号</t>
  </si>
  <si>
    <t>同条第4号</t>
  </si>
  <si>
    <t>同条第5号</t>
  </si>
  <si>
    <t>同条第6号</t>
  </si>
  <si>
    <t>同条第7号</t>
  </si>
  <si>
    <t xml:space="preserve">(3) その心身の状況、環境等に照らし、居宅において日常生活を営むことができると認められる入所者に対し、その者及びその家族の希望、その者が退所後に置かれることとなる環境等を勘案し、その者の円滑な退所のために必要な援助を行うこと。
</t>
    <phoneticPr fontId="18"/>
  </si>
  <si>
    <t xml:space="preserve">(4) 入所者の退所に際し、居宅サービス計画の作成等の援助に資するため、居宅介護支援事業者に対して情報を提供するほか、保健医療サービス又は福祉サービスを提供する者と密接に連携すること。
</t>
    <phoneticPr fontId="18"/>
  </si>
  <si>
    <t xml:space="preserve">(6) 苦情の内容等を記録すること。
</t>
    <phoneticPr fontId="18"/>
  </si>
  <si>
    <t xml:space="preserve">(7) 事故の状況及び事故に際して採った処置について記録すること。
</t>
    <phoneticPr fontId="18"/>
  </si>
  <si>
    <t>第29条</t>
    <phoneticPr fontId="18"/>
  </si>
  <si>
    <t xml:space="preserve">従業者の資質向上のため、研修の機会を確保していますか。
</t>
    <phoneticPr fontId="18"/>
  </si>
  <si>
    <t xml:space="preserve">その研修には次に掲げる事項を含めていますか。
(1) 法第5条第3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phoneticPr fontId="18"/>
  </si>
  <si>
    <t>同条第4項第1号</t>
    <phoneticPr fontId="18"/>
  </si>
  <si>
    <t>第31条</t>
  </si>
  <si>
    <t>第32条第1項</t>
  </si>
  <si>
    <t xml:space="preserve">施設防災計画（非常災害時における入所者の安全の確保のための体制、避難の方法等を定めた計画）を、入所者の特性及び当該施設の周辺地域の環境等を踏まえて、策定していますか。
</t>
    <phoneticPr fontId="18"/>
  </si>
  <si>
    <t xml:space="preserve">体制、避難方法等は、火災、地震、津波、風水害等の非常災害ごとに定めていますか。
</t>
    <phoneticPr fontId="18"/>
  </si>
  <si>
    <t xml:space="preserve">施設防災計画を、定期的に従業者に周知していますか。
</t>
    <phoneticPr fontId="18"/>
  </si>
  <si>
    <t xml:space="preserve">施設防災計画に基づき、非常災害時の関係機関への通報及び関係機関との連携の体制と、入所者を円滑に避難誘導するための体制を、整備していますか。
</t>
    <phoneticPr fontId="18"/>
  </si>
  <si>
    <t xml:space="preserve">関係機関への通報連携体制については、
・金沢市
・居宅介護支援事業者
・居宅サービス事業者
・他の介護保険施設
・その他の保健医療サービス又は福祉サービスを提供する者
・地域住民
との間で、相互に支援及び協力が行われるよう、整備に努めていますか。
</t>
    <phoneticPr fontId="18"/>
  </si>
  <si>
    <t>同条第3項</t>
    <phoneticPr fontId="18"/>
  </si>
  <si>
    <t xml:space="preserve">定期的に、これらの通報連携体制と避難誘導体制とについて、従業者と入所者に、周知していますか。
</t>
    <phoneticPr fontId="18"/>
  </si>
  <si>
    <t xml:space="preserve">訓練の実施に当たっては、地域住民の参加が得られるよう連携に努めていますか。
</t>
    <phoneticPr fontId="18"/>
  </si>
  <si>
    <t xml:space="preserve">訓練の結果に基づき、施設防災計画の検証を行い、必要に応じて施設防災計画の見直しを行っていますか。
</t>
    <phoneticPr fontId="18"/>
  </si>
  <si>
    <t xml:space="preserve">非常災害時において、身体等の状況が医療機関への入院または社会福祉施設等への入所には至らない程度ですが、避難所での生活は適当でないと市長が認めた人を受け入れるように配慮していますか。
</t>
    <phoneticPr fontId="18"/>
  </si>
  <si>
    <t>第33条第1項</t>
  </si>
  <si>
    <t xml:space="preserve">入所者の使用する食器その他の設備又は飲料水について、衛生的な管理に努め、又は衛生上必要な措置を講じていますか。
</t>
    <phoneticPr fontId="18"/>
  </si>
  <si>
    <t xml:space="preserve">医薬品及び医療機器の管理を適正に行っていますか。
</t>
    <phoneticPr fontId="18"/>
  </si>
  <si>
    <t>同項第4号</t>
  </si>
  <si>
    <t>第34条第1項</t>
  </si>
  <si>
    <t xml:space="preserve">入院治療を必要とする入所者のために、あらかじめ、協力病院を定めていますか。
</t>
    <phoneticPr fontId="18"/>
  </si>
  <si>
    <t xml:space="preserve">あらかじめ、協力歯科医療機関を定めておくよう努めていますか。
</t>
    <phoneticPr fontId="18"/>
  </si>
  <si>
    <t>第36条第1項</t>
  </si>
  <si>
    <t>第37条</t>
  </si>
  <si>
    <t>第38条第1項</t>
  </si>
  <si>
    <t xml:space="preserve">従業者は、正当な理由なく、業務上知り得た入所者又はその家族の秘密を漏らしていませんか。
</t>
    <phoneticPr fontId="18"/>
  </si>
  <si>
    <t xml:space="preserve">従業者であった者が、正当な理由なく、業務上知り得た入所者又はその家族の秘密を漏らすことがないよう、必要な措置を講じていますか。
</t>
    <phoneticPr fontId="18"/>
  </si>
  <si>
    <t xml:space="preserve">居宅介護支援事業者等に対して、入所者に関する情報を提供する際には、あらかじめ文書により入所者の同意を得ていますか。
</t>
    <phoneticPr fontId="18"/>
  </si>
  <si>
    <t xml:space="preserve">虚偽または誇大な広告をしていませんか。
</t>
    <phoneticPr fontId="18"/>
  </si>
  <si>
    <t xml:space="preserve">居宅介護支援事業者又はその従業者に対して、要介護被保険者に当該施設を紹介することの対償として、金品その他の財産上の利益を供与していませんか。
</t>
    <phoneticPr fontId="18"/>
  </si>
  <si>
    <t xml:space="preserve">居宅介護支援事業者又はその従業者から、当該施設からの退所者を紹介することの対償として、金品その他の財産上の利益を収受していませんか。
</t>
    <phoneticPr fontId="18"/>
  </si>
  <si>
    <t>解釈通知同項(2)</t>
    <rPh sb="4" eb="6">
      <t>ドウコウ</t>
    </rPh>
    <phoneticPr fontId="18"/>
  </si>
  <si>
    <t>同条第3、5項</t>
    <phoneticPr fontId="18"/>
  </si>
  <si>
    <t>同条第4、6項</t>
    <phoneticPr fontId="18"/>
  </si>
  <si>
    <t>第40条第1項</t>
  </si>
  <si>
    <t xml:space="preserve">地域住民又はその自発的な活動等との連携及び協力を行う等、地域との交流に努めていますか。
</t>
    <phoneticPr fontId="18"/>
  </si>
  <si>
    <t xml:space="preserve">事故の発生又はその再発を防止するため、次に定める措置を講じていますか。
(1) 事故が発生した場合の対応、報告の方法等が記載された事故発生防止のための指針を整備すること。
</t>
    <phoneticPr fontId="18"/>
  </si>
  <si>
    <t>第41条第1項第1号</t>
    <phoneticPr fontId="18"/>
  </si>
  <si>
    <t xml:space="preserve">(2) 事故が発生した場合又はそれに至る危険性がある事態が生じた場合に、当該事実が報告され、その分析を通した改善策について従事者に周知徹底を図る体制を整備すること。
</t>
    <phoneticPr fontId="18"/>
  </si>
  <si>
    <t>同条第2項</t>
    <phoneticPr fontId="18"/>
  </si>
  <si>
    <t>同条第3項</t>
    <phoneticPr fontId="18"/>
  </si>
  <si>
    <t>事故が発生した場合は、速やかに市町村、入所者の家族等に連絡を行うとともに、必要な措置を講じていますか。
→　事故事例の有無：</t>
    <phoneticPr fontId="18"/>
  </si>
  <si>
    <t>他の事業との間で、会計を区分していますか。</t>
  </si>
  <si>
    <t>従業者、設備及び会計に関する諸記録を整備していますか。</t>
  </si>
  <si>
    <t>第43条第1項</t>
  </si>
  <si>
    <t>第44条</t>
  </si>
  <si>
    <t>第3条第1項</t>
  </si>
  <si>
    <t xml:space="preserve">管理者は、金沢市暴力団排除条例(平成24年条例第2号)第2条第3号に規定する暴力団員ではありませんか。
</t>
    <phoneticPr fontId="18"/>
  </si>
  <si>
    <t xml:space="preserve">施設サービス計画に基づき、可能な限り、居宅における生活への復帰を念頭において、入浴、排せつ、食事等の介護、相談及び援助、社会生活上の便宜の供与その他の日常生活上の世話、機能訓練、健康管理及び療養上の世話を行うことにより入所者がその有する能力に応じ自立した日常生活を営むことができるようにすることを目指していますか。
</t>
    <phoneticPr fontId="18"/>
  </si>
  <si>
    <t xml:space="preserve">入所者の意思及び人格を尊重して、常に入所者の立場に立ってサービスを提供するように努めていますか。
</t>
    <phoneticPr fontId="18"/>
  </si>
  <si>
    <t xml:space="preserve">明るく家庭的な雰囲気を有し、地域や家庭との結び付きを重視した運営を行い、市町村、居宅介護支援事業者、居宅サービス事業者、他の介護保険施設その他の保健医療サービス又は福祉サービスを提供する者との密接な連携に努めていますか。
</t>
    <phoneticPr fontId="18"/>
  </si>
  <si>
    <t xml:space="preserve">居室のある階ごとに設けていますか。
</t>
    <phoneticPr fontId="18"/>
  </si>
  <si>
    <t xml:space="preserve">要介護者が使用するのに適していますか。
</t>
    <phoneticPr fontId="18"/>
  </si>
  <si>
    <t xml:space="preserve">居室のある階ごとに居室に近接して設けていますか。
</t>
    <phoneticPr fontId="18"/>
  </si>
  <si>
    <t xml:space="preserve">ブザー又はこれに代わる設備が設けるとともに、要介護者が使用するのに適していますか。
</t>
    <phoneticPr fontId="18"/>
  </si>
  <si>
    <t xml:space="preserve">医療法に規定する診療所としていますか。
</t>
    <phoneticPr fontId="18"/>
  </si>
  <si>
    <t xml:space="preserve">入所者を診療するために必要な医薬品及び医療機器を備えるほか、必要に応じて臨床検査設備を備えていますか。
</t>
    <phoneticPr fontId="18"/>
  </si>
  <si>
    <t xml:space="preserve">食堂及び機能訓練室は、必要な備品を備えていますか。
</t>
    <phoneticPr fontId="18"/>
  </si>
  <si>
    <t>介略</t>
    <rPh sb="1" eb="2">
      <t>リャク</t>
    </rPh>
    <phoneticPr fontId="18"/>
  </si>
  <si>
    <t>介</t>
    <phoneticPr fontId="18"/>
  </si>
  <si>
    <t>介</t>
    <phoneticPr fontId="18"/>
  </si>
  <si>
    <t>介</t>
    <phoneticPr fontId="18"/>
  </si>
  <si>
    <t>介略</t>
    <rPh sb="1" eb="2">
      <t>リャク</t>
    </rPh>
    <phoneticPr fontId="18"/>
  </si>
  <si>
    <t xml:space="preserve">解釈通知第2-1(2)
特別養護老人ホームの設備及び運営に関する基準(平11.3.31厚令46)第5条第2項
</t>
    <rPh sb="49" eb="50">
      <t>ダイ</t>
    </rPh>
    <rPh sb="52" eb="53">
      <t>ダイ</t>
    </rPh>
    <phoneticPr fontId="18"/>
  </si>
  <si>
    <t>同条第3、5項</t>
    <phoneticPr fontId="18"/>
  </si>
  <si>
    <t xml:space="preserve">同条第4項
「身体拘束ゼロへの手引き」（P22）
</t>
    <phoneticPr fontId="18"/>
  </si>
  <si>
    <t xml:space="preserve">(2) 感染症及び食中毒の予防及びまん延の防止のための指針を整備すること。
</t>
    <rPh sb="13" eb="15">
      <t>ヨボウ</t>
    </rPh>
    <phoneticPr fontId="18"/>
  </si>
  <si>
    <t>自己点検シート（広域型の介護老人福祉施設・非ユニット型）</t>
    <rPh sb="8" eb="10">
      <t>コウイキ</t>
    </rPh>
    <rPh sb="10" eb="11">
      <t>ガタ</t>
    </rPh>
    <rPh sb="12" eb="14">
      <t>カイゴ</t>
    </rPh>
    <rPh sb="14" eb="16">
      <t>ロウジン</t>
    </rPh>
    <rPh sb="16" eb="18">
      <t>フクシ</t>
    </rPh>
    <rPh sb="18" eb="20">
      <t>シセツ</t>
    </rPh>
    <rPh sb="21" eb="22">
      <t>ヒ</t>
    </rPh>
    <rPh sb="26" eb="27">
      <t>ガタ</t>
    </rPh>
    <phoneticPr fontId="18"/>
  </si>
  <si>
    <t>条　　例：金沢市介護保険法に基づく指定介護老人福祉施設の入所定員、人員、設備及び運営</t>
    <phoneticPr fontId="18"/>
  </si>
  <si>
    <t>　　　　　に関する基準を定める条例（平24条例50）</t>
    <phoneticPr fontId="18"/>
  </si>
  <si>
    <t>解釈通知：「指定介護老人福祉施設の人員、設備及び運営に関する基準について」（平12年3</t>
    <phoneticPr fontId="18"/>
  </si>
  <si>
    <t>　　　　　月17日付老企43号厚生省老人保健福祉局企画課長通知）</t>
    <phoneticPr fontId="18"/>
  </si>
  <si>
    <t>施設国税通達：「介護保険制度下での指定介護老人福祉施設の施設サービスの対価に係る医療</t>
    <phoneticPr fontId="18"/>
  </si>
  <si>
    <t>　　　　　費控除について」（平成12年6月8日付課所4－9国税庁長官法令解釈通達）</t>
    <phoneticPr fontId="18"/>
  </si>
  <si>
    <t>介護老人福祉施設（広域型・非ユニット型）</t>
    <rPh sb="13" eb="14">
      <t>ヒ</t>
    </rPh>
    <phoneticPr fontId="18"/>
  </si>
  <si>
    <t xml:space="preserve">あらかじめ、入所申込者又はその家族に対し、サービスの選択に資すると認められる重要事項(※１)を記した文書を交付して説明を行い、サービス提供の開始について申込者の同意(※２)を得ていますか。
※１　運営規程の概要、勤務体制、事故発生時の対応、苦情処理の体制、第三者評価の実施状況等
※２　同意は、入所者、施設の双方を保護するため、書面によって確認することが望ましいです。
</t>
    <phoneticPr fontId="18"/>
  </si>
  <si>
    <t xml:space="preserve">サービスを提供した際は、提供日、具体的なサービス内容、入所者の心身の状況その他必要な事項を記録していますか。
</t>
    <phoneticPr fontId="18"/>
  </si>
  <si>
    <t xml:space="preserve">入所者が以下の事項に該当する場合には遅滞なく市町村への通知を行っていますか。
・正当な理由なくサービス利用に関する指示に従わないことにより要介護状態の程度を増進させたと認められる場合
・偽りその他不正な行為により保険給付を受け、又は受けようとした場合
</t>
    <phoneticPr fontId="18"/>
  </si>
  <si>
    <t xml:space="preserve">(5) 身体的拘束等の態様及び時間、その際の入所者の心身の状況並びに緊急やむを得ない理由を記録すること。
</t>
    <rPh sb="9" eb="10">
      <t>トウ</t>
    </rPh>
    <phoneticPr fontId="18"/>
  </si>
  <si>
    <t xml:space="preserve">同条第1項第4号
同項ただし書き
同条第4項
</t>
    <phoneticPr fontId="18"/>
  </si>
  <si>
    <t xml:space="preserve">(2) 入所者の人権の擁護及び入所者に対する虐待の防止に関する事項
</t>
  </si>
  <si>
    <t xml:space="preserve">全ての従業者（下記※２の者を除きます。）に対し、認知症介護に係る基礎的な研修(※３)を受講させるために必要な措置を講じていますか。
※１　令和６年３月３１日までは努力義務です。
※２　看護師、准看護師、介護福祉士、介護支援専門員、実務者研修修了者、介護職員初任者研修修了者、生活援助従事者研修修了者、介護職員基礎研修課程、訪問介護員養成研修一級課程・二級課程修了者、社会福祉士、医師、歯科医師、薬剤師、理学療法士、作業療法士、言語聴覚士、精神保健福祉士、管理栄養士、栄養士、あん摩マッサージ師、はり師、きゅう師等
※３　認知症介護基礎研修のことを指します。
※４　採用後１年間は、猶予期間です。
</t>
    <rPh sb="7" eb="9">
      <t>カキ</t>
    </rPh>
    <rPh sb="274" eb="275">
      <t>サ</t>
    </rPh>
    <phoneticPr fontId="48"/>
  </si>
  <si>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　措置を講ずることは、中小企業（医療・介護を含むサービス業を主たる事業とする事業主については資本金が 5000 万円以下又は常時使用する従業員の数が 100 人以下の企業）においては、令和４年３月３１日までは努力義務です。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48"/>
  </si>
  <si>
    <t>福略</t>
    <rPh sb="1" eb="2">
      <t>リャク</t>
    </rPh>
    <phoneticPr fontId="48"/>
  </si>
  <si>
    <t xml:space="preserve">入所者の栄養状態の維持及び改善を図り、自立した日常生活を営むことができるよう、各入所者の状態に応じた栄養管理を計画的に行っていますか。
</t>
    <phoneticPr fontId="18"/>
  </si>
  <si>
    <t xml:space="preserve">入所者の口腔の健康の保持を図り、自立した日常生活を営むことができるよう、口腔衛生の管理体制を整備し、各入所者の状態に応じた口腔衛生の管理を計画的に行っていますか。
</t>
    <phoneticPr fontId="18"/>
  </si>
  <si>
    <t>第22条の2</t>
    <phoneticPr fontId="18"/>
  </si>
  <si>
    <t>第22条の3</t>
    <phoneticPr fontId="18"/>
  </si>
  <si>
    <t>同条第2項
解釈通知同項(2)</t>
    <phoneticPr fontId="18"/>
  </si>
  <si>
    <t xml:space="preserve">当該施設の従業者によってサービスを提供していますか。
※　調理、洗濯等の、入所者の処遇に直接影響を及ぼさない業務については、第三者への委託等ができます。
</t>
    <phoneticPr fontId="18"/>
  </si>
  <si>
    <t xml:space="preserve">従業者に対し、業務継続計画を周知するとともに、必要な研修及び訓練を定期的に（年２回以上）実施していますか。
</t>
    <rPh sb="0" eb="3">
      <t>ジュウギョウシャ</t>
    </rPh>
    <rPh sb="26" eb="28">
      <t>ケンシュウ</t>
    </rPh>
    <phoneticPr fontId="48"/>
  </si>
  <si>
    <t>Ⅲ-28．業務継続計画の策定等
※　令和６年３月３１日までは努力義務です。</t>
    <phoneticPr fontId="48"/>
  </si>
  <si>
    <t xml:space="preserve">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t>
    <phoneticPr fontId="48"/>
  </si>
  <si>
    <t xml:space="preserve">定期的に業務継続計画を見直し、必要に応じて変更していますか。
</t>
    <phoneticPr fontId="48"/>
  </si>
  <si>
    <t xml:space="preserve">第30条の2第1項
</t>
    <phoneticPr fontId="48"/>
  </si>
  <si>
    <t xml:space="preserve">同条第3項
</t>
    <phoneticPr fontId="48"/>
  </si>
  <si>
    <t>同条第5項
解釈通知同項(4)</t>
    <rPh sb="12" eb="14">
      <t>ドウコウ</t>
    </rPh>
    <phoneticPr fontId="48"/>
  </si>
  <si>
    <t>同条第2項
解釈通知第4-28(3)、(4)</t>
    <phoneticPr fontId="48"/>
  </si>
  <si>
    <t xml:space="preserve">入所定員及び居室の定員を超えて入所させていませんか。
※　災害、虐待その他やむを得ない事情がある場合は、この限りではありません。
</t>
    <phoneticPr fontId="18"/>
  </si>
  <si>
    <t xml:space="preserve">食中毒及び感染症の発生を防止するための措置等について、必要に応じて保健所の助言・指導を求めるとともに、密接な連携を保っていますか。
</t>
    <rPh sb="3" eb="4">
      <t>オヨ</t>
    </rPh>
    <phoneticPr fontId="18"/>
  </si>
  <si>
    <t xml:space="preserve">空調設備等により、施設内の適温の確保に努めていますか。
</t>
  </si>
  <si>
    <t xml:space="preserve">特にインフルエンザ、腸管出血性大腸菌、レジオネラ症等の発生及びまん延を防止するための必要な措置を講じていますか。
</t>
    <phoneticPr fontId="18"/>
  </si>
  <si>
    <t xml:space="preserve">(4) そのほか、別に厚生労働大臣が定める感染症及び食中毒の発生が疑われる際の対処等に関する手順に沿った対応を行うこと。
</t>
  </si>
  <si>
    <t>解釈通知同項(1)③</t>
    <phoneticPr fontId="18"/>
  </si>
  <si>
    <t>解釈通知同項(1)④</t>
    <rPh sb="4" eb="6">
      <t>ドウコウ</t>
    </rPh>
    <phoneticPr fontId="18"/>
  </si>
  <si>
    <t xml:space="preserve">(4) (1)～(3)の措置を適切に実施するための担当者を置くこと。
※　令和３年９月３０日までは努力義務です。
</t>
    <phoneticPr fontId="18"/>
  </si>
  <si>
    <t>同項第4号</t>
    <phoneticPr fontId="18"/>
  </si>
  <si>
    <t>Ⅲ-40．虐待の防止</t>
    <phoneticPr fontId="48"/>
  </si>
  <si>
    <t xml:space="preserve">虐待の発生又はその再発を防止（虐待等の早期発見、迅速かつ適切な対応を含む）するため、次に掲げる措置を講じていますか。
※　以下(1)～(4)は、令和６年３月３１日までは努力義務です。
(1) 事業所における虐待の防止のための対策を検討する委員会（テレビ電話可）を定期的に開催するとともに、その結果について、従業者に周知徹底を図ること。
※　他の会議体との一体的な設置・運営や、他のサービス事業者との連携等による設置・運営も可能です。
</t>
    <rPh sb="34" eb="35">
      <t>フク</t>
    </rPh>
    <rPh sb="211" eb="213">
      <t>カノウ</t>
    </rPh>
    <phoneticPr fontId="48"/>
  </si>
  <si>
    <t xml:space="preserve">(2) 虐待の防止のための指針を整備すること。
</t>
    <phoneticPr fontId="18"/>
  </si>
  <si>
    <t xml:space="preserve">(4) 上記に掲げる措置を適切に実施するための担当者を置くこと。
</t>
    <rPh sb="4" eb="6">
      <t>ジョウキ</t>
    </rPh>
    <phoneticPr fontId="48"/>
  </si>
  <si>
    <t xml:space="preserve">法第118条の2第1項に規定する介護保険等関連情報その他必要な情報を活用し、適切かつ有効にサービス提供を行うよう努めていますか。
</t>
    <phoneticPr fontId="48"/>
  </si>
  <si>
    <t xml:space="preserve">同条第4項
</t>
    <phoneticPr fontId="18"/>
  </si>
  <si>
    <t xml:space="preserve">同条第5項
</t>
    <phoneticPr fontId="48"/>
  </si>
  <si>
    <t xml:space="preserve">入所者及びその家族からの苦情を受け付けるための仕組みを設けていますか。
</t>
  </si>
  <si>
    <t>・入所者等への周知の方法　：</t>
  </si>
  <si>
    <t xml:space="preserve">法定代理受領サービスである場合、入所者から入所者負担分の支払を受けていますか。
</t>
  </si>
  <si>
    <t xml:space="preserve">計画の作成にあたっては、厚生労働省「人生の最終段階における医療・ケアの決定プロセスに関するガイドライン」等を参考にしつつ、本人の意思を尊重した医療・ケアが実施できるよう、多職種が連携し、本人及びその家族と必要な情報の共有等に努めていますか。
</t>
    <phoneticPr fontId="18"/>
  </si>
  <si>
    <t xml:space="preserve">解釈通知第4-11(5)
</t>
    <phoneticPr fontId="18"/>
  </si>
  <si>
    <t>同条第3項後段
解釈通知同項(3)</t>
    <rPh sb="5" eb="7">
      <t>コウダン</t>
    </rPh>
    <rPh sb="16" eb="18">
      <t>ドウコウ</t>
    </rPh>
    <phoneticPr fontId="48"/>
  </si>
  <si>
    <t>Ⅲ-19．健康管理</t>
    <phoneticPr fontId="18"/>
  </si>
  <si>
    <t>Ⅲ-20．入所者の入院期間中の取扱い</t>
    <phoneticPr fontId="18"/>
  </si>
  <si>
    <t>Ⅲ-21．入所者に関する市町村への通知</t>
    <phoneticPr fontId="18"/>
  </si>
  <si>
    <t>Ⅲ-22．緊急時等の対応</t>
    <phoneticPr fontId="18"/>
  </si>
  <si>
    <t>Ⅲ-23．管理者による管理</t>
    <phoneticPr fontId="18"/>
  </si>
  <si>
    <t>Ⅲ-24．管理者の責務</t>
    <phoneticPr fontId="18"/>
  </si>
  <si>
    <t>Ⅲ-25．計画担当介護支援専門員の責務</t>
    <phoneticPr fontId="18"/>
  </si>
  <si>
    <t>Ⅲ-26．運営規程</t>
    <phoneticPr fontId="18"/>
  </si>
  <si>
    <t>Ⅲ-27．勤務体制の確保等</t>
    <phoneticPr fontId="18"/>
  </si>
  <si>
    <t>Ⅲ-29．定員の遵守</t>
    <phoneticPr fontId="18"/>
  </si>
  <si>
    <t>Ⅲ-30．非常災害対策</t>
    <phoneticPr fontId="18"/>
  </si>
  <si>
    <t>Ⅲ-31．衛生管理等</t>
    <phoneticPr fontId="18"/>
  </si>
  <si>
    <t>Ⅲ-32．協力病院等</t>
    <phoneticPr fontId="18"/>
  </si>
  <si>
    <t>Ⅲ-33．掲示</t>
    <phoneticPr fontId="18"/>
  </si>
  <si>
    <t>Ⅲ-34．秘密保持等</t>
    <phoneticPr fontId="18"/>
  </si>
  <si>
    <t>Ⅲ-35．広告</t>
    <phoneticPr fontId="18"/>
  </si>
  <si>
    <t>Ⅲ-36．居宅介護支援事業者に対する利益供与等の禁止</t>
    <phoneticPr fontId="18"/>
  </si>
  <si>
    <t>Ⅲ-37．苦情処理</t>
    <phoneticPr fontId="18"/>
  </si>
  <si>
    <t>Ⅲ-38．地域との連携等</t>
    <phoneticPr fontId="18"/>
  </si>
  <si>
    <t>Ⅲ-39．事故発生の防止及び発生時の対応</t>
    <phoneticPr fontId="18"/>
  </si>
  <si>
    <t>Ⅲ-41．会計の区分</t>
    <phoneticPr fontId="18"/>
  </si>
  <si>
    <t>Ⅲ-42．記録の整備</t>
    <phoneticPr fontId="18"/>
  </si>
  <si>
    <t>Ⅲ-43．暴力団員の排除</t>
    <phoneticPr fontId="18"/>
  </si>
  <si>
    <t xml:space="preserve">Ⅲ-44．基本方針（入所者の権利擁護等） </t>
    <phoneticPr fontId="18"/>
  </si>
  <si>
    <t xml:space="preserve">下記の費用の支払を受けるに当たっては、あらかじめ入所者又はその家族に対しサービスの内容及び費用を記した文書を交付して説明を行い、入所者の同意を得ていますか。
(1) 食事の提供に要する費用
(2) 居住に要する費用
(3) 入所者の選定による特別な居室の提供に要する費用
(4) 入所者の選定による特別な食事の提供に要する費用
(5) 理美容代
(6) その他、指定介護福祉施設サービスにおいて提供される便宜のうち、日常生活においても通常必要となるものに係る費用であって、入所者負担とすることが適当な費用
※　(1)～(4)の費用については、文書での同意が必要です。
</t>
    <rPh sb="187" eb="189">
      <t>シセツ</t>
    </rPh>
    <phoneticPr fontId="18"/>
  </si>
  <si>
    <t xml:space="preserve">入所者に対し適切なサービスを提供できるよう、施設ごとに、原則として月ごとの勤務表により勤務の体制（日々の勤務時間、常勤・非常勤の別、介護職員及び看護職員等の配置、管理者との兼務関係等）を明確に定めていますか。
</t>
    <rPh sb="76" eb="77">
      <t>トウ</t>
    </rPh>
    <phoneticPr fontId="18"/>
  </si>
  <si>
    <t>Ⅲ-17．栄養管理
※　令和６年３月３１日までは努力義務です。</t>
    <phoneticPr fontId="18"/>
  </si>
  <si>
    <t>Ⅲ-18．口腔(くう)衛生の管理
※　令和６年３月３１日までは努力義務です。</t>
    <phoneticPr fontId="18"/>
  </si>
  <si>
    <t xml:space="preserve">入所者に対し健康管理及び療養上の指導を行うために必要な数を配置していますか。
※　専ら当該施設の職務に従事しなければなりません。但し入所者の処遇に支障がない場合は、他の施設等と兼務できます。
</t>
    <phoneticPr fontId="18"/>
  </si>
  <si>
    <t xml:space="preserve">入所者の数が100又はその端数を増すごとに1人以上配置していますか。
※　専ら当該施設の職務に従事しなければなりません。但し入所者の処遇に支障がない場合は、他の施設等と兼務できます。
</t>
    <phoneticPr fontId="18"/>
  </si>
  <si>
    <t xml:space="preserve">入所者の数は、前年度の平均値としていますか。
※　新規指定の場合は推定数です。
</t>
    <phoneticPr fontId="18"/>
  </si>
  <si>
    <t xml:space="preserve">入所者の数は、前年度の平均値としていますか。（以下、③で同じ）
※　新規指定の場合は推定数です。
</t>
    <phoneticPr fontId="18"/>
  </si>
  <si>
    <t xml:space="preserve">1人以上配置していますか。
※　専ら当該施設の職務に従事しなければなりません。但し入所者の処遇に支障がない場合は、他の施設等と兼務できます。
</t>
    <phoneticPr fontId="18"/>
  </si>
  <si>
    <t xml:space="preserve">入所者の数は、前年度の平均値としていますか。
※　新規指定の場合は推定数です。
</t>
    <phoneticPr fontId="18"/>
  </si>
  <si>
    <t xml:space="preserve">・それぞれ必要な広さを有していますか。
※　食事の提供又は機能訓練を行う場合において、食事の提供又は機能訓練に支障がない広さを確保することができるときは、同一の場所とすることができます。
・また、その合計した面積は、3平方メートル×入所定員　以上になっていますか。（内法測定）
※　平成12年4月1日に現に存した特別養護老人ホームについては、食堂及び機能訓練室の合計した面積「3平方メートルに入所定員を乗じて得た面積以上」については当分の間適用しません。
※　その他、病院、診療所から転換して令和6年3月31日までに開設する場合、食堂と機能訓練室について特例があります。
</t>
    <phoneticPr fontId="18"/>
  </si>
  <si>
    <t xml:space="preserve">・1.8メートル以上となっていますか。（内法測定。手すりを設ける場合は手すりから）
・中廊下の幅は、2.7メートル以上となっていますか。（同上）
※　病院、診療所から転換して令和6年3月31日までに開設する場合、特例があります。
</t>
    <phoneticPr fontId="18"/>
  </si>
  <si>
    <t xml:space="preserve">上記の各整備は、専ら自施設の用に供するものとなっていますか。
※　入所者の処遇に支障がない場合は、この限りでありません。
</t>
    <phoneticPr fontId="18"/>
  </si>
  <si>
    <t xml:space="preserve">正当な理由(※)なくサービスの提供を拒んだことはありませんか。
※　下記「Ⅲ－３」（条例第９条）に掲げる場合です。
</t>
    <phoneticPr fontId="18"/>
  </si>
  <si>
    <t xml:space="preserve">入所者の心身の状況に応じ、適切な方法により、排せつの自立について必要な援助(※)を行っていますか。
※　トイレ誘導や排せつ介助等
</t>
    <phoneticPr fontId="18"/>
  </si>
  <si>
    <t xml:space="preserve">現にサービスを提供しているときに入所者の病状の急変が生じた場合その他必要な場合のため、あらかじめ、当該施設の配置医師（※）との連携方法その他の緊急時における対応方法を定めていますか。
※　人員基準上配置すべき医師（条例第5条第1項第1号）
</t>
    <phoneticPr fontId="18"/>
  </si>
  <si>
    <t xml:space="preserve">提供したサービスに関する入所者からの苦情に関して、市町村等が派遣する者（介護サービス相談員）が相談及び援助を行う事業その他の市町村が実施する事業に協力するよう努めていますか。
</t>
    <phoneticPr fontId="18"/>
  </si>
  <si>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18"/>
  </si>
  <si>
    <t xml:space="preserve">計画の変更に際しては、上記の手続き等を準用していますか。
</t>
    <rPh sb="0" eb="2">
      <t>ケイカク</t>
    </rPh>
    <phoneticPr fontId="18"/>
  </si>
  <si>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48"/>
  </si>
  <si>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48"/>
  </si>
  <si>
    <t>↓スイッチ：介か福か空白</t>
    <rPh sb="6" eb="7">
      <t>スケ</t>
    </rPh>
    <rPh sb="8" eb="9">
      <t>フク</t>
    </rPh>
    <rPh sb="10" eb="12">
      <t>クウハク</t>
    </rPh>
    <phoneticPr fontId="48"/>
  </si>
  <si>
    <t>この枠内は、触ってはいけません。</t>
    <rPh sb="2" eb="4">
      <t>ワクナイ</t>
    </rPh>
    <rPh sb="6" eb="7">
      <t>サワ</t>
    </rPh>
    <phoneticPr fontId="48"/>
  </si>
  <si>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48"/>
  </si>
  <si>
    <t>2:一部不適</t>
    <phoneticPr fontId="48"/>
  </si>
  <si>
    <t>3:不適</t>
    <phoneticPr fontId="48"/>
  </si>
  <si>
    <t>一部不適</t>
    <phoneticPr fontId="48"/>
  </si>
  <si>
    <t>不適</t>
    <phoneticPr fontId="48"/>
  </si>
  <si>
    <t xml:space="preserve">生活相談員は、常勤の職員ですか。
※　ただし、上記の配置基準数を超えて配置されている者は、時間帯を明確にしたうえで当該施設を運営する法人内の他の職務に従事する場合は、常勤でないことができます。
※　常勤とは、自事業所の常勤従業者の勤務時間に達している者（ただし週３２時間以上の勤務の者）です。なお、男女雇用機会均等法による母性健康管理措置、または育児・介護休業法による時短措置を講じられている者は、週３０時間以上の勤務で常勤とされます。（以下、常勤の定義につき同様です。）
</t>
    <phoneticPr fontId="18"/>
  </si>
  <si>
    <t>同条第5項
解釈通知第2-1(1)
解釈通知第2-6(3)</t>
    <phoneticPr fontId="18"/>
  </si>
  <si>
    <t xml:space="preserve">介護職員と看護職員（看護師又は准看護師）の総数は、常勤換算方法で、以下の算式を満たしていますか。
総数 ≧ （入所者数 ÷ ３）小数点以下の端数は切り上げ
※　常勤換算にあたり、男女雇用機会均等法による母性健康管理措置、または育児・介護休業法による時短措置を講じられている者は、週３０時間以上の勤務で常勤として「１」とすることが可能です。
</t>
    <phoneticPr fontId="18"/>
  </si>
  <si>
    <t>同条第1項第3号ア
解釈通知第2-6(1)</t>
    <phoneticPr fontId="18"/>
  </si>
  <si>
    <t xml:space="preserve">看護職員の数は、常勤換算方法で次のとおりですか。
(1)　入所者数 30人以下 → 看護職員数１以上
(2)　　〃　　30人超、50人以下 → 看護職員数２以上
(3)　　〃　　50人超、130人以下 → 看護職員数３以上
(4)　　〃　　130 人超
→ 看護職員数 ≧ ３ ＋（入所者数－130）÷ 50
小数点以下の端数は切り上げ
※　時短措置等の適用者の常勤換算にご注意ください。(Ⅰ-③参照)
</t>
    <phoneticPr fontId="18"/>
  </si>
  <si>
    <t>同条第1項第3号イ(ア)
同号イ(イ)
同号イ(ウ)
同号イ(エ)
解釈通知第2-6(1)</t>
    <phoneticPr fontId="18"/>
  </si>
  <si>
    <t xml:space="preserve">看護職員のうち１人以上は、常勤の職員ですか。
※　常勤の定義に注意してください。(Ⅰ-②参照)
</t>
    <phoneticPr fontId="18"/>
  </si>
  <si>
    <t>同条第6項
解釈通知第2-6(3)</t>
    <phoneticPr fontId="18"/>
  </si>
  <si>
    <t>【④栄養士又は管理栄養士】</t>
    <phoneticPr fontId="18"/>
  </si>
  <si>
    <t xml:space="preserve">機能訓練指導員は、日常生活を営むのに必要な機能の減退を防止するための訓練を行う能力を有している者（※）を配置していますか。
※　理学療法士、作業療法士、言語聴覚士、看護師、准看護師、柔道整復師、あん摩マッサージ指圧師、はり師、きゅう師
※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ります。
※　日常生活やレクリエーション、行事を通じて行う機能訓練は、生活相談員又は介護職員が行うことができますが、まず上記の有資格者を配置したうえで、さらに加えて、という趣旨です。
</t>
    <phoneticPr fontId="18"/>
  </si>
  <si>
    <t xml:space="preserve">介護支援専門員は、専従の常勤職員ですか。
※　入所者の処遇に支障を来さない場合は、当該施設の他の職務に従事できます。
※　常勤の定義に注意してください。(Ⅰ-②参照)
</t>
    <phoneticPr fontId="18"/>
  </si>
  <si>
    <t>同条第9項
解釈通知第2-6(3)</t>
    <phoneticPr fontId="18"/>
  </si>
  <si>
    <t>第7条
解釈通知第4-2</t>
    <phoneticPr fontId="18"/>
  </si>
  <si>
    <t>第8条
解釈通知第4-3</t>
    <phoneticPr fontId="18"/>
  </si>
  <si>
    <t>同条第2項
解釈通知第4-7</t>
    <phoneticPr fontId="18"/>
  </si>
  <si>
    <t>解釈通知第4-8(3)</t>
    <phoneticPr fontId="18"/>
  </si>
  <si>
    <t xml:space="preserve">身体的拘束等の適正化を図るために、次に掲げる措置を講じていますか。
(1) 身体的拘束等の適正化のための対策を検討する委員会（テレビ電話可）を３月に１回以上開催するとともに、その結果について、介護職員その他の従業者に周知徹底を図っていますか。
</t>
    <phoneticPr fontId="18"/>
  </si>
  <si>
    <t xml:space="preserve">計画担当介護支援専門員は、サービス担当者会議（テレビ電話可。ただし入所者や家族が参加する場合は、当該者の同意が必要）の開催、担当者に対する照会等により、当該計画の原案の内容について、担当者から、専門的な見地からの意見を求めていますか。
</t>
    <rPh sb="33" eb="35">
      <t>ニュウショ</t>
    </rPh>
    <phoneticPr fontId="18"/>
  </si>
  <si>
    <t>同条第3項
解釈通知第4-12(3)</t>
    <phoneticPr fontId="18"/>
  </si>
  <si>
    <t xml:space="preserve">管理者は、専ら当該施設の職務に従事する常勤の者ですか。
※　当該施設の管理上支障がない場合は、同一敷地内にある他の事業所、施設等又は当該施設のサテライト型居住施設の職務に従事することができます。
※　常勤の定義に注意してください。(Ⅰ-②参照)
</t>
    <phoneticPr fontId="18"/>
  </si>
  <si>
    <t>第26条
解釈通知第2-6(3)</t>
    <phoneticPr fontId="18"/>
  </si>
  <si>
    <t xml:space="preserve">以下の事項を運営規程に定めていますか。
(1) 施設の目的及び運営の方針
(2) 従業者の職種、員数及び職務内容
(3) 入所定員
(4) 入所者に対する指定介護福祉施設サービスの内容及び利用料その他の費用の額
(5) 施設の利用に当たっての留意事項
(6) 緊急時等における対応方法
(7) 非常災害対策
(8) 虐待の防止のための措置に関する事項
(9) その他施設運営に関する重要事項
※　(8)は、令和６年３月３１日までは努力義務です。
</t>
    <phoneticPr fontId="18"/>
  </si>
  <si>
    <t xml:space="preserve">第30条第1項
解釈通知第4-27(1)
</t>
    <phoneticPr fontId="18"/>
  </si>
  <si>
    <t xml:space="preserve">避難訓練、救出訓練その他必要な訓練を行っていますか。
※　災害の業務継続計画に係る訓練と一体的に実施することも可能です。
</t>
    <rPh sb="29" eb="31">
      <t>サイガイ</t>
    </rPh>
    <phoneticPr fontId="18"/>
  </si>
  <si>
    <t>同上
解釈通知第4-28(4)</t>
    <rPh sb="1" eb="2">
      <t>ウエ</t>
    </rPh>
    <phoneticPr fontId="1"/>
  </si>
  <si>
    <t>解釈通知第4-30(1)②</t>
    <phoneticPr fontId="18"/>
  </si>
  <si>
    <t xml:space="preserve">感染症又は食中毒が発生し、又はまん延しないように、次の処置を講じていますか。
(1) 感染症及び食中毒の予防及びまん延の防止のための対策を検討する委員会（テレビ電話可）をおおむね3月に1回以上開催するとともに、その結果について、介護職員その他の従業者に周知徹底を図ること。
</t>
    <rPh sb="80" eb="82">
      <t>デンワ</t>
    </rPh>
    <rPh sb="82" eb="83">
      <t>カ</t>
    </rPh>
    <phoneticPr fontId="18"/>
  </si>
  <si>
    <t xml:space="preserve">施設の見やすい場所に、運営規程の概要、勤務体制、協力病院、利用料その他のサービスの選択に資すると認められる重要事項を掲示していますか。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phoneticPr fontId="18"/>
  </si>
  <si>
    <t>第35条
同条第2項</t>
    <phoneticPr fontId="18"/>
  </si>
  <si>
    <t xml:space="preserve">第39条第1項
解釈通知第4-35(1)
</t>
    <phoneticPr fontId="18"/>
  </si>
  <si>
    <t xml:space="preserve">同条第4項
解釈通知同項(6)
</t>
    <rPh sb="0" eb="2">
      <t>ドウジョウ</t>
    </rPh>
    <rPh sb="2" eb="3">
      <t>ダイ</t>
    </rPh>
    <rPh sb="4" eb="5">
      <t>コウ</t>
    </rPh>
    <rPh sb="7" eb="9">
      <t>カイシャク</t>
    </rPh>
    <rPh sb="9" eb="11">
      <t>ツウチ</t>
    </rPh>
    <rPh sb="11" eb="13">
      <t>ドウコウ</t>
    </rPh>
    <phoneticPr fontId="18"/>
  </si>
  <si>
    <t xml:space="preserve">サービスの提供に関する記録(※1)を整備し、その完結の日(※2)から５年間保存していますか。
※1
　(1) 施設サービス計画
　(2) 提供した具体的なサービスの内容等の記録
　(3) 身体的拘束等の記録
　(4) 市町村への通知に係る記録
　(5) 苦情の内容等の記録
　(6) 事故の状況及び処置の記録
※2　なお、「その完結の日」とは、個々の入所者につき、契約終了（契約の解約・解除、他の施設への入所、入所者の死亡、入所者の自立等）により一連のサービス提供が終了した日を指します。
</t>
    <rPh sb="176" eb="178">
      <t>ニュウショ</t>
    </rPh>
    <rPh sb="206" eb="208">
      <t>ニュウショ</t>
    </rPh>
    <phoneticPr fontId="18"/>
  </si>
  <si>
    <t>同条第2項
解釈通知第4-40</t>
    <phoneticPr fontId="18"/>
  </si>
  <si>
    <t xml:space="preserve">入所者の人権の擁護、虐待の防止等のため、責任者を設置する等必要な体制の整備を行うとともに、その従業者に対し、研修を実施する等の措置を講じていますか。
※　令和６年３月３１日までは努力義務です。
</t>
    <rPh sb="0" eb="2">
      <t>ニュウショ</t>
    </rPh>
    <phoneticPr fontId="48"/>
  </si>
  <si>
    <t>Ⅱ-2．設備の専用等</t>
    <rPh sb="9" eb="10">
      <t>トウ</t>
    </rPh>
    <phoneticPr fontId="18"/>
  </si>
  <si>
    <t>福</t>
    <phoneticPr fontId="48"/>
  </si>
  <si>
    <t>福</t>
    <phoneticPr fontId="18"/>
  </si>
  <si>
    <t xml:space="preserve">防火管理に関する責任者（消防法上の防火管理者等）を定めていますか。
</t>
    <rPh sb="0" eb="2">
      <t>ボウカ</t>
    </rPh>
    <rPh sb="2" eb="4">
      <t>カンリ</t>
    </rPh>
    <rPh sb="5" eb="6">
      <t>カン</t>
    </rPh>
    <rPh sb="8" eb="11">
      <t>セキニンシャ</t>
    </rPh>
    <rPh sb="12" eb="15">
      <t>ショウボウホウ</t>
    </rPh>
    <rPh sb="15" eb="16">
      <t>ウエ</t>
    </rPh>
    <rPh sb="17" eb="19">
      <t>ボウカ</t>
    </rPh>
    <rPh sb="19" eb="22">
      <t>カンリシャ</t>
    </rPh>
    <rPh sb="22" eb="23">
      <t>トウ</t>
    </rPh>
    <rPh sb="25" eb="26">
      <t>サダ</t>
    </rPh>
    <phoneticPr fontId="48"/>
  </si>
  <si>
    <t>解釈通知第4-29(2)</t>
    <phoneticPr fontId="48"/>
  </si>
  <si>
    <t>介略</t>
    <rPh sb="1" eb="2">
      <t>リャク</t>
    </rPh>
    <phoneticPr fontId="18"/>
  </si>
  <si>
    <t>施行規則第134条第1項第7号、第135条</t>
    <rPh sb="0" eb="2">
      <t>シコウ</t>
    </rPh>
    <rPh sb="2" eb="4">
      <t>キソク</t>
    </rPh>
    <phoneticPr fontId="48"/>
  </si>
  <si>
    <t xml:space="preserve">最新の指定、指定更新又は変更届出の際の平面図と合致していますか。
</t>
    <rPh sb="0" eb="2">
      <t>サイシン</t>
    </rPh>
    <rPh sb="3" eb="5">
      <t>シテイ</t>
    </rPh>
    <rPh sb="6" eb="8">
      <t>シテイ</t>
    </rPh>
    <rPh sb="8" eb="10">
      <t>コウシン</t>
    </rPh>
    <rPh sb="10" eb="11">
      <t>マタ</t>
    </rPh>
    <rPh sb="12" eb="14">
      <t>ヘンコウ</t>
    </rPh>
    <rPh sb="14" eb="15">
      <t>トドケ</t>
    </rPh>
    <rPh sb="15" eb="16">
      <t>デ</t>
    </rPh>
    <rPh sb="17" eb="18">
      <t>サイ</t>
    </rPh>
    <rPh sb="19" eb="22">
      <t>ヘイメンズ</t>
    </rPh>
    <rPh sb="23" eb="25">
      <t>ガッチ</t>
    </rPh>
    <phoneticPr fontId="48"/>
  </si>
  <si>
    <t>付表１　入所者の処遇状況　（前年度。但し今年度新規開設施設は今年度）</t>
    <rPh sb="0" eb="2">
      <t>フヒョウ</t>
    </rPh>
    <phoneticPr fontId="18"/>
  </si>
  <si>
    <t>（１）　身体的拘束等の適正化</t>
    <rPh sb="4" eb="7">
      <t>シンタイテキ</t>
    </rPh>
    <rPh sb="7" eb="9">
      <t>コウソク</t>
    </rPh>
    <rPh sb="9" eb="10">
      <t>トウ</t>
    </rPh>
    <rPh sb="11" eb="14">
      <t>テキセイカ</t>
    </rPh>
    <phoneticPr fontId="18"/>
  </si>
  <si>
    <r>
      <t>現在、身体的拘束等を実施している利用者の氏名と、拘束の開始日を記載してください。</t>
    </r>
    <r>
      <rPr>
        <sz val="9"/>
        <color rgb="FFFF0000"/>
        <rFont val="ＭＳ Ｐ明朝"/>
        <family val="1"/>
        <charset val="128"/>
      </rPr>
      <t>【該当ない場合「該当なし」と記載】</t>
    </r>
    <rPh sb="0" eb="2">
      <t>ゲンザイ</t>
    </rPh>
    <rPh sb="3" eb="8">
      <t>シンタイテキコウソク</t>
    </rPh>
    <rPh sb="8" eb="9">
      <t>トウ</t>
    </rPh>
    <rPh sb="10" eb="12">
      <t>ジッシ</t>
    </rPh>
    <rPh sb="16" eb="19">
      <t>リヨウシャ</t>
    </rPh>
    <rPh sb="20" eb="22">
      <t>シメイ</t>
    </rPh>
    <rPh sb="24" eb="26">
      <t>コウソク</t>
    </rPh>
    <rPh sb="27" eb="30">
      <t>カイシビ</t>
    </rPh>
    <rPh sb="31" eb="33">
      <t>キサイ</t>
    </rPh>
    <rPh sb="41" eb="43">
      <t>ガイトウ</t>
    </rPh>
    <rPh sb="45" eb="47">
      <t>バアイ</t>
    </rPh>
    <rPh sb="48" eb="50">
      <t>ガイトウ</t>
    </rPh>
    <rPh sb="54" eb="56">
      <t>キサイ</t>
    </rPh>
    <phoneticPr fontId="18"/>
  </si>
  <si>
    <t>（２）　入浴の実施状況</t>
    <rPh sb="4" eb="6">
      <t>ニュウヨク</t>
    </rPh>
    <rPh sb="7" eb="9">
      <t>ジッシ</t>
    </rPh>
    <rPh sb="9" eb="11">
      <t>ジョウキョウ</t>
    </rPh>
    <phoneticPr fontId="18"/>
  </si>
  <si>
    <t>※　直近４週間の入浴（清拭）記録を添付してください。【電子提出の場合、別ファイルとしてください】</t>
    <rPh sb="2" eb="3">
      <t>チョク</t>
    </rPh>
    <rPh sb="3" eb="4">
      <t>キン</t>
    </rPh>
    <rPh sb="5" eb="7">
      <t>シュウカン</t>
    </rPh>
    <rPh sb="8" eb="10">
      <t>ニュウヨク</t>
    </rPh>
    <rPh sb="11" eb="13">
      <t>セイショク</t>
    </rPh>
    <rPh sb="14" eb="16">
      <t>キロク</t>
    </rPh>
    <rPh sb="17" eb="19">
      <t>テンプ</t>
    </rPh>
    <rPh sb="27" eb="29">
      <t>デンシ</t>
    </rPh>
    <rPh sb="29" eb="31">
      <t>テイシュツ</t>
    </rPh>
    <rPh sb="32" eb="34">
      <t>バアイ</t>
    </rPh>
    <rPh sb="35" eb="36">
      <t>ベツ</t>
    </rPh>
    <phoneticPr fontId="18"/>
  </si>
  <si>
    <t>・入浴日に入浴できない人への対応</t>
    <phoneticPr fontId="75"/>
  </si>
  <si>
    <t>方　　　　法</t>
    <rPh sb="0" eb="1">
      <t>ホウ</t>
    </rPh>
    <rPh sb="5" eb="6">
      <t>ホウ</t>
    </rPh>
    <phoneticPr fontId="75"/>
  </si>
  <si>
    <t>実施状況</t>
    <phoneticPr fontId="18"/>
  </si>
  <si>
    <t>全身清拭</t>
    <phoneticPr fontId="75"/>
  </si>
  <si>
    <t>実施       ・       未実施</t>
  </si>
  <si>
    <t>実施       ・       未実施</t>
    <phoneticPr fontId="18"/>
  </si>
  <si>
    <t>実施</t>
    <phoneticPr fontId="18"/>
  </si>
  <si>
    <t>未実施</t>
    <phoneticPr fontId="18"/>
  </si>
  <si>
    <t>入浴可能となった場合、次回入浴日前に入浴させる</t>
    <phoneticPr fontId="75"/>
  </si>
  <si>
    <t>・正月、ゴールデンウィーク時等の場合の対応状況</t>
    <phoneticPr fontId="75"/>
  </si>
  <si>
    <r>
      <t>（注）通常の場合と異なる体制で対応している場合についてのみ、具体的にその方法等を記載してください。
　　　</t>
    </r>
    <r>
      <rPr>
        <sz val="9"/>
        <color rgb="FFFF0000"/>
        <rFont val="ＭＳ 明朝"/>
        <family val="1"/>
        <charset val="128"/>
      </rPr>
      <t>【通常の場合と異なる体制ではない場合は「通常どおり」と記載】</t>
    </r>
    <rPh sb="69" eb="71">
      <t>バアイ</t>
    </rPh>
    <rPh sb="73" eb="75">
      <t>ツウジョウ</t>
    </rPh>
    <rPh sb="80" eb="82">
      <t>キサイ</t>
    </rPh>
    <phoneticPr fontId="75"/>
  </si>
  <si>
    <r>
      <t>（３）　給食の実施状況</t>
    </r>
    <r>
      <rPr>
        <sz val="9"/>
        <rFont val="ＭＳ ゴシック"/>
        <family val="3"/>
        <charset val="128"/>
      </rPr>
      <t/>
    </r>
    <rPh sb="4" eb="6">
      <t>キュウショク</t>
    </rPh>
    <rPh sb="7" eb="9">
      <t>ジッシ</t>
    </rPh>
    <rPh sb="9" eb="11">
      <t>ジョウキョウ</t>
    </rPh>
    <phoneticPr fontId="18"/>
  </si>
  <si>
    <t>a 検食</t>
    <phoneticPr fontId="18"/>
  </si>
  <si>
    <t>検食時刻</t>
    <rPh sb="0" eb="2">
      <t>ケンショク</t>
    </rPh>
    <rPh sb="2" eb="4">
      <t>ジコク</t>
    </rPh>
    <phoneticPr fontId="18"/>
  </si>
  <si>
    <t>喫食時刻</t>
    <rPh sb="0" eb="2">
      <t>キッショク</t>
    </rPh>
    <rPh sb="2" eb="4">
      <t>ジコク</t>
    </rPh>
    <phoneticPr fontId="18"/>
  </si>
  <si>
    <t>検食者</t>
    <rPh sb="0" eb="2">
      <t>ケンショク</t>
    </rPh>
    <rPh sb="2" eb="3">
      <t>シャ</t>
    </rPh>
    <phoneticPr fontId="18"/>
  </si>
  <si>
    <t>※検食者は、主な人を記載してください。</t>
    <rPh sb="1" eb="3">
      <t>ケンショク</t>
    </rPh>
    <rPh sb="3" eb="4">
      <t>シャ</t>
    </rPh>
    <rPh sb="6" eb="7">
      <t>オモ</t>
    </rPh>
    <rPh sb="8" eb="9">
      <t>ヒト</t>
    </rPh>
    <rPh sb="10" eb="12">
      <t>キサイ</t>
    </rPh>
    <phoneticPr fontId="18"/>
  </si>
  <si>
    <t>朝食</t>
    <rPh sb="0" eb="2">
      <t>チョウショク</t>
    </rPh>
    <phoneticPr fontId="18"/>
  </si>
  <si>
    <t>：</t>
  </si>
  <si>
    <t>：</t>
    <phoneticPr fontId="18"/>
  </si>
  <si>
    <t>昼食</t>
    <rPh sb="0" eb="2">
      <t>チュウショク</t>
    </rPh>
    <phoneticPr fontId="18"/>
  </si>
  <si>
    <t>夕食</t>
    <rPh sb="0" eb="2">
      <t>ユウショク</t>
    </rPh>
    <phoneticPr fontId="18"/>
  </si>
  <si>
    <t>b 保存食</t>
    <phoneticPr fontId="18"/>
  </si>
  <si>
    <t>調理済食品</t>
    <phoneticPr fontId="18"/>
  </si>
  <si>
    <t>有・無</t>
  </si>
  <si>
    <t>有</t>
    <phoneticPr fontId="18"/>
  </si>
  <si>
    <t>保存期間</t>
    <phoneticPr fontId="18"/>
  </si>
  <si>
    <t>日間</t>
  </si>
  <si>
    <t>※調理日と廃棄日は含めないでください。</t>
    <rPh sb="1" eb="3">
      <t>チョウリ</t>
    </rPh>
    <rPh sb="3" eb="4">
      <t>ビ</t>
    </rPh>
    <rPh sb="5" eb="7">
      <t>ハイキ</t>
    </rPh>
    <rPh sb="7" eb="8">
      <t>ヒ</t>
    </rPh>
    <rPh sb="9" eb="10">
      <t>フク</t>
    </rPh>
    <phoneticPr fontId="18"/>
  </si>
  <si>
    <t>原材料</t>
    <phoneticPr fontId="18"/>
  </si>
  <si>
    <t>無</t>
    <rPh sb="0" eb="1">
      <t>ム</t>
    </rPh>
    <phoneticPr fontId="18"/>
  </si>
  <si>
    <t>保存温度</t>
    <phoneticPr fontId="18"/>
  </si>
  <si>
    <t>℃</t>
  </si>
  <si>
    <t>℃</t>
    <phoneticPr fontId="18"/>
  </si>
  <si>
    <t>有・無</t>
    <phoneticPr fontId="18"/>
  </si>
  <si>
    <t>c 給食関係職員の検便</t>
    <rPh sb="2" eb="4">
      <t>キュウショク</t>
    </rPh>
    <rPh sb="4" eb="6">
      <t>カンケイ</t>
    </rPh>
    <rPh sb="6" eb="8">
      <t>ショクイン</t>
    </rPh>
    <rPh sb="9" eb="11">
      <t>ケンベン</t>
    </rPh>
    <phoneticPr fontId="18"/>
  </si>
  <si>
    <t>【全部委託の場合も受託業者に確認して記載】</t>
    <rPh sb="1" eb="3">
      <t>ゼンブ</t>
    </rPh>
    <rPh sb="3" eb="5">
      <t>イタク</t>
    </rPh>
    <rPh sb="6" eb="8">
      <t>バアイ</t>
    </rPh>
    <rPh sb="9" eb="11">
      <t>ジュタク</t>
    </rPh>
    <rPh sb="11" eb="13">
      <t>ギョウシャ</t>
    </rPh>
    <rPh sb="14" eb="16">
      <t>カクニン</t>
    </rPh>
    <rPh sb="18" eb="20">
      <t>キサイ</t>
    </rPh>
    <phoneticPr fontId="18"/>
  </si>
  <si>
    <t>実施年月</t>
    <phoneticPr fontId="18"/>
  </si>
  <si>
    <t>実施人員 ／ 対象人員（人）</t>
    <phoneticPr fontId="18"/>
  </si>
  <si>
    <t>付表２　入所者預り金等の状況</t>
    <rPh sb="0" eb="2">
      <t>フヒョウ</t>
    </rPh>
    <rPh sb="4" eb="7">
      <t>ニュウショシャ</t>
    </rPh>
    <rPh sb="7" eb="8">
      <t>アズカ</t>
    </rPh>
    <rPh sb="9" eb="10">
      <t>キン</t>
    </rPh>
    <rPh sb="10" eb="11">
      <t>トウ</t>
    </rPh>
    <rPh sb="12" eb="14">
      <t>ジョウキョウ</t>
    </rPh>
    <phoneticPr fontId="18"/>
  </si>
  <si>
    <t>（</t>
    <phoneticPr fontId="18"/>
  </si>
  <si>
    <t>現在）</t>
    <phoneticPr fontId="18"/>
  </si>
  <si>
    <t>（１）　入所者自身が自己管理している者</t>
    <rPh sb="4" eb="7">
      <t>ニュウショシャ</t>
    </rPh>
    <rPh sb="7" eb="9">
      <t>ジシン</t>
    </rPh>
    <rPh sb="10" eb="12">
      <t>ジコ</t>
    </rPh>
    <rPh sb="12" eb="14">
      <t>カンリ</t>
    </rPh>
    <rPh sb="18" eb="19">
      <t>モノ</t>
    </rPh>
    <phoneticPr fontId="18"/>
  </si>
  <si>
    <t>人</t>
    <phoneticPr fontId="18"/>
  </si>
  <si>
    <t>（注）入所者が預り金から小遣い程度の引き渡しを受け、自己管理している場合は「入所者自身の自己管理」</t>
    <rPh sb="1" eb="2">
      <t>チュウ</t>
    </rPh>
    <rPh sb="3" eb="6">
      <t>ニュウショシャ</t>
    </rPh>
    <rPh sb="7" eb="8">
      <t>アズカ</t>
    </rPh>
    <rPh sb="9" eb="10">
      <t>キン</t>
    </rPh>
    <rPh sb="12" eb="14">
      <t>コヅカ</t>
    </rPh>
    <rPh sb="15" eb="17">
      <t>テイド</t>
    </rPh>
    <rPh sb="18" eb="19">
      <t>ヒ</t>
    </rPh>
    <rPh sb="20" eb="21">
      <t>ワタ</t>
    </rPh>
    <rPh sb="23" eb="24">
      <t>ウ</t>
    </rPh>
    <rPh sb="26" eb="28">
      <t>ジコ</t>
    </rPh>
    <rPh sb="28" eb="30">
      <t>カンリ</t>
    </rPh>
    <rPh sb="34" eb="36">
      <t>バアイ</t>
    </rPh>
    <rPh sb="38" eb="41">
      <t>ニュウショシャ</t>
    </rPh>
    <rPh sb="41" eb="43">
      <t>ジシン</t>
    </rPh>
    <rPh sb="44" eb="46">
      <t>ジコ</t>
    </rPh>
    <rPh sb="46" eb="48">
      <t>カンリ</t>
    </rPh>
    <phoneticPr fontId="18"/>
  </si>
  <si>
    <t>　　　には含みません。</t>
    <rPh sb="5" eb="6">
      <t>フク</t>
    </rPh>
    <phoneticPr fontId="18"/>
  </si>
  <si>
    <t>（２）　入所者預り金の状況</t>
    <rPh sb="4" eb="7">
      <t>ニュウショシャ</t>
    </rPh>
    <rPh sb="7" eb="8">
      <t>アズカ</t>
    </rPh>
    <rPh sb="9" eb="10">
      <t>キン</t>
    </rPh>
    <rPh sb="11" eb="13">
      <t>ジョウキョウ</t>
    </rPh>
    <phoneticPr fontId="18"/>
  </si>
  <si>
    <t xml:space="preserve"> 預り人員（人）</t>
    <rPh sb="1" eb="2">
      <t>アズカ</t>
    </rPh>
    <rPh sb="3" eb="5">
      <t>ジンイン</t>
    </rPh>
    <rPh sb="6" eb="7">
      <t>ニン</t>
    </rPh>
    <phoneticPr fontId="18"/>
  </si>
  <si>
    <t>　 預り金総額（円）</t>
    <rPh sb="2" eb="3">
      <t>アズカ</t>
    </rPh>
    <rPh sb="4" eb="5">
      <t>キン</t>
    </rPh>
    <rPh sb="5" eb="7">
      <t>ソウガク</t>
    </rPh>
    <rPh sb="8" eb="9">
      <t>エン</t>
    </rPh>
    <phoneticPr fontId="18"/>
  </si>
  <si>
    <t>1人当たりの
平均額（円）</t>
    <rPh sb="1" eb="2">
      <t>ニン</t>
    </rPh>
    <rPh sb="2" eb="3">
      <t>ア</t>
    </rPh>
    <rPh sb="7" eb="9">
      <t>ヘイキン</t>
    </rPh>
    <rPh sb="9" eb="10">
      <t>ガク</t>
    </rPh>
    <phoneticPr fontId="18"/>
  </si>
  <si>
    <t>現金保管</t>
    <phoneticPr fontId="18"/>
  </si>
  <si>
    <t>通帳保管</t>
    <rPh sb="0" eb="2">
      <t>ツウチョウ</t>
    </rPh>
    <rPh sb="2" eb="4">
      <t>ホカン</t>
    </rPh>
    <phoneticPr fontId="18"/>
  </si>
  <si>
    <t>証書保管</t>
    <rPh sb="0" eb="2">
      <t>ショウショ</t>
    </rPh>
    <rPh sb="2" eb="4">
      <t>ホカン</t>
    </rPh>
    <phoneticPr fontId="18"/>
  </si>
  <si>
    <t>〇預り金管理体制</t>
    <rPh sb="1" eb="2">
      <t>アズカ</t>
    </rPh>
    <rPh sb="3" eb="4">
      <t>キン</t>
    </rPh>
    <rPh sb="4" eb="6">
      <t>カンリ</t>
    </rPh>
    <rPh sb="6" eb="8">
      <t>タイセイ</t>
    </rPh>
    <phoneticPr fontId="18"/>
  </si>
  <si>
    <t>保管責任者</t>
    <rPh sb="0" eb="2">
      <t>ホカン</t>
    </rPh>
    <rPh sb="2" eb="5">
      <t>セキニンシャ</t>
    </rPh>
    <phoneticPr fontId="18"/>
  </si>
  <si>
    <t>保管方法</t>
    <rPh sb="0" eb="2">
      <t>ホカン</t>
    </rPh>
    <rPh sb="2" eb="4">
      <t>ホウホウ</t>
    </rPh>
    <phoneticPr fontId="18"/>
  </si>
  <si>
    <t>職名</t>
    <rPh sb="0" eb="1">
      <t>ショク</t>
    </rPh>
    <rPh sb="1" eb="2">
      <t>メイ</t>
    </rPh>
    <phoneticPr fontId="18"/>
  </si>
  <si>
    <t>氏名</t>
    <rPh sb="0" eb="1">
      <t>シ</t>
    </rPh>
    <rPh sb="1" eb="2">
      <t>メイ</t>
    </rPh>
    <phoneticPr fontId="18"/>
  </si>
  <si>
    <t>保管場所</t>
    <rPh sb="0" eb="2">
      <t>ホカン</t>
    </rPh>
    <rPh sb="2" eb="4">
      <t>バショ</t>
    </rPh>
    <phoneticPr fontId="18"/>
  </si>
  <si>
    <t>鍵管理者</t>
    <phoneticPr fontId="18"/>
  </si>
  <si>
    <t>現金</t>
    <rPh sb="0" eb="2">
      <t>ゲンキン</t>
    </rPh>
    <phoneticPr fontId="18"/>
  </si>
  <si>
    <t>通帳・証書</t>
    <rPh sb="0" eb="2">
      <t>ツウチョウ</t>
    </rPh>
    <rPh sb="3" eb="5">
      <t>ショウショ</t>
    </rPh>
    <phoneticPr fontId="18"/>
  </si>
  <si>
    <t>印鑑・カード</t>
    <rPh sb="0" eb="2">
      <t>インカン</t>
    </rPh>
    <phoneticPr fontId="18"/>
  </si>
  <si>
    <t>○　預り金から小遣い程度を渡す場合における、当該小遣いの保管状況</t>
    <rPh sb="2" eb="3">
      <t>アズカ</t>
    </rPh>
    <rPh sb="4" eb="5">
      <t>キン</t>
    </rPh>
    <rPh sb="7" eb="9">
      <t>コヅカ</t>
    </rPh>
    <rPh sb="10" eb="12">
      <t>テイド</t>
    </rPh>
    <rPh sb="13" eb="14">
      <t>ワタ</t>
    </rPh>
    <rPh sb="15" eb="17">
      <t>バアイ</t>
    </rPh>
    <rPh sb="22" eb="24">
      <t>トウガイ</t>
    </rPh>
    <rPh sb="24" eb="26">
      <t>コヅカ</t>
    </rPh>
    <rPh sb="28" eb="30">
      <t>ホカン</t>
    </rPh>
    <rPh sb="30" eb="32">
      <t>ジョウキョウ</t>
    </rPh>
    <phoneticPr fontId="18"/>
  </si>
  <si>
    <t>　人数
　 （人）</t>
    <rPh sb="1" eb="2">
      <t>ヒト</t>
    </rPh>
    <rPh sb="2" eb="3">
      <t>カズ</t>
    </rPh>
    <rPh sb="7" eb="8">
      <t>ニン</t>
    </rPh>
    <phoneticPr fontId="18"/>
  </si>
  <si>
    <t xml:space="preserve"> １人当たりの
 小遣い限度額
　　　　（円）</t>
    <rPh sb="2" eb="3">
      <t>ニン</t>
    </rPh>
    <rPh sb="3" eb="4">
      <t>ア</t>
    </rPh>
    <rPh sb="9" eb="11">
      <t>コヅカ</t>
    </rPh>
    <rPh sb="12" eb="14">
      <t>ゲンド</t>
    </rPh>
    <rPh sb="14" eb="15">
      <t>ガク</t>
    </rPh>
    <rPh sb="21" eb="22">
      <t>エン</t>
    </rPh>
    <phoneticPr fontId="18"/>
  </si>
  <si>
    <t>職名</t>
    <rPh sb="0" eb="2">
      <t>ショクメイ</t>
    </rPh>
    <phoneticPr fontId="18"/>
  </si>
  <si>
    <t>氏名</t>
    <rPh sb="0" eb="2">
      <t>シメイ</t>
    </rPh>
    <phoneticPr fontId="18"/>
  </si>
  <si>
    <t>職員保管</t>
    <rPh sb="0" eb="2">
      <t>ショクイン</t>
    </rPh>
    <rPh sb="2" eb="4">
      <t>ホカン</t>
    </rPh>
    <phoneticPr fontId="18"/>
  </si>
  <si>
    <t>自己保管</t>
    <rPh sb="0" eb="2">
      <t>ジコ</t>
    </rPh>
    <rPh sb="2" eb="4">
      <t>ホカン</t>
    </rPh>
    <phoneticPr fontId="18"/>
  </si>
  <si>
    <t>（３）　預り金に関する規程の有無</t>
    <rPh sb="4" eb="5">
      <t>アズカ</t>
    </rPh>
    <rPh sb="6" eb="7">
      <t>キン</t>
    </rPh>
    <rPh sb="8" eb="9">
      <t>カン</t>
    </rPh>
    <rPh sb="11" eb="13">
      <t>キテイ</t>
    </rPh>
    <rPh sb="14" eb="16">
      <t>ウム</t>
    </rPh>
    <phoneticPr fontId="18"/>
  </si>
  <si>
    <t>（　有　・　無　）</t>
  </si>
  <si>
    <t>※「有」の場合は、写しを添付してください。</t>
    <rPh sb="2" eb="3">
      <t>ア</t>
    </rPh>
    <rPh sb="5" eb="7">
      <t>バアイ</t>
    </rPh>
    <rPh sb="9" eb="10">
      <t>ウツ</t>
    </rPh>
    <rPh sb="12" eb="14">
      <t>テンプ</t>
    </rPh>
    <phoneticPr fontId="18"/>
  </si>
  <si>
    <t>（　有　・　無　）</t>
    <phoneticPr fontId="18"/>
  </si>
  <si>
    <t>(有)</t>
    <phoneticPr fontId="18"/>
  </si>
  <si>
    <t>(無)</t>
    <phoneticPr fontId="18"/>
  </si>
  <si>
    <t>（４）　残高等の確認方法</t>
    <rPh sb="4" eb="7">
      <t>ザンダカナド</t>
    </rPh>
    <rPh sb="8" eb="10">
      <t>カクニン</t>
    </rPh>
    <rPh sb="10" eb="12">
      <t>ホウホウ</t>
    </rPh>
    <phoneticPr fontId="18"/>
  </si>
  <si>
    <t>前年度の点検回数</t>
    <rPh sb="0" eb="3">
      <t>ゼンネンド</t>
    </rPh>
    <rPh sb="4" eb="6">
      <t>テンケン</t>
    </rPh>
    <rPh sb="6" eb="8">
      <t>カイスウ</t>
    </rPh>
    <phoneticPr fontId="18"/>
  </si>
  <si>
    <t>回 /</t>
    <phoneticPr fontId="18"/>
  </si>
  <si>
    <t>年・月</t>
  </si>
  <si>
    <t>年・月</t>
    <phoneticPr fontId="18"/>
  </si>
  <si>
    <t>年</t>
    <phoneticPr fontId="18"/>
  </si>
  <si>
    <t>月</t>
    <phoneticPr fontId="18"/>
  </si>
  <si>
    <t>点検者</t>
    <rPh sb="0" eb="2">
      <t>テンケン</t>
    </rPh>
    <rPh sb="2" eb="3">
      <t>シャ</t>
    </rPh>
    <phoneticPr fontId="18"/>
  </si>
  <si>
    <t>点検方法</t>
    <rPh sb="0" eb="2">
      <t>テンケン</t>
    </rPh>
    <rPh sb="2" eb="4">
      <t>ホウホウ</t>
    </rPh>
    <phoneticPr fontId="18"/>
  </si>
  <si>
    <t>（５）　預り金現在額の連絡方法（本人、又は家族等に対して）</t>
    <rPh sb="4" eb="5">
      <t>アズカ</t>
    </rPh>
    <rPh sb="6" eb="7">
      <t>キン</t>
    </rPh>
    <rPh sb="7" eb="9">
      <t>ゲンザイ</t>
    </rPh>
    <rPh sb="9" eb="10">
      <t>ガク</t>
    </rPh>
    <rPh sb="11" eb="13">
      <t>レンラク</t>
    </rPh>
    <rPh sb="13" eb="15">
      <t>ホウホウ</t>
    </rPh>
    <rPh sb="16" eb="18">
      <t>ホンニン</t>
    </rPh>
    <rPh sb="19" eb="20">
      <t>マタ</t>
    </rPh>
    <rPh sb="21" eb="23">
      <t>カゾク</t>
    </rPh>
    <rPh sb="23" eb="24">
      <t>トウ</t>
    </rPh>
    <rPh sb="25" eb="26">
      <t>タイ</t>
    </rPh>
    <phoneticPr fontId="18"/>
  </si>
  <si>
    <t>前年度の連絡回数</t>
    <rPh sb="0" eb="1">
      <t>マエ</t>
    </rPh>
    <rPh sb="1" eb="3">
      <t>ネンド</t>
    </rPh>
    <rPh sb="4" eb="6">
      <t>レンラク</t>
    </rPh>
    <rPh sb="6" eb="8">
      <t>カイスウ</t>
    </rPh>
    <phoneticPr fontId="18"/>
  </si>
  <si>
    <t>本人</t>
    <rPh sb="0" eb="1">
      <t>ホン</t>
    </rPh>
    <rPh sb="1" eb="2">
      <t>ヒト</t>
    </rPh>
    <phoneticPr fontId="18"/>
  </si>
  <si>
    <t>回</t>
    <phoneticPr fontId="18"/>
  </si>
  <si>
    <t>家族等</t>
    <rPh sb="0" eb="1">
      <t>イエ</t>
    </rPh>
    <rPh sb="1" eb="2">
      <t>ヤカラ</t>
    </rPh>
    <rPh sb="2" eb="3">
      <t>トウ</t>
    </rPh>
    <phoneticPr fontId="18"/>
  </si>
  <si>
    <t>連絡の方法</t>
    <rPh sb="0" eb="2">
      <t>レンラク</t>
    </rPh>
    <rPh sb="3" eb="5">
      <t>ホウホウ</t>
    </rPh>
    <phoneticPr fontId="18"/>
  </si>
  <si>
    <t>付表３　遺留金品の処理状況　(前年度)</t>
    <rPh sb="0" eb="2">
      <t>フヒョウ</t>
    </rPh>
    <rPh sb="15" eb="16">
      <t>マエ</t>
    </rPh>
    <phoneticPr fontId="18"/>
  </si>
  <si>
    <t>前年度の死亡者全員について、遺留金銭等を記載してください。ゼロ円の場合は0と記入してください。</t>
    <rPh sb="0" eb="3">
      <t>ゼンネンド</t>
    </rPh>
    <rPh sb="4" eb="7">
      <t>シボウシャ</t>
    </rPh>
    <rPh sb="7" eb="9">
      <t>ゼンイン</t>
    </rPh>
    <rPh sb="14" eb="16">
      <t>イリュウ</t>
    </rPh>
    <rPh sb="16" eb="18">
      <t>キンセン</t>
    </rPh>
    <rPh sb="18" eb="19">
      <t>トウ</t>
    </rPh>
    <rPh sb="20" eb="22">
      <t>キサイ</t>
    </rPh>
    <rPh sb="31" eb="32">
      <t>エン</t>
    </rPh>
    <rPh sb="33" eb="35">
      <t>バアイ</t>
    </rPh>
    <rPh sb="38" eb="40">
      <t>キニュウ</t>
    </rPh>
    <phoneticPr fontId="18"/>
  </si>
  <si>
    <t>死亡者がなかった場合は記載例の次の行に「死亡者なし」と記入してください。</t>
    <rPh sb="11" eb="14">
      <t>キサイレイ</t>
    </rPh>
    <rPh sb="15" eb="16">
      <t>ツギ</t>
    </rPh>
    <rPh sb="17" eb="18">
      <t>ギョウ</t>
    </rPh>
    <rPh sb="20" eb="23">
      <t>シボウシャ</t>
    </rPh>
    <rPh sb="27" eb="29">
      <t>キニュウ</t>
    </rPh>
    <phoneticPr fontId="18"/>
  </si>
  <si>
    <t>死亡者名</t>
    <rPh sb="0" eb="4">
      <t>シボウシャメイ</t>
    </rPh>
    <phoneticPr fontId="18"/>
  </si>
  <si>
    <t>死亡日</t>
    <rPh sb="0" eb="1">
      <t>シ</t>
    </rPh>
    <rPh sb="1" eb="2">
      <t>ボウ</t>
    </rPh>
    <rPh sb="2" eb="3">
      <t>ヒ</t>
    </rPh>
    <phoneticPr fontId="18"/>
  </si>
  <si>
    <t>引渡額の算定</t>
    <rPh sb="0" eb="2">
      <t>ヒキワタシ</t>
    </rPh>
    <rPh sb="2" eb="3">
      <t>ガク</t>
    </rPh>
    <rPh sb="4" eb="6">
      <t>サンテイ</t>
    </rPh>
    <phoneticPr fontId="18"/>
  </si>
  <si>
    <t>引渡の状況</t>
    <rPh sb="0" eb="2">
      <t>ヒキワタシ</t>
    </rPh>
    <rPh sb="3" eb="5">
      <t>ジョウキョウ</t>
    </rPh>
    <phoneticPr fontId="18"/>
  </si>
  <si>
    <t>遺留金銭
の総額</t>
    <rPh sb="0" eb="2">
      <t>イリュウ</t>
    </rPh>
    <rPh sb="2" eb="4">
      <t>キンセン</t>
    </rPh>
    <rPh sb="6" eb="8">
      <t>ソウガク</t>
    </rPh>
    <phoneticPr fontId="18"/>
  </si>
  <si>
    <t>葬祭費
充当額</t>
    <rPh sb="0" eb="2">
      <t>ソウサイ</t>
    </rPh>
    <rPh sb="2" eb="3">
      <t>ヒ</t>
    </rPh>
    <rPh sb="4" eb="6">
      <t>ジュウトウ</t>
    </rPh>
    <rPh sb="6" eb="7">
      <t>ガク</t>
    </rPh>
    <phoneticPr fontId="18"/>
  </si>
  <si>
    <t>残額</t>
    <rPh sb="0" eb="1">
      <t>ノコ</t>
    </rPh>
    <rPh sb="1" eb="2">
      <t>ガク</t>
    </rPh>
    <phoneticPr fontId="18"/>
  </si>
  <si>
    <t>引渡指示書の受理日(※)</t>
    <rPh sb="0" eb="2">
      <t>ヒキワタシ</t>
    </rPh>
    <rPh sb="2" eb="5">
      <t>シジショ</t>
    </rPh>
    <rPh sb="6" eb="8">
      <t>ジュリ</t>
    </rPh>
    <rPh sb="8" eb="9">
      <t>ビ</t>
    </rPh>
    <phoneticPr fontId="18"/>
  </si>
  <si>
    <t>引渡日</t>
    <rPh sb="0" eb="1">
      <t>イン</t>
    </rPh>
    <rPh sb="1" eb="2">
      <t>ワタリ</t>
    </rPh>
    <rPh sb="2" eb="3">
      <t>ヒ</t>
    </rPh>
    <phoneticPr fontId="18"/>
  </si>
  <si>
    <t>受領者の続柄</t>
    <rPh sb="0" eb="3">
      <t>ジュリョウシャ</t>
    </rPh>
    <rPh sb="4" eb="6">
      <t>ゾクガラ</t>
    </rPh>
    <phoneticPr fontId="18"/>
  </si>
  <si>
    <t>立会者</t>
    <rPh sb="0" eb="2">
      <t>タチア</t>
    </rPh>
    <rPh sb="2" eb="3">
      <t>シャ</t>
    </rPh>
    <phoneticPr fontId="18"/>
  </si>
  <si>
    <t>施設長</t>
    <rPh sb="0" eb="3">
      <t>シセツチョウ</t>
    </rPh>
    <phoneticPr fontId="18"/>
  </si>
  <si>
    <t>生活相談員</t>
    <rPh sb="0" eb="5">
      <t>セイカツソウダンイン</t>
    </rPh>
    <phoneticPr fontId="18"/>
  </si>
  <si>
    <t>介護部門長</t>
    <rPh sb="0" eb="2">
      <t>カイゴ</t>
    </rPh>
    <rPh sb="2" eb="4">
      <t>ブモン</t>
    </rPh>
    <rPh sb="4" eb="5">
      <t>チョウ</t>
    </rPh>
    <phoneticPr fontId="18"/>
  </si>
  <si>
    <t>その他施設職員</t>
    <rPh sb="2" eb="3">
      <t>タ</t>
    </rPh>
    <rPh sb="3" eb="5">
      <t>シセツ</t>
    </rPh>
    <rPh sb="5" eb="7">
      <t>ショクイン</t>
    </rPh>
    <phoneticPr fontId="18"/>
  </si>
  <si>
    <t>行政機関職員</t>
    <rPh sb="0" eb="2">
      <t>ギョウセイ</t>
    </rPh>
    <rPh sb="2" eb="4">
      <t>キカン</t>
    </rPh>
    <rPh sb="4" eb="6">
      <t>ショクイン</t>
    </rPh>
    <phoneticPr fontId="18"/>
  </si>
  <si>
    <t>その他(　　)</t>
    <rPh sb="2" eb="3">
      <t>タ</t>
    </rPh>
    <phoneticPr fontId="18"/>
  </si>
  <si>
    <t>&lt;記載例&gt;</t>
    <rPh sb="1" eb="3">
      <t>キサイ</t>
    </rPh>
    <rPh sb="3" eb="4">
      <t>レイ</t>
    </rPh>
    <phoneticPr fontId="18"/>
  </si>
  <si>
    <t>年.月.日</t>
    <phoneticPr fontId="18"/>
  </si>
  <si>
    <t>円</t>
    <rPh sb="0" eb="1">
      <t>エン</t>
    </rPh>
    <phoneticPr fontId="18"/>
  </si>
  <si>
    <t>長男</t>
    <rPh sb="0" eb="2">
      <t>チョウナン</t>
    </rPh>
    <phoneticPr fontId="18"/>
  </si>
  <si>
    <t>生活相談員</t>
    <rPh sb="0" eb="2">
      <t>セイカツ</t>
    </rPh>
    <rPh sb="2" eb="5">
      <t>ソウダンイン</t>
    </rPh>
    <phoneticPr fontId="18"/>
  </si>
  <si>
    <t>○○○○</t>
    <phoneticPr fontId="18"/>
  </si>
  <si>
    <t>非措置</t>
    <rPh sb="0" eb="3">
      <t>ヒソチ</t>
    </rPh>
    <phoneticPr fontId="18"/>
  </si>
  <si>
    <t>計</t>
    <rPh sb="0" eb="1">
      <t>ケイ</t>
    </rPh>
    <phoneticPr fontId="18"/>
  </si>
  <si>
    <t>－</t>
    <phoneticPr fontId="18"/>
  </si>
  <si>
    <t>※　「引渡指示書の受理日」欄は、措置入所ではない場合は「非措置」と記載してください。</t>
    <rPh sb="13" eb="14">
      <t>ラン</t>
    </rPh>
    <rPh sb="16" eb="18">
      <t>ソチ</t>
    </rPh>
    <rPh sb="18" eb="20">
      <t>ニュウショ</t>
    </rPh>
    <rPh sb="24" eb="26">
      <t>バアイ</t>
    </rPh>
    <rPh sb="28" eb="29">
      <t>ヒ</t>
    </rPh>
    <rPh sb="29" eb="31">
      <t>ソチ</t>
    </rPh>
    <rPh sb="33" eb="35">
      <t>キサイ</t>
    </rPh>
    <phoneticPr fontId="18"/>
  </si>
  <si>
    <t>特養通知：「特別養護老人ホームの設備及び運営に関する基準について」(平成12年3月17日付け老発214</t>
    <rPh sb="0" eb="2">
      <t>トクヨウ</t>
    </rPh>
    <phoneticPr fontId="18"/>
  </si>
  <si>
    <t>　　　　　号厚生省老人保健福祉局長通知)</t>
    <rPh sb="17" eb="19">
      <t>ツウチ</t>
    </rPh>
    <phoneticPr fontId="18"/>
  </si>
  <si>
    <t>監査通知：「老人福祉施設に係る指導監査について」(令和3年11月15日付けけ老発1115第4号厚生労働省</t>
    <rPh sb="0" eb="2">
      <t>カンサ</t>
    </rPh>
    <rPh sb="2" eb="4">
      <t>ツウチ</t>
    </rPh>
    <rPh sb="8" eb="10">
      <t>フクシ</t>
    </rPh>
    <rPh sb="10" eb="12">
      <t>シセツ</t>
    </rPh>
    <rPh sb="13" eb="14">
      <t>カカ</t>
    </rPh>
    <rPh sb="15" eb="17">
      <t>シドウ</t>
    </rPh>
    <rPh sb="17" eb="19">
      <t>カンサ</t>
    </rPh>
    <rPh sb="25" eb="27">
      <t>レイワ</t>
    </rPh>
    <phoneticPr fontId="18"/>
  </si>
  <si>
    <t>　　　　　老健局長通知)別添「老人福祉施設指導監査指針」別紙「確認項目及び確認文書」</t>
    <rPh sb="9" eb="11">
      <t>ツウチ</t>
    </rPh>
    <rPh sb="12" eb="14">
      <t>ベッテン</t>
    </rPh>
    <rPh sb="25" eb="27">
      <t>シシン</t>
    </rPh>
    <rPh sb="28" eb="30">
      <t>ベッシ</t>
    </rPh>
    <rPh sb="31" eb="33">
      <t>カクニン</t>
    </rPh>
    <rPh sb="33" eb="35">
      <t>コウモク</t>
    </rPh>
    <rPh sb="35" eb="36">
      <t>オヨ</t>
    </rPh>
    <phoneticPr fontId="18"/>
  </si>
  <si>
    <t>防火安全通知：「社会福祉施設における防火安全対策の強化について」(昭和62年9月18日付け社施107号</t>
    <rPh sb="0" eb="2">
      <t>ボウカ</t>
    </rPh>
    <rPh sb="2" eb="4">
      <t>アンゼン</t>
    </rPh>
    <rPh sb="4" eb="6">
      <t>ツウチ</t>
    </rPh>
    <rPh sb="34" eb="35">
      <t>ワ</t>
    </rPh>
    <rPh sb="37" eb="38">
      <t>ネン</t>
    </rPh>
    <rPh sb="39" eb="40">
      <t>ツキ</t>
    </rPh>
    <rPh sb="42" eb="44">
      <t>ヒヅケ</t>
    </rPh>
    <phoneticPr fontId="18"/>
  </si>
  <si>
    <t>　　　　　厚生省社会局長等連名通知)</t>
    <rPh sb="7" eb="8">
      <t>ショウ</t>
    </rPh>
    <rPh sb="8" eb="10">
      <t>シャカイ</t>
    </rPh>
    <rPh sb="12" eb="13">
      <t>トウ</t>
    </rPh>
    <rPh sb="13" eb="15">
      <t>レンメイ</t>
    </rPh>
    <rPh sb="15" eb="17">
      <t>ツウチ</t>
    </rPh>
    <phoneticPr fontId="18"/>
  </si>
  <si>
    <t>衛生管理マニュアル：「社会福祉施設における衛生管理について」(平成9年3月31日付け社援施65号厚生</t>
    <rPh sb="32" eb="33">
      <t>ナ</t>
    </rPh>
    <rPh sb="34" eb="35">
      <t>ネン</t>
    </rPh>
    <rPh sb="36" eb="37">
      <t>ガツ</t>
    </rPh>
    <rPh sb="39" eb="41">
      <t>ヒヅケ</t>
    </rPh>
    <rPh sb="47" eb="48">
      <t>ゴウ</t>
    </rPh>
    <phoneticPr fontId="18"/>
  </si>
  <si>
    <t>　　　　　労働省社会・援護局施設人材課長等連名通知) 別紙「大規模食中毒対策等について」 別添「</t>
    <rPh sb="14" eb="16">
      <t>シセツ</t>
    </rPh>
    <rPh sb="16" eb="18">
      <t>ジンザイ</t>
    </rPh>
    <rPh sb="20" eb="21">
      <t>トウ</t>
    </rPh>
    <phoneticPr fontId="18"/>
  </si>
  <si>
    <t>　　　　　大量調理施設衛生管理マニュアル」</t>
    <phoneticPr fontId="18"/>
  </si>
  <si>
    <t>食品安全通知：「社会福祉施設等における食品の安全確保等について」(平成20年3月7日付け社援基発03</t>
    <rPh sb="42" eb="43">
      <t>ヅ</t>
    </rPh>
    <phoneticPr fontId="18"/>
  </si>
  <si>
    <t>　　　　　07001等厚生労働省社会・援護局福祉基盤課長等連名通知)</t>
    <rPh sb="28" eb="29">
      <t>トウ</t>
    </rPh>
    <phoneticPr fontId="18"/>
  </si>
  <si>
    <r>
      <t>会計基準課長通知：「</t>
    </r>
    <r>
      <rPr>
        <sz val="10"/>
        <color rgb="FFFF0000"/>
        <rFont val="ＭＳ Ｐ明朝"/>
        <family val="1"/>
        <charset val="128"/>
      </rPr>
      <t>社会福祉法人会計基準の制定に伴う会計処理等に関する運用上の留意事項について」(</t>
    </r>
    <rPh sb="0" eb="2">
      <t>カイケイ</t>
    </rPh>
    <rPh sb="2" eb="4">
      <t>キジュン</t>
    </rPh>
    <rPh sb="4" eb="6">
      <t>カチョウ</t>
    </rPh>
    <rPh sb="6" eb="8">
      <t>ツウチ</t>
    </rPh>
    <rPh sb="10" eb="12">
      <t>シャカイ</t>
    </rPh>
    <rPh sb="12" eb="14">
      <t>フクシ</t>
    </rPh>
    <rPh sb="14" eb="16">
      <t>ホウジン</t>
    </rPh>
    <rPh sb="16" eb="18">
      <t>カイケイ</t>
    </rPh>
    <rPh sb="18" eb="20">
      <t>キジュン</t>
    </rPh>
    <rPh sb="21" eb="23">
      <t>セイテイ</t>
    </rPh>
    <rPh sb="24" eb="25">
      <t>トモナ</t>
    </rPh>
    <rPh sb="26" eb="28">
      <t>カイケイ</t>
    </rPh>
    <rPh sb="28" eb="30">
      <t>ショリ</t>
    </rPh>
    <rPh sb="30" eb="31">
      <t>トウ</t>
    </rPh>
    <rPh sb="32" eb="33">
      <t>カン</t>
    </rPh>
    <rPh sb="35" eb="37">
      <t>ウンヨウ</t>
    </rPh>
    <rPh sb="37" eb="38">
      <t>ジョウ</t>
    </rPh>
    <rPh sb="39" eb="41">
      <t>リュウイ</t>
    </rPh>
    <rPh sb="41" eb="43">
      <t>ジコウ</t>
    </rPh>
    <phoneticPr fontId="18"/>
  </si>
  <si>
    <t>　　　　　平成28年3月31日付け社援基発0331第2号等厚生労働省社会・援護局福祉基盤課長等連名通知)</t>
    <rPh sb="6" eb="7">
      <t>ナ</t>
    </rPh>
    <rPh sb="9" eb="10">
      <t>ネン</t>
    </rPh>
    <rPh sb="11" eb="12">
      <t>ガツ</t>
    </rPh>
    <rPh sb="14" eb="16">
      <t>ヒヅケ</t>
    </rPh>
    <rPh sb="34" eb="36">
      <t>シャカイ</t>
    </rPh>
    <rPh sb="37" eb="39">
      <t>エンゴ</t>
    </rPh>
    <rPh sb="39" eb="40">
      <t>キョク</t>
    </rPh>
    <rPh sb="40" eb="42">
      <t>フクシ</t>
    </rPh>
    <phoneticPr fontId="18"/>
  </si>
  <si>
    <t>レジオネラ告示：「社会福祉施設等におけるレジオネラ症防止対策の徹底について」（平成15</t>
    <rPh sb="5" eb="7">
      <t>コクジ</t>
    </rPh>
    <phoneticPr fontId="18"/>
  </si>
  <si>
    <t>　　　　　年7月25日付け厚生労働省老健局計画課長等連名通知）別添「レジオネラ症を予防</t>
    <phoneticPr fontId="18"/>
  </si>
  <si>
    <t>　　　　　するために必要な措置に関する技術上の指針」（平成15年厚生労働省告示264号）</t>
    <phoneticPr fontId="18"/>
  </si>
  <si>
    <t>所轄庁確認欄（指導員氏名：　　　　　　　　）</t>
    <rPh sb="0" eb="3">
      <t>ショカツチョウ</t>
    </rPh>
    <phoneticPr fontId="28"/>
  </si>
  <si>
    <t>J列:施設監査確認項目</t>
    <rPh sb="1" eb="2">
      <t>レツ</t>
    </rPh>
    <phoneticPr fontId="18"/>
  </si>
  <si>
    <t>1:適</t>
  </si>
  <si>
    <t>2:不適</t>
  </si>
  <si>
    <t>3:該当なし</t>
  </si>
  <si>
    <t>【⑦防火管理宿直】</t>
    <rPh sb="2" eb="4">
      <t>ボウカ</t>
    </rPh>
    <rPh sb="4" eb="6">
      <t>カンリ</t>
    </rPh>
    <rPh sb="6" eb="8">
      <t>シュクチョク</t>
    </rPh>
    <phoneticPr fontId="18"/>
  </si>
  <si>
    <t>夜勤者（直接処遇職員）とは別に、防火管理のために宿直者を1人以上配置していますか。
※　「厚生労働大臣が定める夜勤を行う職員の勤務条件に関する基準」(平12年厚告29)第四号ハ又は第五号ロを満たす夜勤職員を配置し、かつ当該夜勤職員のうち1以上の者を夜間における防火管理の担当者として指名している時間帯を除きます。</t>
    <rPh sb="0" eb="2">
      <t>ヤキン</t>
    </rPh>
    <rPh sb="2" eb="3">
      <t>シャ</t>
    </rPh>
    <rPh sb="4" eb="6">
      <t>チョクセツ</t>
    </rPh>
    <rPh sb="6" eb="8">
      <t>ショグウ</t>
    </rPh>
    <rPh sb="8" eb="10">
      <t>ショクイン</t>
    </rPh>
    <rPh sb="13" eb="14">
      <t>ベツ</t>
    </rPh>
    <rPh sb="16" eb="18">
      <t>ボウカ</t>
    </rPh>
    <rPh sb="18" eb="20">
      <t>カンリ</t>
    </rPh>
    <rPh sb="24" eb="26">
      <t>シュクチョク</t>
    </rPh>
    <phoneticPr fontId="18"/>
  </si>
  <si>
    <t>防火安全通知５(1)イ
特養通知第4-12(2)</t>
    <rPh sb="0" eb="4">
      <t>ボウカアンゼン</t>
    </rPh>
    <rPh sb="4" eb="6">
      <t>ツウチ</t>
    </rPh>
    <rPh sb="12" eb="16">
      <t>トクヨウツウチ</t>
    </rPh>
    <rPh sb="16" eb="17">
      <t>ダイ</t>
    </rPh>
    <phoneticPr fontId="18"/>
  </si>
  <si>
    <t>○</t>
    <phoneticPr fontId="18"/>
  </si>
  <si>
    <t>○</t>
  </si>
  <si>
    <t>○</t>
    <phoneticPr fontId="18"/>
  </si>
  <si>
    <t>【前年度～今年度の実施者】　　　人
【委員会等の所定の手続違反】
【経過観察の記録不備】
【解除へ向けた検討の不備(解除予定が設定されていない等)】</t>
    <rPh sb="1" eb="4">
      <t>ゼンネンド</t>
    </rPh>
    <rPh sb="5" eb="8">
      <t>コンネンド</t>
    </rPh>
    <rPh sb="9" eb="12">
      <t>ジッシシャ</t>
    </rPh>
    <rPh sb="16" eb="17">
      <t>ニン</t>
    </rPh>
    <rPh sb="19" eb="22">
      <t>イインカイ</t>
    </rPh>
    <rPh sb="22" eb="23">
      <t>トウ</t>
    </rPh>
    <rPh sb="24" eb="26">
      <t>ショテイ</t>
    </rPh>
    <rPh sb="27" eb="29">
      <t>テツヅキ</t>
    </rPh>
    <rPh sb="29" eb="31">
      <t>イハン</t>
    </rPh>
    <rPh sb="34" eb="36">
      <t>ケイカ</t>
    </rPh>
    <rPh sb="36" eb="38">
      <t>カンサツ</t>
    </rPh>
    <rPh sb="39" eb="41">
      <t>キロク</t>
    </rPh>
    <rPh sb="41" eb="43">
      <t>フビ</t>
    </rPh>
    <rPh sb="46" eb="48">
      <t>カイジョ</t>
    </rPh>
    <rPh sb="49" eb="50">
      <t>ム</t>
    </rPh>
    <rPh sb="52" eb="54">
      <t>ケントウ</t>
    </rPh>
    <rPh sb="55" eb="57">
      <t>フビ</t>
    </rPh>
    <rPh sb="58" eb="60">
      <t>カイジョ</t>
    </rPh>
    <rPh sb="60" eb="62">
      <t>ヨテイ</t>
    </rPh>
    <rPh sb="63" eb="65">
      <t>セッテイ</t>
    </rPh>
    <rPh sb="71" eb="72">
      <t>トウ</t>
    </rPh>
    <phoneticPr fontId="18"/>
  </si>
  <si>
    <t>【三要件の検討の不備】
【本人または家族への説明・確認の不備】</t>
    <rPh sb="13" eb="15">
      <t>ホンニン</t>
    </rPh>
    <rPh sb="18" eb="20">
      <t>カゾク</t>
    </rPh>
    <rPh sb="22" eb="24">
      <t>セツメイ</t>
    </rPh>
    <rPh sb="25" eb="27">
      <t>カクニン</t>
    </rPh>
    <rPh sb="28" eb="30">
      <t>フビ</t>
    </rPh>
    <phoneticPr fontId="18"/>
  </si>
  <si>
    <t>【議事録の不備等】</t>
    <rPh sb="1" eb="4">
      <t>ギジロク</t>
    </rPh>
    <rPh sb="5" eb="7">
      <t>フビ</t>
    </rPh>
    <rPh sb="7" eb="8">
      <t>トウ</t>
    </rPh>
    <phoneticPr fontId="18"/>
  </si>
  <si>
    <t>・前年度以降の開催日　：</t>
    <rPh sb="1" eb="4">
      <t>ゼンネンド</t>
    </rPh>
    <rPh sb="4" eb="6">
      <t>イコウ</t>
    </rPh>
    <rPh sb="7" eb="10">
      <t>カイサイビ</t>
    </rPh>
    <phoneticPr fontId="18"/>
  </si>
  <si>
    <t>（　　　　　、　　　　　、　　　　　、　　　　　）</t>
    <phoneticPr fontId="18"/>
  </si>
  <si>
    <t>・結果の周知方法　：</t>
    <rPh sb="1" eb="3">
      <t>ケッカ</t>
    </rPh>
    <rPh sb="4" eb="6">
      <t>シュウチ</t>
    </rPh>
    <rPh sb="6" eb="8">
      <t>ホウホウ</t>
    </rPh>
    <phoneticPr fontId="18"/>
  </si>
  <si>
    <t>（　　　　　　　　　　　　　　　　　　　　　　　）</t>
    <phoneticPr fontId="18"/>
  </si>
  <si>
    <t>・前年度以降の研修実施日　：</t>
    <rPh sb="1" eb="4">
      <t>ゼンネンド</t>
    </rPh>
    <rPh sb="4" eb="6">
      <t>イコウ</t>
    </rPh>
    <rPh sb="7" eb="9">
      <t>ケンシュウ</t>
    </rPh>
    <rPh sb="9" eb="12">
      <t>ジッシビ</t>
    </rPh>
    <phoneticPr fontId="18"/>
  </si>
  <si>
    <t>（新採：　　　　　、その他定期　　　　　、　　　　　）</t>
    <rPh sb="1" eb="3">
      <t>シンサイ</t>
    </rPh>
    <rPh sb="12" eb="13">
      <t>タ</t>
    </rPh>
    <rPh sb="13" eb="15">
      <t>テイキ</t>
    </rPh>
    <phoneticPr fontId="18"/>
  </si>
  <si>
    <t>食品安全通知②</t>
    <phoneticPr fontId="18"/>
  </si>
  <si>
    <t>介</t>
    <rPh sb="0" eb="1">
      <t>スケ</t>
    </rPh>
    <phoneticPr fontId="18"/>
  </si>
  <si>
    <t>○市独自</t>
    <rPh sb="1" eb="2">
      <t>シ</t>
    </rPh>
    <rPh sb="2" eb="4">
      <t>ドクジ</t>
    </rPh>
    <phoneticPr fontId="18"/>
  </si>
  <si>
    <t>衛生管理マニュアルⅡ-5(3)</t>
    <phoneticPr fontId="18"/>
  </si>
  <si>
    <t>衛生管理マニュアルⅡ-5(4)①</t>
    <phoneticPr fontId="18"/>
  </si>
  <si>
    <t xml:space="preserve">同上
</t>
    <rPh sb="0" eb="2">
      <t>ドウジョウ</t>
    </rPh>
    <phoneticPr fontId="18"/>
  </si>
  <si>
    <t>解釈通知第3-七4(9)②
会計基準課長通知1(3)</t>
    <rPh sb="0" eb="2">
      <t>カイシャク</t>
    </rPh>
    <rPh sb="2" eb="4">
      <t>ツウチ</t>
    </rPh>
    <rPh sb="14" eb="16">
      <t>カイケイ</t>
    </rPh>
    <rPh sb="16" eb="18">
      <t>キジュン</t>
    </rPh>
    <rPh sb="18" eb="20">
      <t>カチョウ</t>
    </rPh>
    <rPh sb="20" eb="22">
      <t>ツウチ</t>
    </rPh>
    <phoneticPr fontId="18"/>
  </si>
  <si>
    <t>★循環式浴槽の保有　：プルダウンで選択してください。</t>
    <rPh sb="7" eb="9">
      <t>ホユウ</t>
    </rPh>
    <rPh sb="17" eb="19">
      <t>センタク</t>
    </rPh>
    <phoneticPr fontId="18"/>
  </si>
  <si>
    <t>（　有　・　無　）</t>
    <rPh sb="2" eb="3">
      <t>ユウ</t>
    </rPh>
    <rPh sb="6" eb="7">
      <t>ム</t>
    </rPh>
    <phoneticPr fontId="18"/>
  </si>
  <si>
    <t>（　有　）→下記を記入</t>
    <rPh sb="6" eb="8">
      <t>カキ</t>
    </rPh>
    <rPh sb="9" eb="11">
      <t>キニュウ</t>
    </rPh>
    <phoneticPr fontId="18"/>
  </si>
  <si>
    <t>（　無　）→下記は記入不要</t>
    <rPh sb="6" eb="8">
      <t>カキ</t>
    </rPh>
    <rPh sb="9" eb="11">
      <t>キニュウ</t>
    </rPh>
    <rPh sb="11" eb="13">
      <t>フヨウ</t>
    </rPh>
    <phoneticPr fontId="18"/>
  </si>
  <si>
    <t xml:space="preserve">・残留塩素濃度を測定し、0.4～1.0 mg/Lになるよう管理していますか。（開始後、中間時、終了前）
</t>
    <rPh sb="8" eb="10">
      <t>ソクテイ</t>
    </rPh>
    <phoneticPr fontId="18"/>
  </si>
  <si>
    <t>レジオネラ告示「第2」の三の5</t>
    <rPh sb="8" eb="9">
      <t>ダイ</t>
    </rPh>
    <rPh sb="12" eb="13">
      <t>サン</t>
    </rPh>
    <phoneticPr fontId="18"/>
  </si>
  <si>
    <t>【点検簿の有無】</t>
    <phoneticPr fontId="18"/>
  </si>
  <si>
    <t xml:space="preserve">・集毛器の清掃などを毎日行っていますか。
</t>
    <rPh sb="12" eb="13">
      <t>オコナ</t>
    </rPh>
    <phoneticPr fontId="18"/>
  </si>
  <si>
    <t>同項3</t>
    <rPh sb="0" eb="2">
      <t>ドウコウ</t>
    </rPh>
    <phoneticPr fontId="18"/>
  </si>
  <si>
    <t xml:space="preserve">・最低でも週１回以上、完全に換水し、その都度清掃していますか。
</t>
    <rPh sb="15" eb="16">
      <t>ミズ</t>
    </rPh>
    <phoneticPr fontId="18"/>
  </si>
  <si>
    <t>同項2</t>
    <rPh sb="0" eb="2">
      <t>ドウコウ</t>
    </rPh>
    <phoneticPr fontId="18"/>
  </si>
  <si>
    <t>同項3</t>
    <phoneticPr fontId="18"/>
  </si>
  <si>
    <t>（　　　　　　回／週・月・年　）</t>
  </si>
  <si>
    <t>（　　　　　　回／週・月・年　）</t>
    <phoneticPr fontId="18"/>
  </si>
  <si>
    <t>（　　　　　　回／週　）</t>
    <phoneticPr fontId="18"/>
  </si>
  <si>
    <t>（　　　　　　回／月　）</t>
    <phoneticPr fontId="18"/>
  </si>
  <si>
    <t>（　　　　　　回／年　）</t>
    <phoneticPr fontId="18"/>
  </si>
  <si>
    <t>・専門業者により年２回以上（毎日換水の場合は年１回以上）、水質検査を行っていますか。</t>
    <phoneticPr fontId="18"/>
  </si>
  <si>
    <t>同項1</t>
    <phoneticPr fontId="18"/>
  </si>
  <si>
    <t>（業者名：　　　　　　　　　　　　　　　　　　　）</t>
    <rPh sb="1" eb="3">
      <t>ギョウシャ</t>
    </rPh>
    <rPh sb="3" eb="4">
      <t>ナ</t>
    </rPh>
    <phoneticPr fontId="18"/>
  </si>
  <si>
    <t>（過去２回の実施日：　　　　　　、　　　　　　　）</t>
    <rPh sb="1" eb="3">
      <t>カコ</t>
    </rPh>
    <rPh sb="4" eb="5">
      <t>カイ</t>
    </rPh>
    <rPh sb="6" eb="9">
      <t>ジッシビ</t>
    </rPh>
    <phoneticPr fontId="18"/>
  </si>
  <si>
    <t>・指針、マニュアルの名称　：</t>
    <rPh sb="1" eb="3">
      <t>シシン</t>
    </rPh>
    <rPh sb="10" eb="12">
      <t>メイショウ</t>
    </rPh>
    <phoneticPr fontId="18"/>
  </si>
  <si>
    <t>（　　　　　　　　　　　　　　　　　　　）</t>
    <phoneticPr fontId="18"/>
  </si>
  <si>
    <t>・必要な場合の具体的な隔離方法の記載　：</t>
    <rPh sb="1" eb="3">
      <t>ヒツヨウ</t>
    </rPh>
    <rPh sb="4" eb="6">
      <t>バアイ</t>
    </rPh>
    <rPh sb="7" eb="10">
      <t>グタイテキ</t>
    </rPh>
    <rPh sb="11" eb="13">
      <t>カクリ</t>
    </rPh>
    <rPh sb="13" eb="15">
      <t>ホウホウ</t>
    </rPh>
    <rPh sb="16" eb="18">
      <t>キサイ</t>
    </rPh>
    <phoneticPr fontId="18"/>
  </si>
  <si>
    <t>・集団感染が発生しやすい感染症（インフルエンザ、ノロ、新型コロナ等）の個別の対応策の記載　：</t>
    <rPh sb="1" eb="3">
      <t>シュウダン</t>
    </rPh>
    <rPh sb="3" eb="5">
      <t>カンセン</t>
    </rPh>
    <rPh sb="6" eb="8">
      <t>ハッセイ</t>
    </rPh>
    <rPh sb="12" eb="15">
      <t>カンセンショウ</t>
    </rPh>
    <rPh sb="27" eb="29">
      <t>シンガタ</t>
    </rPh>
    <rPh sb="32" eb="33">
      <t>トウ</t>
    </rPh>
    <rPh sb="35" eb="37">
      <t>コベツ</t>
    </rPh>
    <rPh sb="38" eb="41">
      <t>タイオウサク</t>
    </rPh>
    <rPh sb="42" eb="44">
      <t>キサイ</t>
    </rPh>
    <phoneticPr fontId="18"/>
  </si>
  <si>
    <t>【施設職員に該当ページを示させる】</t>
    <phoneticPr fontId="18"/>
  </si>
  <si>
    <t>・前年度以降の訓練実施日　：</t>
    <rPh sb="1" eb="4">
      <t>ゼンネンド</t>
    </rPh>
    <rPh sb="4" eb="6">
      <t>イコウ</t>
    </rPh>
    <rPh sb="7" eb="9">
      <t>クンレン</t>
    </rPh>
    <rPh sb="9" eb="12">
      <t>ジッシビ</t>
    </rPh>
    <phoneticPr fontId="18"/>
  </si>
  <si>
    <t>（　　　　　　、　　　　　　）</t>
    <phoneticPr fontId="18"/>
  </si>
  <si>
    <t xml:space="preserve">日々、職員の感染症罹患状況と健康状態を確認していますか。
</t>
    <rPh sb="3" eb="5">
      <t>ショクイン</t>
    </rPh>
    <rPh sb="6" eb="9">
      <t>カンセンショウ</t>
    </rPh>
    <rPh sb="9" eb="11">
      <t>リカン</t>
    </rPh>
    <rPh sb="11" eb="13">
      <t>ジョウキョウ</t>
    </rPh>
    <rPh sb="14" eb="16">
      <t>ケンコウ</t>
    </rPh>
    <rPh sb="16" eb="18">
      <t>ジョウタイ</t>
    </rPh>
    <rPh sb="19" eb="21">
      <t>カクニン</t>
    </rPh>
    <phoneticPr fontId="18"/>
  </si>
  <si>
    <t>監査通知「衛生管理等」</t>
    <rPh sb="0" eb="2">
      <t>カンサ</t>
    </rPh>
    <rPh sb="2" eb="4">
      <t>ツウチ</t>
    </rPh>
    <rPh sb="5" eb="7">
      <t>エイセイ</t>
    </rPh>
    <rPh sb="7" eb="10">
      <t>カンリナド</t>
    </rPh>
    <phoneticPr fontId="18"/>
  </si>
  <si>
    <t>・前年度以降の委員会開催日　：</t>
    <rPh sb="1" eb="4">
      <t>ゼンネンド</t>
    </rPh>
    <rPh sb="4" eb="6">
      <t>イコウ</t>
    </rPh>
    <rPh sb="7" eb="10">
      <t>イインカイ</t>
    </rPh>
    <rPh sb="10" eb="12">
      <t>カイサイ</t>
    </rPh>
    <rPh sb="12" eb="13">
      <t>ヒ</t>
    </rPh>
    <phoneticPr fontId="18"/>
  </si>
  <si>
    <t>（　　　　　　　　　）</t>
    <phoneticPr fontId="18"/>
  </si>
  <si>
    <t>【担当者職氏名】</t>
    <rPh sb="1" eb="4">
      <t>タントウシャ</t>
    </rPh>
    <rPh sb="4" eb="5">
      <t>ショク</t>
    </rPh>
    <rPh sb="5" eb="7">
      <t>シメイ</t>
    </rPh>
    <phoneticPr fontId="18"/>
  </si>
  <si>
    <t>・前年度以降の開催日　：</t>
    <rPh sb="1" eb="4">
      <t>ゼンネンド</t>
    </rPh>
    <rPh sb="4" eb="6">
      <t>イコウ</t>
    </rPh>
    <rPh sb="7" eb="9">
      <t>カイサイ</t>
    </rPh>
    <rPh sb="9" eb="10">
      <t>ニチ</t>
    </rPh>
    <phoneticPr fontId="18"/>
  </si>
  <si>
    <t>同項第3号
解釈通知同項(2)③､④
解釈通知第4-28(3)､(4)</t>
    <rPh sb="8" eb="10">
      <t>カイシャク</t>
    </rPh>
    <rPh sb="10" eb="12">
      <t>ツウチ</t>
    </rPh>
    <rPh sb="12" eb="14">
      <t>ドウコウ</t>
    </rPh>
    <phoneticPr fontId="18"/>
  </si>
  <si>
    <t>【担当者職氏名】</t>
    <phoneticPr fontId="18"/>
  </si>
  <si>
    <t>・過去１年間の平均件数　：数字のみ入れてください</t>
    <phoneticPr fontId="28"/>
  </si>
  <si>
    <r>
      <t xml:space="preserve">入居者又は他の入居者等の生命又は身体を保護するため緊急やむを得ない場合を除き、身体的拘束その他、入居者の行動を制限する行為を行っていませんか。
＊入居者の身体的拘束等が認められるのは『切迫性』『非代替性』『一時性』の三つの要件を満たし、かつ、それらの要件の確認等の手続きが極めて慎重に実施されているケースに限られます。
</t>
    </r>
    <r>
      <rPr>
        <u/>
        <sz val="8"/>
        <rFont val="ＭＳ ゴシック"/>
        <family val="3"/>
        <charset val="128"/>
      </rPr>
      <t xml:space="preserve">※　「付表１」（１）に、身体的拘束等を実施している利用者の氏名と拘束等の開始日を記載してください。
</t>
    </r>
    <rPh sb="163" eb="165">
      <t>フヒョウ</t>
    </rPh>
    <rPh sb="179" eb="181">
      <t>ジッシ</t>
    </rPh>
    <rPh sb="185" eb="188">
      <t>リヨウシャ</t>
    </rPh>
    <rPh sb="189" eb="191">
      <t>シメイ</t>
    </rPh>
    <rPh sb="192" eb="194">
      <t>コウソク</t>
    </rPh>
    <rPh sb="194" eb="195">
      <t>トウ</t>
    </rPh>
    <rPh sb="196" eb="199">
      <t>カイシビ</t>
    </rPh>
    <rPh sb="200" eb="202">
      <t>キサイ</t>
    </rPh>
    <phoneticPr fontId="18"/>
  </si>
  <si>
    <t>同条第8項第1号
構成員、委員会の任務等につき、解釈通知第4-10(3)</t>
    <rPh sb="16" eb="19">
      <t>コウセイイン</t>
    </rPh>
    <rPh sb="20" eb="23">
      <t>イインカイ</t>
    </rPh>
    <rPh sb="24" eb="26">
      <t>ニンム</t>
    </rPh>
    <rPh sb="26" eb="27">
      <t>トウ</t>
    </rPh>
    <rPh sb="31" eb="33">
      <t>カイシャク</t>
    </rPh>
    <phoneticPr fontId="18"/>
  </si>
  <si>
    <t>同項第2号
解釈通知同項(4)</t>
    <rPh sb="10" eb="11">
      <t>ドウ</t>
    </rPh>
    <rPh sb="11" eb="12">
      <t>コウ</t>
    </rPh>
    <phoneticPr fontId="18"/>
  </si>
  <si>
    <t>同項第3号
解釈通知同項(5)</t>
    <rPh sb="11" eb="12">
      <t>コウ</t>
    </rPh>
    <phoneticPr fontId="18"/>
  </si>
  <si>
    <r>
      <rPr>
        <sz val="8"/>
        <rFont val="ＭＳ ゴシック"/>
        <family val="3"/>
        <charset val="128"/>
      </rPr>
      <t xml:space="preserve">1週間に2回以上、適切な方法により、入所者を入浴させ、又は清しきしていますか。
</t>
    </r>
    <r>
      <rPr>
        <u/>
        <sz val="8"/>
        <rFont val="ＭＳ ゴシック"/>
        <family val="3"/>
        <charset val="128"/>
      </rPr>
      <t>※　</t>
    </r>
    <r>
      <rPr>
        <u/>
        <sz val="8"/>
        <rFont val="ＭＳ Ｐゴシック"/>
        <family val="3"/>
        <charset val="128"/>
      </rPr>
      <t>「付表１」（２）に、入浴等の状況を記載してください。</t>
    </r>
    <r>
      <rPr>
        <u/>
        <sz val="8"/>
        <rFont val="ＭＳ ゴシック"/>
        <family val="3"/>
        <charset val="128"/>
      </rPr>
      <t xml:space="preserve">
</t>
    </r>
    <rPh sb="44" eb="46">
      <t>フヒョウ</t>
    </rPh>
    <rPh sb="53" eb="55">
      <t>ニュウヨク</t>
    </rPh>
    <rPh sb="55" eb="56">
      <t>トウ</t>
    </rPh>
    <rPh sb="57" eb="59">
      <t>ジョウキョウ</t>
    </rPh>
    <rPh sb="60" eb="62">
      <t>キサイ</t>
    </rPh>
    <phoneticPr fontId="18"/>
  </si>
  <si>
    <r>
      <rPr>
        <sz val="8"/>
        <rFont val="ＭＳ Ｐゴシック"/>
        <family val="3"/>
        <charset val="128"/>
      </rPr>
      <t xml:space="preserve">検食は、喫食に十分先立って実施していますか。
</t>
    </r>
    <r>
      <rPr>
        <u/>
        <sz val="8"/>
        <rFont val="ＭＳ Ｐゴシック"/>
        <family val="3"/>
        <charset val="128"/>
      </rPr>
      <t xml:space="preserve">※　「付表１」（３）aに、検食の状況を記載してください。
</t>
    </r>
    <rPh sb="0" eb="2">
      <t>ケンショク</t>
    </rPh>
    <rPh sb="4" eb="6">
      <t>キッショク</t>
    </rPh>
    <rPh sb="7" eb="9">
      <t>ジュウブン</t>
    </rPh>
    <rPh sb="9" eb="11">
      <t>サキダ</t>
    </rPh>
    <rPh sb="13" eb="15">
      <t>ジッシ</t>
    </rPh>
    <rPh sb="26" eb="28">
      <t>フヒョウ</t>
    </rPh>
    <rPh sb="36" eb="38">
      <t>ケンショク</t>
    </rPh>
    <phoneticPr fontId="18"/>
  </si>
  <si>
    <r>
      <rPr>
        <sz val="8"/>
        <rFont val="ＭＳ Ｐゴシック"/>
        <family val="3"/>
        <charset val="128"/>
      </rPr>
      <t xml:space="preserve">保存食の保存形態、温度、期間は適切ですか。
</t>
    </r>
    <r>
      <rPr>
        <u/>
        <sz val="8"/>
        <rFont val="ＭＳ Ｐゴシック"/>
        <family val="3"/>
        <charset val="128"/>
      </rPr>
      <t xml:space="preserve">※　「付表１」（３）bに、保存食の状況を記載してください。
</t>
    </r>
    <rPh sb="0" eb="3">
      <t>ホゾンショク</t>
    </rPh>
    <rPh sb="4" eb="6">
      <t>ホゾン</t>
    </rPh>
    <rPh sb="6" eb="8">
      <t>ケイタイ</t>
    </rPh>
    <rPh sb="9" eb="11">
      <t>オンド</t>
    </rPh>
    <rPh sb="10" eb="11">
      <t>ホオン</t>
    </rPh>
    <rPh sb="12" eb="14">
      <t>キカン</t>
    </rPh>
    <rPh sb="15" eb="17">
      <t>テキセツ</t>
    </rPh>
    <rPh sb="25" eb="27">
      <t>フヒョウ</t>
    </rPh>
    <rPh sb="35" eb="37">
      <t>ホゾン</t>
    </rPh>
    <phoneticPr fontId="18"/>
  </si>
  <si>
    <r>
      <rPr>
        <sz val="8"/>
        <rFont val="ＭＳ Ｐゴシック"/>
        <family val="3"/>
        <charset val="128"/>
      </rPr>
      <t xml:space="preserve">給食関係者の検便は適切に実施していますか。
</t>
    </r>
    <r>
      <rPr>
        <u/>
        <sz val="8"/>
        <rFont val="ＭＳ Ｐゴシック"/>
        <family val="3"/>
        <charset val="128"/>
      </rPr>
      <t xml:space="preserve">※　「付表１」（３）cに、昨年度の状況を記入してください。
</t>
    </r>
    <rPh sb="25" eb="27">
      <t>フヒョウ</t>
    </rPh>
    <rPh sb="35" eb="38">
      <t>サクネンド</t>
    </rPh>
    <rPh sb="39" eb="41">
      <t>ジョウキョウ</t>
    </rPh>
    <rPh sb="42" eb="44">
      <t>キニュウ</t>
    </rPh>
    <phoneticPr fontId="18"/>
  </si>
  <si>
    <r>
      <rPr>
        <sz val="8"/>
        <rFont val="ＭＳ Ｐゴシック"/>
        <family val="3"/>
        <charset val="128"/>
      </rPr>
      <t xml:space="preserve">特に金銭にかかるものについては書面等をもって事前に同意を得るとともに、代行した後はその都度本人に確認を得ていますか。
</t>
    </r>
    <r>
      <rPr>
        <u/>
        <sz val="8"/>
        <rFont val="ＭＳ Ｐゴシック"/>
        <family val="3"/>
        <charset val="128"/>
      </rPr>
      <t xml:space="preserve">※　「付表２」に、入居者預り金について記入してください。
</t>
    </r>
    <rPh sb="0" eb="1">
      <t>トク</t>
    </rPh>
    <rPh sb="2" eb="4">
      <t>キンセン</t>
    </rPh>
    <rPh sb="15" eb="17">
      <t>ショメン</t>
    </rPh>
    <rPh sb="17" eb="18">
      <t>トウ</t>
    </rPh>
    <rPh sb="22" eb="24">
      <t>ジゼン</t>
    </rPh>
    <rPh sb="25" eb="27">
      <t>ドウイ</t>
    </rPh>
    <rPh sb="28" eb="29">
      <t>エ</t>
    </rPh>
    <rPh sb="35" eb="37">
      <t>ダイコウ</t>
    </rPh>
    <rPh sb="39" eb="40">
      <t>ノチ</t>
    </rPh>
    <rPh sb="43" eb="45">
      <t>ツド</t>
    </rPh>
    <rPh sb="45" eb="47">
      <t>ホンニン</t>
    </rPh>
    <rPh sb="48" eb="50">
      <t>カクニン</t>
    </rPh>
    <rPh sb="51" eb="52">
      <t>エ</t>
    </rPh>
    <rPh sb="62" eb="64">
      <t>フヒョウ</t>
    </rPh>
    <rPh sb="78" eb="80">
      <t>キニュウ</t>
    </rPh>
    <phoneticPr fontId="18"/>
  </si>
  <si>
    <r>
      <rPr>
        <sz val="8"/>
        <rFont val="ＭＳ Ｐゴシック"/>
        <family val="3"/>
        <charset val="128"/>
      </rPr>
      <t xml:space="preserve">遺留金品があった場合、適切に処理していますか。
</t>
    </r>
    <r>
      <rPr>
        <u/>
        <sz val="8"/>
        <rFont val="ＭＳ Ｐゴシック"/>
        <family val="3"/>
        <charset val="128"/>
      </rPr>
      <t xml:space="preserve">※　「付表３」に、遺留金品について記入してください。
</t>
    </r>
    <rPh sb="0" eb="2">
      <t>イリュウ</t>
    </rPh>
    <rPh sb="2" eb="4">
      <t>キンピン</t>
    </rPh>
    <rPh sb="8" eb="10">
      <t>バアイ</t>
    </rPh>
    <rPh sb="11" eb="13">
      <t>テキセツ</t>
    </rPh>
    <rPh sb="14" eb="16">
      <t>ショリ</t>
    </rPh>
    <rPh sb="27" eb="29">
      <t>フヒョウ</t>
    </rPh>
    <rPh sb="33" eb="35">
      <t>イリュウ</t>
    </rPh>
    <rPh sb="36" eb="37">
      <t>ヒン</t>
    </rPh>
    <phoneticPr fontId="18"/>
  </si>
  <si>
    <r>
      <t>・週１回以上、ろ過器と循環配管について消毒と生物膜の除去を行っていますか。
　実施頻度：</t>
    </r>
    <r>
      <rPr>
        <sz val="7"/>
        <rFont val="ＭＳ Ｐゴシック"/>
        <family val="3"/>
        <charset val="128"/>
      </rPr>
      <t>プルダウンで選択し、平均回数を入れてください。</t>
    </r>
    <rPh sb="1" eb="2">
      <t>シュウ</t>
    </rPh>
    <rPh sb="3" eb="4">
      <t>カイ</t>
    </rPh>
    <rPh sb="4" eb="6">
      <t>イジョウ</t>
    </rPh>
    <rPh sb="39" eb="41">
      <t>ジッシ</t>
    </rPh>
    <rPh sb="41" eb="43">
      <t>ヒンド</t>
    </rPh>
    <rPh sb="50" eb="52">
      <t>センタク</t>
    </rPh>
    <rPh sb="54" eb="56">
      <t>ヘイキン</t>
    </rPh>
    <rPh sb="56" eb="58">
      <t>カイスウ</t>
    </rPh>
    <rPh sb="59" eb="60">
      <t>イ</t>
    </rPh>
    <phoneticPr fontId="18"/>
  </si>
  <si>
    <t>同条第2項第1号
構成員等につき、解釈通知第4-30(2)①</t>
    <rPh sb="15" eb="18">
      <t>コウセイイン</t>
    </rPh>
    <rPh sb="18" eb="19">
      <t>トウ</t>
    </rPh>
    <phoneticPr fontId="18"/>
  </si>
  <si>
    <t>同項第2号
解釈通知同項②</t>
    <rPh sb="8" eb="10">
      <t>カイシャク</t>
    </rPh>
    <rPh sb="10" eb="12">
      <t>ツウチ</t>
    </rPh>
    <rPh sb="12" eb="14">
      <t>ドウコウ</t>
    </rPh>
    <phoneticPr fontId="18"/>
  </si>
  <si>
    <t>(3) 介護職員その他の従業者に対し、
①感染症及び食中毒の予防及びまん延の防止のための研修
②感染症の予防及びまん延の防止のための訓練
を定期的に（年２回以上）及び新規採用時に実施すること。
※　感染症の業務継続計画に係る研修、訓練と一体的に実施することも可能です。
※　②は、令和６年３月３１日までは努力義務です。</t>
    <rPh sb="81" eb="82">
      <t>オヨ</t>
    </rPh>
    <rPh sb="83" eb="85">
      <t>シンキ</t>
    </rPh>
    <rPh sb="85" eb="87">
      <t>サイヨウ</t>
    </rPh>
    <rPh sb="87" eb="88">
      <t>トキ</t>
    </rPh>
    <phoneticPr fontId="18"/>
  </si>
  <si>
    <t>(3) 事故発生の防止のための委員会（テレビ電話可）及び従事者に対する研修を定期的に（研修は年２回以上及び新規採用時に）行うこと。</t>
    <rPh sb="22" eb="24">
      <t>デンワ</t>
    </rPh>
    <rPh sb="24" eb="25">
      <t>カ</t>
    </rPh>
    <rPh sb="43" eb="45">
      <t>ケンシュウ</t>
    </rPh>
    <rPh sb="46" eb="47">
      <t>ネン</t>
    </rPh>
    <rPh sb="48" eb="49">
      <t>カイ</t>
    </rPh>
    <rPh sb="49" eb="51">
      <t>イジョウ</t>
    </rPh>
    <rPh sb="51" eb="52">
      <t>オヨ</t>
    </rPh>
    <rPh sb="53" eb="58">
      <t>シンキサイヨウトキ</t>
    </rPh>
    <phoneticPr fontId="18"/>
  </si>
  <si>
    <t>同項第3号
解釈通知第4-37(3)(4)</t>
    <phoneticPr fontId="18"/>
  </si>
  <si>
    <t xml:space="preserve">(3) 従業者に対し、虐待の防止のための研修を定期的に（年２回以上及び新規採用時に）実施すること。
</t>
    <rPh sb="28" eb="29">
      <t>ネン</t>
    </rPh>
    <rPh sb="30" eb="31">
      <t>カイ</t>
    </rPh>
    <rPh sb="31" eb="33">
      <t>イジョウ</t>
    </rPh>
    <phoneticPr fontId="18"/>
  </si>
  <si>
    <t>第41条の2
解釈通知第4-38
同条第1号
解釈通知同項①</t>
    <rPh sb="7" eb="9">
      <t>カイシャク</t>
    </rPh>
    <rPh sb="9" eb="11">
      <t>ツウチ</t>
    </rPh>
    <rPh sb="11" eb="12">
      <t>ダイ</t>
    </rPh>
    <rPh sb="18" eb="20">
      <t>ドウジョウ</t>
    </rPh>
    <rPh sb="20" eb="21">
      <t>ダイ</t>
    </rPh>
    <rPh sb="22" eb="23">
      <t>ゴウ</t>
    </rPh>
    <rPh sb="30" eb="32">
      <t>ドウコウ</t>
    </rPh>
    <phoneticPr fontId="48"/>
  </si>
  <si>
    <t>第42条</t>
    <phoneticPr fontId="18"/>
  </si>
  <si>
    <t>同条第2号
解釈通知同項②</t>
    <rPh sb="1" eb="2">
      <t>ジョウ</t>
    </rPh>
    <phoneticPr fontId="18"/>
  </si>
  <si>
    <t>同条第3号
解釈通知同項③</t>
    <rPh sb="1" eb="2">
      <t>ジョウ</t>
    </rPh>
    <rPh sb="10" eb="12">
      <t>ドウコウ</t>
    </rPh>
    <phoneticPr fontId="18"/>
  </si>
  <si>
    <t>同条第4号</t>
    <rPh sb="1" eb="2">
      <t>ジョウ</t>
    </rPh>
    <phoneticPr fontId="48"/>
  </si>
  <si>
    <t>／</t>
    <phoneticPr fontId="18"/>
  </si>
  <si>
    <t>／</t>
  </si>
  <si>
    <t>当該区分の該当なし</t>
    <rPh sb="0" eb="2">
      <t>トウガイ</t>
    </rPh>
    <rPh sb="2" eb="4">
      <t>クブン</t>
    </rPh>
    <rPh sb="5" eb="7">
      <t>ガイトウ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</si>
</sst>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ggge&quot;年&quot;m&quot;月&quot;d&quot;日&quot;;;"/>
    <numFmt numFmtId="177" formatCode="[Blue][=1]&quot;適&quot;;[Red][=2]&quot;不適&quot;;[Green]&quot;非該当&quot;"/>
    <numFmt numFmtId="178" formatCode="&quot;（&quot;0.0&quot;件／月）&quot;;&quot;マイナス値は不可です&quot;;&quot;★このセルに平均件数を入力して下さい（  .  件/月）&quot;"/>
    <numFmt numFmtId="179" formatCode="ggge&quot;年&quot;m&quot;月&quot;d&quot;日&quot;;;&quot;&quot;"/>
    <numFmt numFmtId="180" formatCode="0;&quot;マイナス値は不可です&quot;;&quot;&quot;"/>
    <numFmt numFmtId="181" formatCode="0&quot;日&quot;&quot;間&quot;"/>
    <numFmt numFmtId="182" formatCode="0\℃"/>
    <numFmt numFmtId="183" formatCode="[$-411]ge&quot;年　&quot;m&quot;月&quot;"/>
    <numFmt numFmtId="184" formatCode="#,##0_ "/>
    <numFmt numFmtId="185" formatCode="[$-411]gge\.m\.d;\ &quot;月&quot;\ \ &quot;日&quot;;\ &quot;月&quot;\ \ &quot;日&quot;;\ &quot;月&quot;\ \ &quot;日&quot;"/>
    <numFmt numFmtId="186" formatCode="&quot;記&quot;&quot;入&quot;&quot;済&quot;&quot;み&quot;;;[Red]&quot;未&quot;&quot;記&quot;&quot;入&quot;&quot;あ&quot;&quot;り&quot;;_ @_ "/>
    <numFmt numFmtId="187" formatCode="&quot;記&quot;&quot;入&quot;&quot;済&quot;&quot;み&quot;;;[Red]&quot;本シート未&quot;&quot;記&quot;&quot;入&quot;&quot;あ&quot;&quot;り&quot;;_ @_ "/>
    <numFmt numFmtId="188" formatCode="#,##0_ ;[Red]\-#,##0\ "/>
    <numFmt numFmtId="189" formatCode="[&lt;43586]&quot;（&quot;ggge&quot;年度）&quot;;[&gt;=43831]&quot;（&quot;ggge&quot;年度）&quot;;&quot;（令和元年度）&quot;"/>
    <numFmt numFmtId="190" formatCode="&quot;／&quot;0&quot;人&quot;;;&quot;／&quot;0&quot;人&quot;;@"/>
    <numFmt numFmtId="191" formatCode="&quot;記&quot;&quot;入&quot;&quot;済&quot;&quot;み&quot;;;[Red]&quot;未&quot;&quot;記&quot;&quot;入&quot;&quot;あ&quot;&quot;り&quot;"/>
  </numFmts>
  <fonts count="100">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color indexed="8"/>
      <name val="ＭＳ ゴシック"/>
      <family val="3"/>
      <charset val="128"/>
    </font>
    <font>
      <sz val="9"/>
      <color indexed="8"/>
      <name val="ＭＳ明朝"/>
      <family val="3"/>
      <charset val="128"/>
    </font>
    <font>
      <sz val="8"/>
      <color indexed="8"/>
      <name val="ＭＳ ゴシック"/>
      <family val="3"/>
      <charset val="128"/>
    </font>
    <font>
      <sz val="8"/>
      <color indexed="8"/>
      <name val="ＭＳ Ｐゴシック"/>
      <family val="3"/>
      <charset val="128"/>
    </font>
    <font>
      <b/>
      <sz val="11"/>
      <color indexed="8"/>
      <name val="ＭＳ ゴシック"/>
      <family val="3"/>
      <charset val="128"/>
    </font>
    <font>
      <sz val="10"/>
      <color indexed="8"/>
      <name val="ＭＳ 明朝"/>
      <family val="1"/>
      <charset val="128"/>
    </font>
    <font>
      <sz val="12"/>
      <color indexed="8"/>
      <name val="ＭＳ ゴシック"/>
      <family val="3"/>
      <charset val="128"/>
    </font>
    <font>
      <sz val="8"/>
      <name val="ＭＳ Ｐゴシック"/>
      <family val="3"/>
      <charset val="128"/>
    </font>
    <font>
      <sz val="10"/>
      <name val="ＭＳ 明朝"/>
      <family val="1"/>
      <charset val="128"/>
    </font>
    <font>
      <sz val="6"/>
      <name val="ＭＳ Ｐゴシック"/>
      <family val="3"/>
      <charset val="128"/>
    </font>
    <font>
      <sz val="16"/>
      <color indexed="8"/>
      <name val="ＭＳ Ｐゴシック"/>
      <family val="3"/>
      <charset val="128"/>
    </font>
    <font>
      <sz val="7"/>
      <color indexed="8"/>
      <name val="ＭＳ ゴシック"/>
      <family val="3"/>
      <charset val="128"/>
    </font>
    <font>
      <sz val="6"/>
      <color indexed="40"/>
      <name val="ＭＳ ゴシック"/>
      <family val="3"/>
      <charset val="128"/>
    </font>
    <font>
      <sz val="6"/>
      <color indexed="8"/>
      <name val="ＭＳ ゴシック"/>
      <family val="3"/>
      <charset val="128"/>
    </font>
    <font>
      <sz val="6"/>
      <color indexed="10"/>
      <name val="ＭＳ ゴシック"/>
      <family val="3"/>
      <charset val="128"/>
    </font>
    <font>
      <sz val="6"/>
      <color indexed="50"/>
      <name val="ＭＳ ゴシック"/>
      <family val="3"/>
      <charset val="128"/>
    </font>
    <font>
      <sz val="8"/>
      <name val="ＭＳ ゴシック"/>
      <family val="3"/>
      <charset val="128"/>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0" tint="-0.249977111117893"/>
      <name val="ＭＳ Ｐゴシック"/>
      <family val="3"/>
      <charset val="128"/>
      <scheme val="minor"/>
    </font>
    <font>
      <sz val="10"/>
      <color theme="1"/>
      <name val="ＭＳ Ｐ明朝"/>
      <family val="1"/>
      <charset val="128"/>
    </font>
    <font>
      <sz val="10"/>
      <color theme="1"/>
      <name val="ＭＳ 明朝"/>
      <family val="1"/>
      <charset val="128"/>
    </font>
    <font>
      <sz val="7"/>
      <color rgb="FF000000"/>
      <name val="ＭＳ ゴシック"/>
      <family val="3"/>
      <charset val="128"/>
    </font>
    <font>
      <sz val="9"/>
      <color rgb="FF000000"/>
      <name val="ＭＳ ゴシック"/>
      <family val="3"/>
      <charset val="128"/>
    </font>
    <font>
      <sz val="10"/>
      <color theme="1"/>
      <name val="ＭＳ ゴシック"/>
      <family val="3"/>
      <charset val="128"/>
    </font>
    <font>
      <u/>
      <sz val="10"/>
      <color theme="1"/>
      <name val="ＭＳ Ｐゴシック"/>
      <family val="3"/>
      <charset val="128"/>
      <scheme val="minor"/>
    </font>
    <font>
      <b/>
      <sz val="9"/>
      <color indexed="81"/>
      <name val="ＭＳ Ｐゴシック"/>
      <family val="3"/>
      <charset val="128"/>
    </font>
    <font>
      <sz val="6"/>
      <name val="ＭＳ Ｐゴシック"/>
      <family val="2"/>
      <charset val="128"/>
      <scheme val="minor"/>
    </font>
    <font>
      <sz val="9"/>
      <name val="ＭＳ ゴシック"/>
      <family val="3"/>
      <charset val="128"/>
    </font>
    <font>
      <sz val="11"/>
      <name val="ＭＳ Ｐゴシック"/>
      <family val="3"/>
      <charset val="128"/>
    </font>
    <font>
      <sz val="9"/>
      <name val="ＭＳ Ｐゴシック"/>
      <family val="3"/>
      <charset val="128"/>
    </font>
    <font>
      <sz val="9"/>
      <name val="ＭＳ明朝"/>
      <family val="3"/>
      <charset val="128"/>
    </font>
    <font>
      <sz val="6"/>
      <color rgb="FFFFC000"/>
      <name val="ＭＳ ゴシック"/>
      <family val="3"/>
      <charset val="128"/>
    </font>
    <font>
      <sz val="6"/>
      <name val="ＭＳ ゴシック"/>
      <family val="3"/>
      <charset val="128"/>
    </font>
    <font>
      <b/>
      <sz val="10"/>
      <color rgb="FF0070C0"/>
      <name val="ＭＳ Ｐゴシック"/>
      <family val="3"/>
      <charset val="128"/>
      <scheme val="minor"/>
    </font>
    <font>
      <sz val="10"/>
      <color theme="0" tint="-0.14999847407452621"/>
      <name val="ＭＳ Ｐゴシック"/>
      <family val="2"/>
      <charset val="128"/>
      <scheme val="minor"/>
    </font>
    <font>
      <b/>
      <sz val="10"/>
      <color theme="1"/>
      <name val="ＭＳ Ｐゴシック"/>
      <family val="3"/>
      <charset val="128"/>
      <scheme val="minor"/>
    </font>
    <font>
      <sz val="10"/>
      <color theme="0" tint="-0.1499984740745262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b/>
      <sz val="13"/>
      <color rgb="FFFF0000"/>
      <name val="ＭＳ ゴシック"/>
      <family val="3"/>
      <charset val="128"/>
    </font>
    <font>
      <sz val="14"/>
      <name val="ＭＳ ゴシック"/>
      <family val="3"/>
      <charset val="128"/>
    </font>
    <font>
      <u/>
      <sz val="8"/>
      <name val="ＭＳ ゴシック"/>
      <family val="3"/>
      <charset val="128"/>
    </font>
    <font>
      <sz val="7"/>
      <name val="ＭＳ Ｐゴシック"/>
      <family val="3"/>
      <charset val="128"/>
    </font>
    <font>
      <sz val="11"/>
      <name val="ＭＳ ゴシック"/>
      <family val="3"/>
      <charset val="128"/>
    </font>
    <font>
      <u/>
      <sz val="10"/>
      <color rgb="FFFF0000"/>
      <name val="ＭＳ Ｐ明朝"/>
      <family val="1"/>
      <charset val="128"/>
    </font>
    <font>
      <sz val="9"/>
      <name val="ＭＳ Ｐ明朝"/>
      <family val="1"/>
      <charset val="128"/>
    </font>
    <font>
      <sz val="9"/>
      <color rgb="FFFF0000"/>
      <name val="ＭＳ Ｐ明朝"/>
      <family val="1"/>
      <charset val="128"/>
    </font>
    <font>
      <sz val="9"/>
      <name val="ＭＳ 明朝"/>
      <family val="1"/>
      <charset val="128"/>
    </font>
    <font>
      <sz val="10"/>
      <name val="ＭＳ Ｐゴシック"/>
      <family val="3"/>
      <charset val="128"/>
    </font>
    <font>
      <sz val="6"/>
      <name val="ＭＳ 明朝"/>
      <family val="1"/>
      <charset val="128"/>
    </font>
    <font>
      <sz val="11"/>
      <name val="ＭＳ Ｐゴシック"/>
      <family val="3"/>
      <charset val="128"/>
      <scheme val="major"/>
    </font>
    <font>
      <sz val="9"/>
      <color rgb="FFFF0000"/>
      <name val="ＭＳ 明朝"/>
      <family val="1"/>
      <charset val="128"/>
    </font>
    <font>
      <sz val="10"/>
      <name val="ＭＳ ゴシック"/>
      <family val="3"/>
      <charset val="128"/>
    </font>
    <font>
      <sz val="9"/>
      <color theme="0"/>
      <name val="ＭＳ ゴシック"/>
      <family val="3"/>
      <charset val="128"/>
    </font>
    <font>
      <b/>
      <sz val="9"/>
      <color indexed="81"/>
      <name val="MS P ゴシック"/>
      <family val="3"/>
      <charset val="128"/>
    </font>
    <font>
      <u/>
      <sz val="11"/>
      <color theme="10"/>
      <name val="ＭＳ Ｐゴシック"/>
      <family val="3"/>
      <charset val="128"/>
    </font>
    <font>
      <b/>
      <sz val="9"/>
      <name val="ＭＳ ゴシック"/>
      <family val="3"/>
      <charset val="128"/>
    </font>
    <font>
      <u/>
      <sz val="9"/>
      <name val="ＭＳ 明朝"/>
      <family val="1"/>
      <charset val="128"/>
    </font>
    <font>
      <sz val="9"/>
      <color indexed="8"/>
      <name val="ＭＳ Ｐゴシック"/>
      <family val="3"/>
      <charset val="128"/>
    </font>
    <font>
      <i/>
      <sz val="9"/>
      <name val="ＭＳ ゴシック"/>
      <family val="3"/>
      <charset val="128"/>
    </font>
    <font>
      <i/>
      <sz val="11"/>
      <name val="ＭＳ Ｐゴシック"/>
      <family val="3"/>
      <charset val="128"/>
    </font>
    <font>
      <sz val="10"/>
      <color rgb="FFFF0000"/>
      <name val="ＭＳ 明朝"/>
      <family val="1"/>
      <charset val="128"/>
    </font>
    <font>
      <sz val="10"/>
      <color rgb="FFFF0000"/>
      <name val="ＭＳ Ｐ明朝"/>
      <family val="1"/>
      <charset val="128"/>
    </font>
    <font>
      <b/>
      <sz val="9"/>
      <color rgb="FFFFFF00"/>
      <name val="ＭＳ Ｐゴシック"/>
      <family val="3"/>
      <charset val="128"/>
      <scheme val="minor"/>
    </font>
    <font>
      <sz val="9"/>
      <color rgb="FF92D050"/>
      <name val="ＭＳ ゴシック"/>
      <family val="3"/>
      <charset val="128"/>
    </font>
    <font>
      <sz val="8"/>
      <color rgb="FFFF0000"/>
      <name val="ＭＳ ゴシック"/>
      <family val="3"/>
      <charset val="128"/>
    </font>
    <font>
      <sz val="9"/>
      <color rgb="FFFF0000"/>
      <name val="ＭＳ ゴシック"/>
      <family val="3"/>
      <charset val="128"/>
    </font>
    <font>
      <sz val="9"/>
      <color rgb="FFFF0000"/>
      <name val="ＭＳ Ｐゴシック"/>
      <family val="3"/>
      <charset val="128"/>
    </font>
    <font>
      <b/>
      <sz val="13"/>
      <color rgb="FFFFFF00"/>
      <name val="ＭＳ ゴシック"/>
      <family val="3"/>
      <charset val="128"/>
    </font>
    <font>
      <sz val="8"/>
      <color theme="0"/>
      <name val="ＭＳ Ｐゴシック"/>
      <family val="3"/>
      <charset val="128"/>
    </font>
    <font>
      <sz val="5"/>
      <color theme="0"/>
      <name val="ＭＳ Ｐゴシック"/>
      <family val="3"/>
      <charset val="128"/>
    </font>
    <font>
      <sz val="7"/>
      <name val="ＭＳ ゴシック"/>
      <family val="3"/>
      <charset val="128"/>
    </font>
    <font>
      <b/>
      <sz val="13"/>
      <name val="ＭＳ ゴシック"/>
      <family val="3"/>
      <charset val="128"/>
    </font>
    <font>
      <u/>
      <sz val="8"/>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99"/>
        <bgColor indexed="64"/>
      </patternFill>
    </fill>
    <fill>
      <patternFill patternType="solid">
        <fgColor rgb="FFE1FFFF"/>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
      <patternFill patternType="solid">
        <fgColor indexed="9"/>
        <bgColor indexed="64"/>
      </patternFill>
    </fill>
    <fill>
      <patternFill patternType="solid">
        <fgColor theme="1" tint="0.34998626667073579"/>
        <bgColor indexed="64"/>
      </patternFill>
    </fill>
    <fill>
      <patternFill patternType="solid">
        <fgColor theme="2" tint="-0.499984740745262"/>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hair">
        <color indexed="64"/>
      </top>
      <bottom style="dotted">
        <color indexed="64"/>
      </bottom>
      <diagonal/>
    </border>
    <border>
      <left/>
      <right style="thin">
        <color indexed="64"/>
      </right>
      <top style="dotted">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style="dotted">
        <color theme="0" tint="-0.34998626667073579"/>
      </top>
      <bottom/>
      <diagonal/>
    </border>
    <border>
      <left style="thin">
        <color indexed="64"/>
      </left>
      <right style="thin">
        <color indexed="64"/>
      </right>
      <top/>
      <bottom style="dotted">
        <color theme="0" tint="-0.34998626667073579"/>
      </bottom>
      <diagonal/>
    </border>
    <border>
      <left style="thin">
        <color indexed="64"/>
      </left>
      <right style="thin">
        <color indexed="64"/>
      </right>
      <top style="dotted">
        <color indexed="64"/>
      </top>
      <bottom style="dotted">
        <color theme="0" tint="-0.34998626667073579"/>
      </bottom>
      <diagonal/>
    </border>
    <border>
      <left style="thin">
        <color indexed="64"/>
      </left>
      <right/>
      <top/>
      <bottom style="dotted">
        <color indexed="64"/>
      </bottom>
      <diagonal/>
    </border>
    <border>
      <left/>
      <right/>
      <top style="thick">
        <color theme="5"/>
      </top>
      <bottom/>
      <diagonal/>
    </border>
    <border>
      <left/>
      <right style="thick">
        <color theme="5"/>
      </right>
      <top style="thick">
        <color theme="5"/>
      </top>
      <bottom/>
      <diagonal/>
    </border>
    <border>
      <left/>
      <right style="thick">
        <color theme="5"/>
      </right>
      <top style="hair">
        <color theme="5"/>
      </top>
      <bottom style="thick">
        <color theme="5"/>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17" fillId="4" borderId="0" applyNumberFormat="0" applyBorder="0" applyAlignment="0" applyProtection="0">
      <alignment vertical="center"/>
    </xf>
    <xf numFmtId="0" fontId="81" fillId="0" borderId="0" applyNumberFormat="0" applyFill="0" applyBorder="0" applyAlignment="0" applyProtection="0">
      <alignment vertical="center"/>
    </xf>
  </cellStyleXfs>
  <cellXfs count="836">
    <xf numFmtId="0" fontId="0" fillId="0" borderId="0" xfId="0">
      <alignment vertical="center"/>
    </xf>
    <xf numFmtId="0" fontId="19" fillId="0" borderId="0" xfId="0" applyFont="1" applyAlignment="1">
      <alignment vertical="center" wrapText="1"/>
    </xf>
    <xf numFmtId="0" fontId="19" fillId="0" borderId="0" xfId="41" applyFont="1">
      <alignment vertical="center"/>
    </xf>
    <xf numFmtId="0" fontId="20" fillId="0" borderId="0" xfId="0" applyFont="1" applyAlignment="1">
      <alignment vertical="center" wrapText="1"/>
    </xf>
    <xf numFmtId="0" fontId="20" fillId="0" borderId="0" xfId="0" applyFont="1" applyFill="1" applyAlignment="1">
      <alignment vertical="center" wrapText="1"/>
    </xf>
    <xf numFmtId="0" fontId="20" fillId="0" borderId="0" xfId="41" applyFont="1" applyFill="1" applyAlignment="1">
      <alignment vertical="center" wrapText="1"/>
    </xf>
    <xf numFmtId="0" fontId="24" fillId="0" borderId="0" xfId="0" applyFont="1">
      <alignment vertical="center"/>
    </xf>
    <xf numFmtId="0" fontId="19" fillId="0" borderId="0" xfId="0" applyFont="1">
      <alignment vertical="center"/>
    </xf>
    <xf numFmtId="0" fontId="27" fillId="0" borderId="0" xfId="0" applyFont="1" applyBorder="1" applyAlignment="1">
      <alignment horizontal="left" vertical="center"/>
    </xf>
    <xf numFmtId="0" fontId="27" fillId="0" borderId="0" xfId="0" applyFont="1" applyAlignment="1"/>
    <xf numFmtId="0" fontId="27" fillId="0" borderId="0" xfId="0" applyFont="1" applyAlignment="1">
      <alignment vertical="top"/>
    </xf>
    <xf numFmtId="0" fontId="27" fillId="0" borderId="0" xfId="0" applyFont="1">
      <alignment vertical="center"/>
    </xf>
    <xf numFmtId="0" fontId="27" fillId="0" borderId="0" xfId="0" applyFont="1" applyAlignment="1">
      <alignment vertical="center"/>
    </xf>
    <xf numFmtId="0" fontId="37" fillId="0" borderId="15" xfId="0" applyFont="1" applyBorder="1" applyAlignment="1">
      <alignment horizontal="center" vertical="center"/>
    </xf>
    <xf numFmtId="0" fontId="0" fillId="0" borderId="15" xfId="0" applyBorder="1">
      <alignment vertical="center"/>
    </xf>
    <xf numFmtId="0" fontId="38" fillId="0" borderId="25" xfId="0" applyFont="1" applyBorder="1" applyAlignment="1">
      <alignment vertical="top"/>
    </xf>
    <xf numFmtId="0" fontId="37" fillId="0" borderId="15" xfId="0" applyFont="1" applyBorder="1" applyAlignment="1">
      <alignment horizontal="center" vertical="center"/>
    </xf>
    <xf numFmtId="0" fontId="37" fillId="25" borderId="28" xfId="0" applyFont="1" applyFill="1" applyBorder="1" applyAlignment="1">
      <alignment horizontal="center" vertical="center" wrapText="1"/>
    </xf>
    <xf numFmtId="0" fontId="40" fillId="0" borderId="0" xfId="0" applyFont="1" applyAlignment="1">
      <alignment vertical="center" wrapText="1"/>
    </xf>
    <xf numFmtId="0" fontId="41" fillId="0" borderId="0" xfId="0" applyFont="1" applyAlignment="1">
      <alignment horizontal="justify" vertical="center"/>
    </xf>
    <xf numFmtId="0" fontId="37" fillId="0" borderId="0" xfId="0" applyFont="1">
      <alignment vertical="center"/>
    </xf>
    <xf numFmtId="0" fontId="42" fillId="0" borderId="0" xfId="0" applyFont="1" applyAlignment="1">
      <alignment horizontal="left" vertical="center"/>
    </xf>
    <xf numFmtId="0" fontId="43" fillId="26" borderId="15" xfId="0" applyFont="1" applyFill="1" applyBorder="1" applyAlignment="1" applyProtection="1">
      <alignment horizontal="center" vertical="center" wrapText="1"/>
      <protection locked="0"/>
    </xf>
    <xf numFmtId="0" fontId="44" fillId="26" borderId="15" xfId="0" applyFont="1" applyFill="1" applyBorder="1" applyAlignment="1" applyProtection="1">
      <alignment horizontal="center" vertical="center" wrapText="1"/>
      <protection locked="0"/>
    </xf>
    <xf numFmtId="0" fontId="44" fillId="0" borderId="15" xfId="0" applyFont="1" applyBorder="1" applyAlignment="1" applyProtection="1">
      <alignment horizontal="center" vertical="center" wrapText="1"/>
      <protection locked="0"/>
    </xf>
    <xf numFmtId="0" fontId="42" fillId="0" borderId="0" xfId="0" applyFont="1" applyAlignment="1">
      <alignment vertical="center"/>
    </xf>
    <xf numFmtId="0" fontId="45" fillId="0" borderId="0" xfId="0" applyFont="1" applyAlignment="1" applyProtection="1">
      <alignment horizontal="right" vertical="top"/>
      <protection locked="0"/>
    </xf>
    <xf numFmtId="0" fontId="0" fillId="0" borderId="0" xfId="0" applyProtection="1">
      <alignment vertical="center"/>
      <protection locked="0"/>
    </xf>
    <xf numFmtId="0" fontId="25" fillId="0" borderId="0" xfId="0" applyFont="1" applyBorder="1" applyAlignment="1" applyProtection="1">
      <alignment vertical="top"/>
      <protection locked="0"/>
    </xf>
    <xf numFmtId="0" fontId="23" fillId="0" borderId="0" xfId="0" applyFont="1" applyBorder="1" applyAlignment="1" applyProtection="1">
      <alignment vertical="top" wrapText="1"/>
      <protection locked="0"/>
    </xf>
    <xf numFmtId="0" fontId="19" fillId="0" borderId="0" xfId="0" applyFont="1" applyAlignment="1" applyProtection="1">
      <alignment vertical="center" wrapText="1"/>
      <protection locked="0"/>
    </xf>
    <xf numFmtId="0" fontId="23" fillId="0" borderId="0" xfId="0" applyFont="1" applyBorder="1" applyAlignment="1" applyProtection="1">
      <alignment horizontal="left" vertical="center" wrapText="1"/>
      <protection locked="0"/>
    </xf>
    <xf numFmtId="0" fontId="19" fillId="0" borderId="10" xfId="41" applyFont="1" applyBorder="1" applyAlignment="1" applyProtection="1">
      <alignment vertical="top"/>
      <protection locked="0"/>
    </xf>
    <xf numFmtId="0" fontId="19" fillId="0" borderId="10" xfId="41" applyFont="1" applyBorder="1" applyAlignment="1" applyProtection="1">
      <alignment vertical="center"/>
      <protection locked="0"/>
    </xf>
    <xf numFmtId="0" fontId="19" fillId="0" borderId="10" xfId="41" applyFont="1" applyBorder="1" applyAlignment="1" applyProtection="1">
      <alignment horizontal="right" vertical="top"/>
      <protection locked="0"/>
    </xf>
    <xf numFmtId="0" fontId="19" fillId="0" borderId="12" xfId="0" applyFont="1" applyFill="1" applyBorder="1" applyAlignment="1" applyProtection="1">
      <alignment horizontal="center" vertical="center" wrapText="1"/>
      <protection locked="0"/>
    </xf>
    <xf numFmtId="0" fontId="19" fillId="0" borderId="13"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0" fontId="26" fillId="0" borderId="12" xfId="0" applyFont="1" applyFill="1" applyBorder="1" applyAlignment="1" applyProtection="1">
      <alignment horizontal="left" vertical="top" wrapText="1"/>
      <protection locked="0"/>
    </xf>
    <xf numFmtId="0" fontId="26" fillId="0" borderId="11" xfId="0" applyFont="1" applyFill="1" applyBorder="1" applyAlignment="1" applyProtection="1">
      <alignment horizontal="left" vertical="top" wrapText="1"/>
      <protection locked="0"/>
    </xf>
    <xf numFmtId="0" fontId="35" fillId="0" borderId="19" xfId="0" applyFont="1" applyFill="1" applyBorder="1" applyAlignment="1" applyProtection="1">
      <alignment horizontal="justify" vertical="top" wrapText="1"/>
      <protection locked="0"/>
    </xf>
    <xf numFmtId="0" fontId="35" fillId="0" borderId="18" xfId="0" applyFont="1" applyFill="1" applyBorder="1" applyAlignment="1" applyProtection="1">
      <alignment horizontal="justify" vertical="top" wrapText="1"/>
      <protection locked="0"/>
    </xf>
    <xf numFmtId="0" fontId="19" fillId="0" borderId="0" xfId="0" applyFont="1" applyAlignment="1" applyProtection="1">
      <alignment horizontal="center" vertical="top" wrapText="1"/>
      <protection locked="0"/>
    </xf>
    <xf numFmtId="0" fontId="19" fillId="0" borderId="0" xfId="0" applyFont="1" applyAlignment="1" applyProtection="1">
      <alignment vertical="top" wrapText="1"/>
      <protection locked="0"/>
    </xf>
    <xf numFmtId="0" fontId="19" fillId="0" borderId="11" xfId="0" applyNumberFormat="1" applyFont="1" applyFill="1" applyBorder="1" applyAlignment="1">
      <alignment horizontal="center" vertical="center" wrapText="1"/>
    </xf>
    <xf numFmtId="177" fontId="49" fillId="26" borderId="17" xfId="0" applyNumberFormat="1" applyFont="1" applyFill="1" applyBorder="1" applyAlignment="1" applyProtection="1">
      <alignment horizontal="center" vertical="center" shrinkToFit="1"/>
      <protection locked="0"/>
    </xf>
    <xf numFmtId="0" fontId="35" fillId="26" borderId="17" xfId="0" applyFont="1" applyFill="1" applyBorder="1" applyAlignment="1" applyProtection="1">
      <alignment horizontal="justify" vertical="center" wrapText="1"/>
      <protection locked="0"/>
    </xf>
    <xf numFmtId="0" fontId="49" fillId="0" borderId="17" xfId="0" applyNumberFormat="1" applyFont="1" applyFill="1" applyBorder="1" applyAlignment="1" applyProtection="1">
      <alignment horizontal="center" vertical="center" shrinkToFit="1"/>
      <protection locked="0"/>
    </xf>
    <xf numFmtId="0" fontId="50" fillId="0" borderId="0" xfId="0" applyFont="1">
      <alignment vertical="center"/>
    </xf>
    <xf numFmtId="0" fontId="35" fillId="26" borderId="19" xfId="0" applyFont="1" applyFill="1" applyBorder="1" applyAlignment="1" applyProtection="1">
      <alignment horizontal="justify" vertical="center" wrapText="1"/>
      <protection locked="0"/>
    </xf>
    <xf numFmtId="0" fontId="49" fillId="0" borderId="19" xfId="0" applyNumberFormat="1" applyFont="1" applyFill="1" applyBorder="1" applyAlignment="1" applyProtection="1">
      <alignment horizontal="center" vertical="center" shrinkToFit="1"/>
      <protection locked="0"/>
    </xf>
    <xf numFmtId="177" fontId="49" fillId="26" borderId="18" xfId="0" applyNumberFormat="1" applyFont="1" applyFill="1" applyBorder="1" applyAlignment="1" applyProtection="1">
      <alignment horizontal="center" vertical="center" shrinkToFit="1"/>
      <protection locked="0"/>
    </xf>
    <xf numFmtId="0" fontId="35" fillId="26" borderId="18" xfId="0" applyFont="1" applyFill="1" applyBorder="1" applyAlignment="1" applyProtection="1">
      <alignment horizontal="justify" vertical="center" wrapText="1"/>
      <protection locked="0"/>
    </xf>
    <xf numFmtId="0" fontId="49" fillId="0" borderId="18" xfId="0" applyNumberFormat="1" applyFont="1" applyFill="1" applyBorder="1" applyAlignment="1" applyProtection="1">
      <alignment horizontal="center" vertical="center" shrinkToFit="1"/>
      <protection locked="0"/>
    </xf>
    <xf numFmtId="0" fontId="49" fillId="26" borderId="23" xfId="0" applyFont="1" applyFill="1" applyBorder="1" applyAlignment="1" applyProtection="1">
      <alignment vertical="center" wrapText="1"/>
      <protection locked="0"/>
    </xf>
    <xf numFmtId="0" fontId="49" fillId="0" borderId="23" xfId="0" applyNumberFormat="1" applyFont="1" applyFill="1" applyBorder="1" applyAlignment="1" applyProtection="1">
      <alignment horizontal="center" vertical="center" shrinkToFit="1"/>
      <protection locked="0"/>
    </xf>
    <xf numFmtId="0" fontId="52" fillId="0" borderId="0" xfId="0" applyFont="1" applyAlignment="1">
      <alignment vertical="center" wrapText="1"/>
    </xf>
    <xf numFmtId="177" fontId="49" fillId="26" borderId="19" xfId="0" applyNumberFormat="1" applyFont="1" applyFill="1" applyBorder="1" applyAlignment="1" applyProtection="1">
      <alignment horizontal="center" vertical="center" shrinkToFit="1"/>
      <protection locked="0"/>
    </xf>
    <xf numFmtId="0" fontId="49" fillId="26" borderId="19" xfId="0" applyFont="1" applyFill="1" applyBorder="1" applyAlignment="1" applyProtection="1">
      <alignment vertical="center" wrapText="1"/>
      <protection locked="0"/>
    </xf>
    <xf numFmtId="0" fontId="35" fillId="0" borderId="20" xfId="0" applyFont="1" applyFill="1" applyBorder="1" applyAlignment="1" applyProtection="1">
      <alignment horizontal="justify" vertical="top" wrapText="1"/>
      <protection locked="0"/>
    </xf>
    <xf numFmtId="0" fontId="44" fillId="0" borderId="15" xfId="0" applyNumberFormat="1" applyFont="1" applyFill="1" applyBorder="1" applyAlignment="1" applyProtection="1">
      <alignment horizontal="center" vertical="center" wrapText="1"/>
      <protection locked="0"/>
    </xf>
    <xf numFmtId="0" fontId="19" fillId="0" borderId="0" xfId="0" applyNumberFormat="1" applyFont="1" applyAlignment="1">
      <alignment vertical="center" wrapText="1"/>
    </xf>
    <xf numFmtId="0" fontId="49" fillId="0" borderId="20" xfId="0" applyNumberFormat="1" applyFont="1" applyFill="1" applyBorder="1" applyAlignment="1" applyProtection="1">
      <alignment horizontal="center" vertical="center" wrapText="1"/>
      <protection locked="0"/>
    </xf>
    <xf numFmtId="0" fontId="49" fillId="0" borderId="18" xfId="0" applyNumberFormat="1" applyFont="1" applyFill="1" applyBorder="1" applyAlignment="1" applyProtection="1">
      <alignment horizontal="center" vertical="center" wrapText="1"/>
      <protection locked="0"/>
    </xf>
    <xf numFmtId="0" fontId="35" fillId="0" borderId="17" xfId="0" applyNumberFormat="1" applyFont="1" applyFill="1" applyBorder="1" applyAlignment="1" applyProtection="1">
      <alignment horizontal="justify" vertical="center" wrapText="1"/>
      <protection locked="0"/>
    </xf>
    <xf numFmtId="0" fontId="35" fillId="0" borderId="19" xfId="0" applyNumberFormat="1" applyFont="1" applyFill="1" applyBorder="1" applyAlignment="1" applyProtection="1">
      <alignment horizontal="justify" vertical="center" wrapText="1"/>
      <protection locked="0"/>
    </xf>
    <xf numFmtId="0" fontId="35" fillId="0" borderId="18" xfId="0" applyNumberFormat="1" applyFont="1" applyFill="1" applyBorder="1" applyAlignment="1" applyProtection="1">
      <alignment horizontal="justify" vertical="center" wrapText="1"/>
      <protection locked="0"/>
    </xf>
    <xf numFmtId="0" fontId="49" fillId="0" borderId="23" xfId="0" applyNumberFormat="1" applyFont="1" applyFill="1" applyBorder="1" applyAlignment="1">
      <alignment vertical="center" wrapText="1"/>
    </xf>
    <xf numFmtId="0" fontId="49" fillId="0" borderId="19" xfId="0" applyNumberFormat="1" applyFont="1" applyFill="1" applyBorder="1" applyAlignment="1">
      <alignment vertical="center" wrapText="1"/>
    </xf>
    <xf numFmtId="0" fontId="43" fillId="0" borderId="15" xfId="0" applyFont="1" applyFill="1" applyBorder="1" applyAlignment="1" applyProtection="1">
      <alignment horizontal="center" vertical="center" wrapText="1"/>
      <protection locked="0"/>
    </xf>
    <xf numFmtId="0" fontId="55" fillId="28" borderId="0" xfId="0" applyFont="1" applyFill="1" applyAlignment="1">
      <alignment horizontal="left" vertical="center"/>
    </xf>
    <xf numFmtId="0" fontId="56" fillId="0" borderId="0" xfId="0" applyFont="1">
      <alignment vertical="center"/>
    </xf>
    <xf numFmtId="0" fontId="57" fillId="29" borderId="51" xfId="0" applyFont="1" applyFill="1" applyBorder="1" applyAlignment="1">
      <alignment vertical="center"/>
    </xf>
    <xf numFmtId="0" fontId="0" fillId="29" borderId="52" xfId="0" applyFill="1" applyBorder="1" applyAlignment="1">
      <alignment vertical="center"/>
    </xf>
    <xf numFmtId="0" fontId="58" fillId="0" borderId="0" xfId="0" applyFont="1">
      <alignment vertical="center"/>
    </xf>
    <xf numFmtId="0" fontId="59" fillId="29" borderId="53" xfId="0" applyFont="1" applyFill="1" applyBorder="1" applyAlignment="1">
      <alignment horizontal="center" vertical="center"/>
    </xf>
    <xf numFmtId="0" fontId="60" fillId="30" borderId="55" xfId="0" applyFont="1" applyFill="1" applyBorder="1" applyAlignment="1">
      <alignment horizontal="centerContinuous" vertical="center"/>
    </xf>
    <xf numFmtId="0" fontId="60" fillId="30" borderId="56" xfId="0" applyFont="1" applyFill="1" applyBorder="1" applyAlignment="1">
      <alignment horizontal="centerContinuous" vertical="center"/>
    </xf>
    <xf numFmtId="0" fontId="60" fillId="30" borderId="57" xfId="0" applyFont="1" applyFill="1" applyBorder="1" applyAlignment="1">
      <alignment horizontal="centerContinuous" vertical="center"/>
    </xf>
    <xf numFmtId="0" fontId="61" fillId="0" borderId="0" xfId="0" applyFont="1" applyAlignment="1">
      <alignment horizontal="centerContinuous" vertical="center" wrapText="1"/>
    </xf>
    <xf numFmtId="0" fontId="0" fillId="0" borderId="0" xfId="0" applyAlignment="1">
      <alignment horizontal="centerContinuous" vertical="center"/>
    </xf>
    <xf numFmtId="0" fontId="64" fillId="30" borderId="58" xfId="0" applyFont="1" applyFill="1" applyBorder="1" applyAlignment="1">
      <alignment horizontal="center" vertical="center"/>
    </xf>
    <xf numFmtId="0" fontId="64" fillId="30" borderId="59" xfId="0" applyFont="1" applyFill="1" applyBorder="1" applyAlignment="1">
      <alignment horizontal="center" vertical="center"/>
    </xf>
    <xf numFmtId="0" fontId="64" fillId="30" borderId="60" xfId="0" applyFont="1" applyFill="1" applyBorder="1" applyAlignment="1">
      <alignment horizontal="center" vertical="center"/>
    </xf>
    <xf numFmtId="0" fontId="65" fillId="0" borderId="12" xfId="0" applyNumberFormat="1" applyFont="1" applyFill="1" applyBorder="1" applyAlignment="1">
      <alignment horizontal="center" vertical="center" wrapText="1"/>
    </xf>
    <xf numFmtId="0" fontId="65" fillId="0" borderId="46" xfId="0" applyNumberFormat="1" applyFont="1" applyFill="1" applyBorder="1" applyAlignment="1">
      <alignment horizontal="center" vertical="center" wrapText="1"/>
    </xf>
    <xf numFmtId="0" fontId="65" fillId="0" borderId="36" xfId="0" applyNumberFormat="1" applyFont="1" applyFill="1" applyBorder="1" applyAlignment="1">
      <alignment horizontal="center" vertical="center" wrapText="1"/>
    </xf>
    <xf numFmtId="0" fontId="65" fillId="0" borderId="16" xfId="0" applyNumberFormat="1" applyFont="1" applyFill="1" applyBorder="1" applyAlignment="1">
      <alignment horizontal="center" vertical="center" wrapText="1"/>
    </xf>
    <xf numFmtId="0" fontId="65" fillId="0" borderId="39" xfId="0" applyNumberFormat="1" applyFont="1" applyFill="1" applyBorder="1" applyAlignment="1">
      <alignment horizontal="center" vertical="center" wrapText="1"/>
    </xf>
    <xf numFmtId="0" fontId="65" fillId="0" borderId="30" xfId="0" applyNumberFormat="1" applyFont="1" applyFill="1" applyBorder="1" applyAlignment="1">
      <alignment horizontal="center" vertical="center" wrapText="1"/>
    </xf>
    <xf numFmtId="0" fontId="65" fillId="0" borderId="37" xfId="0" applyNumberFormat="1" applyFont="1" applyFill="1" applyBorder="1" applyAlignment="1">
      <alignment horizontal="center" vertical="center" wrapText="1"/>
    </xf>
    <xf numFmtId="0" fontId="65" fillId="0" borderId="11" xfId="0" applyNumberFormat="1" applyFont="1" applyFill="1" applyBorder="1" applyAlignment="1">
      <alignment horizontal="center" vertical="center" wrapText="1"/>
    </xf>
    <xf numFmtId="0" fontId="65" fillId="0" borderId="10" xfId="0" applyNumberFormat="1" applyFont="1" applyFill="1" applyBorder="1" applyAlignment="1">
      <alignment horizontal="center" vertical="center" wrapText="1"/>
    </xf>
    <xf numFmtId="0" fontId="65" fillId="0" borderId="35" xfId="0" applyNumberFormat="1" applyFont="1" applyFill="1" applyBorder="1" applyAlignment="1">
      <alignment horizontal="center" vertical="center" wrapText="1"/>
    </xf>
    <xf numFmtId="0" fontId="65" fillId="0" borderId="40" xfId="0" applyNumberFormat="1" applyFont="1" applyFill="1" applyBorder="1" applyAlignment="1">
      <alignment horizontal="center" vertical="center" wrapText="1"/>
    </xf>
    <xf numFmtId="0" fontId="65" fillId="0" borderId="38" xfId="0" applyNumberFormat="1" applyFont="1" applyFill="1" applyBorder="1" applyAlignment="1">
      <alignment horizontal="center" vertical="center" wrapText="1"/>
    </xf>
    <xf numFmtId="0" fontId="65" fillId="0" borderId="15" xfId="0" applyNumberFormat="1" applyFont="1" applyFill="1" applyBorder="1" applyAlignment="1">
      <alignment horizontal="center" vertical="center" wrapText="1"/>
    </xf>
    <xf numFmtId="0" fontId="65" fillId="0" borderId="15" xfId="0" applyNumberFormat="1" applyFont="1" applyFill="1" applyBorder="1" applyAlignment="1">
      <alignment horizontal="center" vertical="center"/>
    </xf>
    <xf numFmtId="0" fontId="65" fillId="0" borderId="17" xfId="0" applyNumberFormat="1" applyFont="1" applyFill="1" applyBorder="1" applyAlignment="1">
      <alignment horizontal="center" vertical="center" wrapText="1"/>
    </xf>
    <xf numFmtId="0" fontId="65" fillId="0" borderId="18" xfId="0" applyNumberFormat="1" applyFont="1" applyFill="1" applyBorder="1" applyAlignment="1">
      <alignment horizontal="center" vertical="center" wrapText="1"/>
    </xf>
    <xf numFmtId="0" fontId="65" fillId="0" borderId="17" xfId="0" applyNumberFormat="1" applyFont="1" applyFill="1" applyBorder="1" applyAlignment="1">
      <alignment horizontal="center" vertical="center"/>
    </xf>
    <xf numFmtId="0" fontId="65" fillId="0" borderId="19" xfId="0" applyNumberFormat="1" applyFont="1" applyFill="1" applyBorder="1" applyAlignment="1">
      <alignment horizontal="center" vertical="center"/>
    </xf>
    <xf numFmtId="0" fontId="65" fillId="0" borderId="18" xfId="0" applyNumberFormat="1" applyFont="1" applyFill="1" applyBorder="1" applyAlignment="1">
      <alignment horizontal="center" vertical="center"/>
    </xf>
    <xf numFmtId="0" fontId="65" fillId="0" borderId="23" xfId="0" applyNumberFormat="1" applyFont="1" applyFill="1" applyBorder="1" applyAlignment="1">
      <alignment horizontal="center" vertical="center" wrapText="1"/>
    </xf>
    <xf numFmtId="0" fontId="65" fillId="0" borderId="19" xfId="0" applyNumberFormat="1" applyFont="1" applyFill="1" applyBorder="1" applyAlignment="1">
      <alignment horizontal="center" vertical="center" wrapText="1"/>
    </xf>
    <xf numFmtId="0" fontId="65" fillId="0" borderId="16" xfId="0" applyNumberFormat="1" applyFont="1" applyFill="1" applyBorder="1" applyAlignment="1">
      <alignment horizontal="center" vertical="center"/>
    </xf>
    <xf numFmtId="0" fontId="65" fillId="0" borderId="14" xfId="0" applyNumberFormat="1" applyFont="1" applyFill="1" applyBorder="1" applyAlignment="1">
      <alignment horizontal="center" vertical="center"/>
    </xf>
    <xf numFmtId="0" fontId="65" fillId="0" borderId="20" xfId="0" applyNumberFormat="1" applyFont="1" applyFill="1" applyBorder="1" applyAlignment="1">
      <alignment horizontal="center" vertical="center" wrapText="1"/>
    </xf>
    <xf numFmtId="0" fontId="65" fillId="0" borderId="14" xfId="0" applyNumberFormat="1" applyFont="1" applyFill="1" applyBorder="1" applyAlignment="1">
      <alignment horizontal="center" vertical="center" wrapText="1"/>
    </xf>
    <xf numFmtId="0" fontId="65" fillId="0" borderId="24" xfId="0" applyNumberFormat="1" applyFont="1" applyFill="1" applyBorder="1" applyAlignment="1">
      <alignment horizontal="center" vertical="center" wrapText="1"/>
    </xf>
    <xf numFmtId="0" fontId="65" fillId="0" borderId="17" xfId="0" applyNumberFormat="1" applyFont="1" applyFill="1" applyBorder="1" applyAlignment="1" applyProtection="1">
      <alignment horizontal="center" vertical="center" shrinkToFit="1"/>
      <protection locked="0"/>
    </xf>
    <xf numFmtId="0" fontId="65" fillId="0" borderId="19" xfId="0" applyNumberFormat="1" applyFont="1" applyFill="1" applyBorder="1" applyAlignment="1" applyProtection="1">
      <alignment horizontal="center" vertical="center" shrinkToFit="1"/>
      <protection locked="0"/>
    </xf>
    <xf numFmtId="0" fontId="65" fillId="0" borderId="20" xfId="0" applyNumberFormat="1" applyFont="1" applyFill="1" applyBorder="1" applyAlignment="1" applyProtection="1">
      <alignment horizontal="center" vertical="center" shrinkToFit="1"/>
      <protection locked="0"/>
    </xf>
    <xf numFmtId="0" fontId="65" fillId="0" borderId="18" xfId="0" applyNumberFormat="1" applyFont="1" applyFill="1" applyBorder="1" applyAlignment="1" applyProtection="1">
      <alignment horizontal="center" vertical="center" shrinkToFit="1"/>
      <protection locked="0"/>
    </xf>
    <xf numFmtId="0" fontId="65" fillId="0" borderId="17" xfId="0" applyNumberFormat="1" applyFont="1" applyFill="1" applyBorder="1" applyAlignment="1" applyProtection="1">
      <alignment horizontal="center" vertical="center" wrapText="1"/>
      <protection locked="0"/>
    </xf>
    <xf numFmtId="0" fontId="65" fillId="0" borderId="19" xfId="0" applyNumberFormat="1" applyFont="1" applyFill="1" applyBorder="1" applyAlignment="1" applyProtection="1">
      <alignment horizontal="center" vertical="center" wrapText="1"/>
      <protection locked="0"/>
    </xf>
    <xf numFmtId="0" fontId="65" fillId="0" borderId="18" xfId="0" applyNumberFormat="1" applyFont="1" applyFill="1" applyBorder="1" applyAlignment="1" applyProtection="1">
      <alignment horizontal="center" vertical="center" wrapText="1"/>
      <protection locked="0"/>
    </xf>
    <xf numFmtId="0" fontId="65" fillId="0" borderId="20" xfId="0" applyNumberFormat="1" applyFont="1" applyFill="1" applyBorder="1" applyAlignment="1">
      <alignment horizontal="center" vertical="center"/>
    </xf>
    <xf numFmtId="0" fontId="65" fillId="0" borderId="17" xfId="41" applyNumberFormat="1" applyFont="1" applyFill="1" applyBorder="1" applyAlignment="1">
      <alignment horizontal="center" vertical="center" wrapText="1"/>
    </xf>
    <xf numFmtId="0" fontId="65" fillId="0" borderId="19" xfId="41" applyNumberFormat="1" applyFont="1" applyFill="1" applyBorder="1" applyAlignment="1">
      <alignment horizontal="center" vertical="center" wrapText="1"/>
    </xf>
    <xf numFmtId="0" fontId="65" fillId="0" borderId="23" xfId="0" applyNumberFormat="1" applyFont="1" applyFill="1" applyBorder="1" applyAlignment="1">
      <alignment horizontal="center" vertical="center"/>
    </xf>
    <xf numFmtId="0" fontId="49" fillId="0" borderId="0" xfId="0" applyFont="1" applyFill="1" applyBorder="1" applyAlignment="1" applyProtection="1">
      <alignment horizontal="center" vertical="center" wrapText="1"/>
      <protection locked="0"/>
    </xf>
    <xf numFmtId="0" fontId="49" fillId="0" borderId="0" xfId="0" applyNumberFormat="1" applyFont="1" applyFill="1" applyBorder="1" applyAlignment="1">
      <alignment horizontal="center" vertical="center" wrapText="1"/>
    </xf>
    <xf numFmtId="0" fontId="50" fillId="0" borderId="10" xfId="0" applyFont="1" applyFill="1" applyBorder="1" applyAlignment="1" applyProtection="1">
      <protection locked="0"/>
    </xf>
    <xf numFmtId="0" fontId="66" fillId="0" borderId="10" xfId="0" applyFont="1" applyFill="1" applyBorder="1" applyAlignment="1" applyProtection="1">
      <alignment vertical="top"/>
      <protection locked="0"/>
    </xf>
    <xf numFmtId="0" fontId="66" fillId="0" borderId="10" xfId="0" applyFont="1" applyFill="1" applyBorder="1" applyAlignment="1" applyProtection="1">
      <alignment vertical="center" wrapText="1"/>
      <protection locked="0"/>
    </xf>
    <xf numFmtId="0" fontId="49" fillId="0" borderId="10" xfId="0" applyNumberFormat="1" applyFont="1" applyFill="1" applyBorder="1" applyAlignment="1">
      <alignment horizontal="center" vertical="center" wrapText="1"/>
    </xf>
    <xf numFmtId="0" fontId="66" fillId="0" borderId="10" xfId="0" applyNumberFormat="1" applyFont="1" applyFill="1" applyBorder="1" applyAlignment="1">
      <alignment vertical="center" wrapText="1"/>
    </xf>
    <xf numFmtId="0" fontId="35" fillId="0" borderId="12" xfId="0" applyFont="1" applyFill="1" applyBorder="1" applyAlignment="1" applyProtection="1">
      <alignment horizontal="left" vertical="top" wrapText="1"/>
      <protection locked="0"/>
    </xf>
    <xf numFmtId="0" fontId="26" fillId="0" borderId="12" xfId="0" applyFont="1" applyFill="1" applyBorder="1" applyAlignment="1" applyProtection="1">
      <alignment vertical="top" wrapText="1"/>
      <protection locked="0"/>
    </xf>
    <xf numFmtId="0" fontId="49" fillId="0" borderId="12" xfId="0" applyNumberFormat="1" applyFont="1" applyFill="1" applyBorder="1" applyAlignment="1" applyProtection="1">
      <alignment horizontal="center" vertical="center" shrinkToFit="1"/>
      <protection locked="0"/>
    </xf>
    <xf numFmtId="0" fontId="49" fillId="0" borderId="12" xfId="0" applyNumberFormat="1" applyFont="1" applyFill="1" applyBorder="1" applyAlignment="1">
      <alignment horizontal="left" vertical="center" wrapText="1"/>
    </xf>
    <xf numFmtId="0" fontId="26" fillId="0" borderId="46" xfId="0" applyFont="1" applyFill="1" applyBorder="1" applyAlignment="1" applyProtection="1">
      <alignment horizontal="left" vertical="top" wrapText="1"/>
      <protection locked="0"/>
    </xf>
    <xf numFmtId="0" fontId="35" fillId="0" borderId="46" xfId="0" applyFont="1" applyFill="1" applyBorder="1" applyAlignment="1" applyProtection="1">
      <alignment horizontal="left" vertical="top" wrapText="1"/>
      <protection locked="0"/>
    </xf>
    <xf numFmtId="0" fontId="26" fillId="0" borderId="46" xfId="0" applyFont="1" applyFill="1" applyBorder="1" applyAlignment="1" applyProtection="1">
      <alignment vertical="top" wrapText="1"/>
      <protection locked="0"/>
    </xf>
    <xf numFmtId="177" fontId="49" fillId="26" borderId="46" xfId="0" applyNumberFormat="1" applyFont="1" applyFill="1" applyBorder="1" applyAlignment="1" applyProtection="1">
      <alignment horizontal="center" vertical="center" shrinkToFit="1"/>
      <protection locked="0"/>
    </xf>
    <xf numFmtId="0" fontId="49" fillId="26" borderId="46" xfId="0" applyFont="1" applyFill="1" applyBorder="1" applyAlignment="1" applyProtection="1">
      <alignment horizontal="left" vertical="center" wrapText="1"/>
      <protection locked="0"/>
    </xf>
    <xf numFmtId="0" fontId="49" fillId="0" borderId="46" xfId="0" applyNumberFormat="1" applyFont="1" applyFill="1" applyBorder="1" applyAlignment="1" applyProtection="1">
      <alignment horizontal="center" vertical="center" shrinkToFit="1"/>
      <protection locked="0"/>
    </xf>
    <xf numFmtId="0" fontId="49" fillId="0" borderId="46" xfId="0" applyNumberFormat="1" applyFont="1" applyFill="1" applyBorder="1" applyAlignment="1">
      <alignment horizontal="left" vertical="center" wrapText="1"/>
    </xf>
    <xf numFmtId="0" fontId="26" fillId="0" borderId="14" xfId="0" applyFont="1" applyFill="1" applyBorder="1" applyAlignment="1" applyProtection="1">
      <alignment horizontal="left" vertical="top" wrapText="1"/>
      <protection locked="0"/>
    </xf>
    <xf numFmtId="0" fontId="35" fillId="0" borderId="19" xfId="0" applyFont="1" applyFill="1" applyBorder="1" applyAlignment="1" applyProtection="1">
      <alignment horizontal="left" vertical="top" wrapText="1"/>
      <protection locked="0"/>
    </xf>
    <xf numFmtId="0" fontId="26" fillId="0" borderId="19" xfId="0" applyFont="1" applyFill="1" applyBorder="1" applyAlignment="1" applyProtection="1">
      <alignment vertical="top" wrapText="1"/>
      <protection locked="0"/>
    </xf>
    <xf numFmtId="0" fontId="49" fillId="26" borderId="36" xfId="0" applyFont="1" applyFill="1" applyBorder="1" applyAlignment="1" applyProtection="1">
      <alignment horizontal="left" vertical="center" wrapText="1"/>
      <protection locked="0"/>
    </xf>
    <xf numFmtId="0" fontId="49" fillId="0" borderId="36" xfId="0" applyNumberFormat="1" applyFont="1" applyFill="1" applyBorder="1" applyAlignment="1">
      <alignment horizontal="left" vertical="center" wrapText="1"/>
    </xf>
    <xf numFmtId="0" fontId="35" fillId="0" borderId="14" xfId="0" applyFont="1" applyFill="1" applyBorder="1" applyAlignment="1" applyProtection="1">
      <alignment horizontal="left" vertical="top" wrapText="1"/>
      <protection locked="0"/>
    </xf>
    <xf numFmtId="0" fontId="26" fillId="0" borderId="14" xfId="0" applyFont="1" applyFill="1" applyBorder="1" applyAlignment="1" applyProtection="1">
      <alignment vertical="top" wrapText="1"/>
      <protection locked="0"/>
    </xf>
    <xf numFmtId="0" fontId="49" fillId="26" borderId="16" xfId="0" applyFont="1" applyFill="1" applyBorder="1" applyAlignment="1" applyProtection="1">
      <alignment horizontal="left" vertical="center" wrapText="1"/>
      <protection locked="0"/>
    </xf>
    <xf numFmtId="0" fontId="49" fillId="0" borderId="14" xfId="0" applyNumberFormat="1" applyFont="1" applyFill="1" applyBorder="1" applyAlignment="1" applyProtection="1">
      <alignment horizontal="center" vertical="center" shrinkToFit="1"/>
      <protection locked="0"/>
    </xf>
    <xf numFmtId="0" fontId="49" fillId="0" borderId="16" xfId="0" applyNumberFormat="1" applyFont="1" applyFill="1" applyBorder="1" applyAlignment="1">
      <alignment horizontal="left" vertical="center" wrapText="1"/>
    </xf>
    <xf numFmtId="0" fontId="26" fillId="0" borderId="41" xfId="0" applyFont="1" applyFill="1" applyBorder="1" applyAlignment="1" applyProtection="1">
      <alignment horizontal="left" vertical="top" wrapText="1"/>
      <protection locked="0"/>
    </xf>
    <xf numFmtId="0" fontId="35" fillId="0" borderId="31" xfId="0" applyFont="1" applyFill="1" applyBorder="1" applyAlignment="1" applyProtection="1">
      <alignment horizontal="left" vertical="top" wrapText="1"/>
      <protection locked="0"/>
    </xf>
    <xf numFmtId="177" fontId="49" fillId="26" borderId="31" xfId="0" applyNumberFormat="1" applyFont="1" applyFill="1" applyBorder="1" applyAlignment="1" applyProtection="1">
      <alignment horizontal="center" vertical="center" shrinkToFit="1"/>
      <protection locked="0"/>
    </xf>
    <xf numFmtId="0" fontId="49" fillId="26" borderId="39" xfId="0" applyFont="1" applyFill="1" applyBorder="1" applyAlignment="1" applyProtection="1">
      <alignment vertical="center" wrapText="1"/>
      <protection locked="0"/>
    </xf>
    <xf numFmtId="0" fontId="49" fillId="0" borderId="31" xfId="0" applyNumberFormat="1" applyFont="1" applyFill="1" applyBorder="1" applyAlignment="1" applyProtection="1">
      <alignment horizontal="center" vertical="center" shrinkToFit="1"/>
      <protection locked="0"/>
    </xf>
    <xf numFmtId="0" fontId="49" fillId="0" borderId="39" xfId="0" applyNumberFormat="1" applyFont="1" applyFill="1" applyBorder="1" applyAlignment="1">
      <alignment vertical="center" wrapText="1"/>
    </xf>
    <xf numFmtId="0" fontId="35" fillId="0" borderId="30" xfId="0" applyFont="1" applyFill="1" applyBorder="1" applyAlignment="1" applyProtection="1">
      <alignment horizontal="left" vertical="top" wrapText="1"/>
      <protection locked="0"/>
    </xf>
    <xf numFmtId="177" fontId="49" fillId="26" borderId="30" xfId="0" applyNumberFormat="1" applyFont="1" applyFill="1" applyBorder="1" applyAlignment="1" applyProtection="1">
      <alignment horizontal="center" vertical="center" shrinkToFit="1"/>
      <protection locked="0"/>
    </xf>
    <xf numFmtId="0" fontId="49" fillId="26" borderId="30" xfId="0" applyFont="1" applyFill="1" applyBorder="1" applyAlignment="1" applyProtection="1">
      <alignment horizontal="left" vertical="center" wrapText="1"/>
      <protection locked="0"/>
    </xf>
    <xf numFmtId="0" fontId="49" fillId="0" borderId="30" xfId="0" applyNumberFormat="1" applyFont="1" applyFill="1" applyBorder="1" applyAlignment="1" applyProtection="1">
      <alignment horizontal="center" vertical="center" shrinkToFit="1"/>
      <protection locked="0"/>
    </xf>
    <xf numFmtId="0" fontId="49" fillId="0" borderId="30" xfId="0" applyNumberFormat="1" applyFont="1" applyFill="1" applyBorder="1" applyAlignment="1">
      <alignment horizontal="left" vertical="center" wrapText="1"/>
    </xf>
    <xf numFmtId="0" fontId="35" fillId="0" borderId="20" xfId="0" applyFont="1" applyFill="1" applyBorder="1" applyAlignment="1" applyProtection="1">
      <alignment horizontal="left" vertical="top" wrapText="1"/>
      <protection locked="0"/>
    </xf>
    <xf numFmtId="0" fontId="49" fillId="26" borderId="37" xfId="0" applyFont="1" applyFill="1" applyBorder="1" applyAlignment="1" applyProtection="1">
      <alignment horizontal="left" vertical="center" wrapText="1"/>
      <protection locked="0"/>
    </xf>
    <xf numFmtId="0" fontId="49" fillId="0" borderId="20" xfId="0" applyNumberFormat="1" applyFont="1" applyFill="1" applyBorder="1" applyAlignment="1" applyProtection="1">
      <alignment horizontal="center" vertical="center" shrinkToFit="1"/>
      <protection locked="0"/>
    </xf>
    <xf numFmtId="0" fontId="49" fillId="0" borderId="37" xfId="0" applyNumberFormat="1" applyFont="1" applyFill="1" applyBorder="1" applyAlignment="1">
      <alignment horizontal="left" vertical="center" wrapText="1"/>
    </xf>
    <xf numFmtId="0" fontId="35" fillId="0" borderId="11" xfId="0" applyFont="1" applyFill="1" applyBorder="1" applyAlignment="1" applyProtection="1">
      <alignment horizontal="justify" vertical="top" wrapText="1"/>
      <protection locked="0"/>
    </xf>
    <xf numFmtId="177" fontId="49" fillId="0" borderId="11" xfId="0" applyNumberFormat="1" applyFont="1" applyFill="1" applyBorder="1" applyAlignment="1" applyProtection="1">
      <alignment horizontal="center" vertical="center" shrinkToFit="1"/>
      <protection locked="0"/>
    </xf>
    <xf numFmtId="0" fontId="49" fillId="0" borderId="11" xfId="0" applyFont="1" applyFill="1" applyBorder="1" applyAlignment="1" applyProtection="1">
      <alignment vertical="center" wrapText="1"/>
      <protection locked="0"/>
    </xf>
    <xf numFmtId="0" fontId="49" fillId="0" borderId="11" xfId="0" applyNumberFormat="1" applyFont="1" applyFill="1" applyBorder="1" applyAlignment="1" applyProtection="1">
      <alignment horizontal="center" vertical="center" shrinkToFit="1"/>
      <protection locked="0"/>
    </xf>
    <xf numFmtId="0" fontId="49" fillId="0" borderId="11" xfId="0" applyNumberFormat="1" applyFont="1" applyFill="1" applyBorder="1" applyAlignment="1">
      <alignment vertical="center" wrapText="1"/>
    </xf>
    <xf numFmtId="177" fontId="66" fillId="0" borderId="10" xfId="0" applyNumberFormat="1" applyFont="1" applyFill="1" applyBorder="1" applyAlignment="1" applyProtection="1">
      <alignment vertical="center" wrapText="1"/>
      <protection locked="0"/>
    </xf>
    <xf numFmtId="0" fontId="35" fillId="0" borderId="17" xfId="0" applyFont="1" applyFill="1" applyBorder="1" applyAlignment="1" applyProtection="1">
      <alignment horizontal="left" vertical="top" wrapText="1"/>
      <protection locked="0"/>
    </xf>
    <xf numFmtId="0" fontId="49" fillId="26" borderId="35" xfId="0" applyFont="1" applyFill="1" applyBorder="1" applyAlignment="1" applyProtection="1">
      <alignment vertical="center" wrapText="1"/>
      <protection locked="0"/>
    </xf>
    <xf numFmtId="0" fontId="49" fillId="0" borderId="35" xfId="0" applyNumberFormat="1" applyFont="1" applyFill="1" applyBorder="1" applyAlignment="1">
      <alignment vertical="center" wrapText="1"/>
    </xf>
    <xf numFmtId="0" fontId="49" fillId="26" borderId="36" xfId="0" applyFont="1" applyFill="1" applyBorder="1" applyAlignment="1" applyProtection="1">
      <alignment vertical="center" wrapText="1"/>
      <protection locked="0"/>
    </xf>
    <xf numFmtId="0" fontId="49" fillId="0" borderId="36" xfId="0" applyNumberFormat="1" applyFont="1" applyFill="1" applyBorder="1" applyAlignment="1">
      <alignment vertical="center" wrapText="1"/>
    </xf>
    <xf numFmtId="0" fontId="49" fillId="26" borderId="37" xfId="0" applyFont="1" applyFill="1" applyBorder="1" applyAlignment="1" applyProtection="1">
      <alignment vertical="center" wrapText="1"/>
      <protection locked="0"/>
    </xf>
    <xf numFmtId="0" fontId="49" fillId="0" borderId="37" xfId="0" applyNumberFormat="1" applyFont="1" applyFill="1" applyBorder="1" applyAlignment="1">
      <alignment vertical="center" wrapText="1"/>
    </xf>
    <xf numFmtId="0" fontId="35" fillId="0" borderId="32" xfId="0" applyFont="1" applyFill="1" applyBorder="1" applyAlignment="1" applyProtection="1">
      <alignment horizontal="left" vertical="top" wrapText="1"/>
      <protection locked="0"/>
    </xf>
    <xf numFmtId="0" fontId="26" fillId="0" borderId="32" xfId="0" applyFont="1" applyFill="1" applyBorder="1" applyAlignment="1" applyProtection="1">
      <alignment vertical="top" wrapText="1"/>
      <protection locked="0"/>
    </xf>
    <xf numFmtId="177" fontId="49" fillId="26" borderId="32" xfId="0" applyNumberFormat="1" applyFont="1" applyFill="1" applyBorder="1" applyAlignment="1" applyProtection="1">
      <alignment horizontal="center" vertical="center" shrinkToFit="1"/>
      <protection locked="0"/>
    </xf>
    <xf numFmtId="0" fontId="49" fillId="26" borderId="40" xfId="0" applyFont="1" applyFill="1" applyBorder="1" applyAlignment="1" applyProtection="1">
      <alignment vertical="center" wrapText="1"/>
      <protection locked="0"/>
    </xf>
    <xf numFmtId="0" fontId="49" fillId="0" borderId="32" xfId="0" applyNumberFormat="1" applyFont="1" applyFill="1" applyBorder="1" applyAlignment="1" applyProtection="1">
      <alignment horizontal="center" vertical="center" shrinkToFit="1"/>
      <protection locked="0"/>
    </xf>
    <xf numFmtId="0" fontId="49" fillId="0" borderId="40" xfId="0" applyNumberFormat="1" applyFont="1" applyFill="1" applyBorder="1" applyAlignment="1">
      <alignment vertical="center" wrapText="1"/>
    </xf>
    <xf numFmtId="0" fontId="49" fillId="26" borderId="38" xfId="0" applyFont="1" applyFill="1" applyBorder="1" applyAlignment="1" applyProtection="1">
      <alignment vertical="center" wrapText="1"/>
      <protection locked="0"/>
    </xf>
    <xf numFmtId="0" fontId="49" fillId="0" borderId="38" xfId="0" applyNumberFormat="1" applyFont="1" applyFill="1" applyBorder="1" applyAlignment="1">
      <alignment vertical="center" wrapText="1"/>
    </xf>
    <xf numFmtId="0" fontId="26" fillId="0" borderId="41" xfId="0" applyFont="1" applyFill="1" applyBorder="1" applyAlignment="1" applyProtection="1">
      <alignment vertical="top" wrapText="1"/>
      <protection locked="0"/>
    </xf>
    <xf numFmtId="0" fontId="26" fillId="0" borderId="15" xfId="0" applyFont="1" applyFill="1" applyBorder="1" applyAlignment="1" applyProtection="1">
      <alignment vertical="top" wrapText="1"/>
      <protection locked="0"/>
    </xf>
    <xf numFmtId="0" fontId="49" fillId="0" borderId="11" xfId="0" applyFont="1" applyFill="1" applyBorder="1" applyAlignment="1" applyProtection="1">
      <alignment horizontal="left" vertical="top" wrapText="1"/>
      <protection locked="0"/>
    </xf>
    <xf numFmtId="177" fontId="49" fillId="0" borderId="11" xfId="0" applyNumberFormat="1" applyFont="1" applyFill="1" applyBorder="1" applyAlignment="1" applyProtection="1">
      <alignment horizontal="center" vertical="center" wrapText="1"/>
      <protection locked="0"/>
    </xf>
    <xf numFmtId="0" fontId="49" fillId="0" borderId="11" xfId="0" applyNumberFormat="1" applyFont="1" applyFill="1" applyBorder="1" applyAlignment="1">
      <alignment horizontal="center" vertical="center" wrapText="1"/>
    </xf>
    <xf numFmtId="0" fontId="35" fillId="0" borderId="29" xfId="0" applyFont="1" applyFill="1" applyBorder="1" applyAlignment="1" applyProtection="1">
      <alignment vertical="top" wrapText="1"/>
      <protection locked="0"/>
    </xf>
    <xf numFmtId="0" fontId="49" fillId="26" borderId="15" xfId="0" applyFont="1" applyFill="1" applyBorder="1" applyAlignment="1" applyProtection="1">
      <alignment vertical="center" wrapText="1"/>
      <protection locked="0"/>
    </xf>
    <xf numFmtId="0" fontId="49" fillId="0" borderId="15" xfId="0" applyNumberFormat="1" applyFont="1" applyFill="1" applyBorder="1" applyAlignment="1">
      <alignment vertical="center" wrapText="1"/>
    </xf>
    <xf numFmtId="0" fontId="35" fillId="26" borderId="15" xfId="0" applyFont="1" applyFill="1" applyBorder="1" applyProtection="1">
      <alignment vertical="center"/>
      <protection locked="0"/>
    </xf>
    <xf numFmtId="0" fontId="35" fillId="0" borderId="15" xfId="0" applyNumberFormat="1" applyFont="1" applyFill="1" applyBorder="1">
      <alignment vertical="center"/>
    </xf>
    <xf numFmtId="0" fontId="35" fillId="0" borderId="17" xfId="0" applyFont="1" applyFill="1" applyBorder="1" applyAlignment="1" applyProtection="1">
      <alignment vertical="top" wrapText="1"/>
      <protection locked="0"/>
    </xf>
    <xf numFmtId="0" fontId="49" fillId="26" borderId="17" xfId="0" applyFont="1" applyFill="1" applyBorder="1" applyAlignment="1" applyProtection="1">
      <alignment vertical="center" wrapText="1"/>
      <protection locked="0"/>
    </xf>
    <xf numFmtId="0" fontId="49" fillId="0" borderId="17" xfId="0" applyNumberFormat="1" applyFont="1" applyFill="1" applyBorder="1" applyAlignment="1">
      <alignment vertical="center" wrapText="1"/>
    </xf>
    <xf numFmtId="0" fontId="26" fillId="0" borderId="34" xfId="0" applyFont="1" applyFill="1" applyBorder="1" applyAlignment="1" applyProtection="1">
      <alignment horizontal="left" vertical="top" wrapText="1"/>
      <protection locked="0"/>
    </xf>
    <xf numFmtId="0" fontId="35" fillId="0" borderId="18" xfId="0" applyFont="1" applyFill="1" applyBorder="1" applyAlignment="1" applyProtection="1">
      <alignment vertical="top" wrapText="1"/>
      <protection locked="0"/>
    </xf>
    <xf numFmtId="0" fontId="49" fillId="26" borderId="18" xfId="0" applyFont="1" applyFill="1" applyBorder="1" applyAlignment="1" applyProtection="1">
      <alignment vertical="center" wrapText="1"/>
      <protection locked="0"/>
    </xf>
    <xf numFmtId="0" fontId="49" fillId="0" borderId="18" xfId="0" applyNumberFormat="1" applyFont="1" applyFill="1" applyBorder="1" applyAlignment="1">
      <alignment vertical="center" wrapText="1"/>
    </xf>
    <xf numFmtId="0" fontId="35" fillId="26" borderId="17" xfId="0" applyFont="1" applyFill="1" applyBorder="1" applyProtection="1">
      <alignment vertical="center"/>
      <protection locked="0"/>
    </xf>
    <xf numFmtId="0" fontId="35" fillId="0" borderId="17" xfId="0" applyNumberFormat="1" applyFont="1" applyFill="1" applyBorder="1">
      <alignment vertical="center"/>
    </xf>
    <xf numFmtId="0" fontId="35" fillId="0" borderId="19" xfId="0" applyFont="1" applyFill="1" applyBorder="1" applyAlignment="1" applyProtection="1">
      <alignment vertical="top" wrapText="1"/>
      <protection locked="0"/>
    </xf>
    <xf numFmtId="0" fontId="35" fillId="26" borderId="19" xfId="0" applyFont="1" applyFill="1" applyBorder="1" applyProtection="1">
      <alignment vertical="center"/>
      <protection locked="0"/>
    </xf>
    <xf numFmtId="0" fontId="35" fillId="0" borderId="19" xfId="0" applyNumberFormat="1" applyFont="1" applyFill="1" applyBorder="1">
      <alignment vertical="center"/>
    </xf>
    <xf numFmtId="0" fontId="35" fillId="26" borderId="18" xfId="0" applyFont="1" applyFill="1" applyBorder="1" applyProtection="1">
      <alignment vertical="center"/>
      <protection locked="0"/>
    </xf>
    <xf numFmtId="0" fontId="35" fillId="0" borderId="18" xfId="0" applyNumberFormat="1" applyFont="1" applyFill="1" applyBorder="1">
      <alignment vertical="center"/>
    </xf>
    <xf numFmtId="0" fontId="35" fillId="0" borderId="23" xfId="0" applyFont="1" applyFill="1" applyBorder="1" applyAlignment="1" applyProtection="1">
      <alignment horizontal="left" vertical="top" wrapText="1"/>
      <protection locked="0"/>
    </xf>
    <xf numFmtId="0" fontId="26" fillId="0" borderId="34" xfId="0" applyFont="1" applyFill="1" applyBorder="1" applyAlignment="1" applyProtection="1">
      <alignment vertical="top" wrapText="1"/>
      <protection locked="0"/>
    </xf>
    <xf numFmtId="0" fontId="35" fillId="0" borderId="18" xfId="0" applyFont="1" applyFill="1" applyBorder="1" applyAlignment="1" applyProtection="1">
      <alignment horizontal="left" vertical="top" wrapText="1"/>
      <protection locked="0"/>
    </xf>
    <xf numFmtId="0" fontId="35" fillId="26" borderId="16" xfId="0" applyFont="1" applyFill="1" applyBorder="1" applyProtection="1">
      <alignment vertical="center"/>
      <protection locked="0"/>
    </xf>
    <xf numFmtId="0" fontId="35" fillId="0" borderId="16" xfId="0" applyNumberFormat="1" applyFont="1" applyFill="1" applyBorder="1">
      <alignment vertical="center"/>
    </xf>
    <xf numFmtId="0" fontId="35" fillId="0" borderId="20" xfId="0" applyFont="1" applyFill="1" applyBorder="1" applyAlignment="1" applyProtection="1">
      <alignment vertical="top" wrapText="1"/>
      <protection locked="0"/>
    </xf>
    <xf numFmtId="0" fontId="49" fillId="26" borderId="19" xfId="0" applyFont="1" applyFill="1" applyBorder="1" applyProtection="1">
      <alignment vertical="center"/>
      <protection locked="0"/>
    </xf>
    <xf numFmtId="0" fontId="49" fillId="0" borderId="19" xfId="0" applyNumberFormat="1" applyFont="1" applyFill="1" applyBorder="1">
      <alignment vertical="center"/>
    </xf>
    <xf numFmtId="0" fontId="35" fillId="0" borderId="0" xfId="0" applyFont="1" applyFill="1" applyBorder="1" applyAlignment="1" applyProtection="1">
      <alignment vertical="top" wrapText="1"/>
      <protection locked="0"/>
    </xf>
    <xf numFmtId="0" fontId="35" fillId="0" borderId="12" xfId="0" applyFont="1" applyFill="1" applyBorder="1" applyAlignment="1" applyProtection="1">
      <alignment vertical="top" wrapText="1"/>
      <protection locked="0"/>
    </xf>
    <xf numFmtId="0" fontId="35" fillId="26" borderId="14" xfId="0" applyFont="1" applyFill="1" applyBorder="1" applyProtection="1">
      <alignment vertical="center"/>
      <protection locked="0"/>
    </xf>
    <xf numFmtId="0" fontId="35" fillId="0" borderId="14" xfId="0" applyNumberFormat="1" applyFont="1" applyFill="1" applyBorder="1">
      <alignment vertical="center"/>
    </xf>
    <xf numFmtId="0" fontId="26" fillId="0" borderId="42" xfId="0" applyFont="1" applyFill="1" applyBorder="1" applyAlignment="1" applyProtection="1">
      <alignment vertical="top" wrapText="1"/>
      <protection locked="0"/>
    </xf>
    <xf numFmtId="0" fontId="26" fillId="0" borderId="43" xfId="0" applyFont="1" applyFill="1" applyBorder="1" applyAlignment="1" applyProtection="1">
      <alignment vertical="top" wrapText="1"/>
      <protection locked="0"/>
    </xf>
    <xf numFmtId="0" fontId="26" fillId="0" borderId="43" xfId="0" applyFont="1" applyFill="1" applyBorder="1" applyAlignment="1" applyProtection="1">
      <alignment horizontal="left" vertical="top" wrapText="1"/>
      <protection locked="0"/>
    </xf>
    <xf numFmtId="0" fontId="49" fillId="26" borderId="20" xfId="0" applyFont="1" applyFill="1" applyBorder="1" applyAlignment="1" applyProtection="1">
      <alignment vertical="center" wrapText="1"/>
      <protection locked="0"/>
    </xf>
    <xf numFmtId="0" fontId="49" fillId="0" borderId="20" xfId="0" applyNumberFormat="1" applyFont="1" applyFill="1" applyBorder="1" applyAlignment="1">
      <alignment vertical="center" wrapText="1"/>
    </xf>
    <xf numFmtId="0" fontId="49" fillId="26" borderId="19" xfId="0" applyFont="1" applyFill="1" applyBorder="1" applyAlignment="1" applyProtection="1">
      <alignment vertical="top" wrapText="1"/>
      <protection locked="0"/>
    </xf>
    <xf numFmtId="0" fontId="49" fillId="0" borderId="19" xfId="0" applyNumberFormat="1" applyFont="1" applyFill="1" applyBorder="1" applyAlignment="1">
      <alignment vertical="top" wrapText="1"/>
    </xf>
    <xf numFmtId="177" fontId="49" fillId="26" borderId="34" xfId="0" applyNumberFormat="1" applyFont="1" applyFill="1" applyBorder="1" applyAlignment="1" applyProtection="1">
      <alignment horizontal="center" vertical="center" shrinkToFit="1"/>
      <protection locked="0"/>
    </xf>
    <xf numFmtId="0" fontId="49" fillId="26" borderId="14" xfId="0" applyFont="1" applyFill="1" applyBorder="1" applyAlignment="1" applyProtection="1">
      <alignment vertical="top" wrapText="1"/>
      <protection locked="0"/>
    </xf>
    <xf numFmtId="0" fontId="49" fillId="0" borderId="34" xfId="0" applyNumberFormat="1" applyFont="1" applyFill="1" applyBorder="1" applyAlignment="1" applyProtection="1">
      <alignment horizontal="center" vertical="center" shrinkToFit="1"/>
      <protection locked="0"/>
    </xf>
    <xf numFmtId="0" fontId="49" fillId="0" borderId="14" xfId="0" applyNumberFormat="1" applyFont="1" applyFill="1" applyBorder="1" applyAlignment="1">
      <alignment vertical="top" wrapText="1"/>
    </xf>
    <xf numFmtId="0" fontId="35" fillId="0" borderId="17" xfId="0" applyFont="1" applyFill="1" applyBorder="1" applyAlignment="1" applyProtection="1">
      <alignment horizontal="justify" vertical="top" wrapText="1"/>
      <protection locked="0"/>
    </xf>
    <xf numFmtId="0" fontId="26" fillId="0" borderId="14" xfId="0" applyFont="1" applyFill="1" applyBorder="1" applyAlignment="1" applyProtection="1">
      <alignment horizontal="justify" vertical="top"/>
      <protection locked="0"/>
    </xf>
    <xf numFmtId="0" fontId="26" fillId="0" borderId="14" xfId="0" applyFont="1" applyFill="1" applyBorder="1" applyAlignment="1" applyProtection="1">
      <alignment vertical="top"/>
      <protection locked="0"/>
    </xf>
    <xf numFmtId="177" fontId="49" fillId="26" borderId="24" xfId="0" applyNumberFormat="1" applyFont="1" applyFill="1" applyBorder="1" applyAlignment="1" applyProtection="1">
      <alignment horizontal="center" vertical="center" shrinkToFit="1"/>
      <protection locked="0"/>
    </xf>
    <xf numFmtId="0" fontId="49" fillId="0" borderId="24" xfId="0" applyNumberFormat="1" applyFont="1" applyFill="1" applyBorder="1" applyAlignment="1" applyProtection="1">
      <alignment horizontal="center" vertical="center" shrinkToFit="1"/>
      <protection locked="0"/>
    </xf>
    <xf numFmtId="0" fontId="35" fillId="0" borderId="33" xfId="0" applyFont="1" applyFill="1" applyBorder="1" applyAlignment="1" applyProtection="1">
      <alignment horizontal="left" vertical="top" wrapText="1"/>
      <protection locked="0"/>
    </xf>
    <xf numFmtId="0" fontId="49" fillId="26" borderId="24" xfId="0" applyFont="1" applyFill="1" applyBorder="1" applyAlignment="1" applyProtection="1">
      <alignment vertical="center" wrapText="1"/>
      <protection locked="0"/>
    </xf>
    <xf numFmtId="0" fontId="49" fillId="0" borderId="24" xfId="0" applyNumberFormat="1" applyFont="1" applyFill="1" applyBorder="1" applyAlignment="1">
      <alignment vertical="center" wrapText="1"/>
    </xf>
    <xf numFmtId="0" fontId="51" fillId="0" borderId="24" xfId="0" applyNumberFormat="1" applyFont="1" applyFill="1" applyBorder="1" applyAlignment="1">
      <alignment horizontal="center" vertical="center" wrapText="1"/>
    </xf>
    <xf numFmtId="0" fontId="35" fillId="0" borderId="11" xfId="0" applyFont="1" applyFill="1" applyBorder="1" applyAlignment="1" applyProtection="1">
      <alignment horizontal="left" vertical="top" wrapText="1"/>
      <protection locked="0"/>
    </xf>
    <xf numFmtId="177" fontId="49" fillId="26" borderId="15" xfId="0" applyNumberFormat="1" applyFont="1" applyFill="1" applyBorder="1" applyAlignment="1" applyProtection="1">
      <alignment horizontal="center" vertical="center" shrinkToFit="1"/>
      <protection locked="0"/>
    </xf>
    <xf numFmtId="0" fontId="49" fillId="0" borderId="15" xfId="0" applyNumberFormat="1" applyFont="1" applyFill="1" applyBorder="1" applyAlignment="1" applyProtection="1">
      <alignment horizontal="center" vertical="center" shrinkToFit="1"/>
      <protection locked="0"/>
    </xf>
    <xf numFmtId="0" fontId="35" fillId="0" borderId="15" xfId="0" applyFont="1" applyFill="1" applyBorder="1" applyAlignment="1" applyProtection="1">
      <alignment horizontal="left" vertical="top" wrapText="1"/>
      <protection locked="0"/>
    </xf>
    <xf numFmtId="0" fontId="49" fillId="26" borderId="14" xfId="0" applyFont="1" applyFill="1" applyBorder="1" applyAlignment="1" applyProtection="1">
      <alignment vertical="center" wrapText="1"/>
      <protection locked="0"/>
    </xf>
    <xf numFmtId="0" fontId="49" fillId="0" borderId="14" xfId="0" applyNumberFormat="1" applyFont="1" applyFill="1" applyBorder="1" applyAlignment="1">
      <alignment vertical="center" wrapText="1"/>
    </xf>
    <xf numFmtId="0" fontId="35" fillId="0" borderId="29" xfId="0" applyFont="1" applyFill="1" applyBorder="1" applyAlignment="1" applyProtection="1">
      <alignment horizontal="left" vertical="top" wrapText="1"/>
      <protection locked="0"/>
    </xf>
    <xf numFmtId="0" fontId="26" fillId="0" borderId="12" xfId="0" applyFont="1" applyFill="1" applyBorder="1" applyAlignment="1" applyProtection="1">
      <alignment horizontal="justify" vertical="top" wrapText="1"/>
      <protection locked="0"/>
    </xf>
    <xf numFmtId="0" fontId="26" fillId="0" borderId="14" xfId="0" applyFont="1" applyFill="1" applyBorder="1" applyAlignment="1" applyProtection="1">
      <alignment horizontal="justify" vertical="top" wrapText="1"/>
      <protection locked="0"/>
    </xf>
    <xf numFmtId="0" fontId="35" fillId="0" borderId="14" xfId="0" applyFont="1" applyFill="1" applyBorder="1" applyAlignment="1" applyProtection="1">
      <alignment horizontal="justify" vertical="top" wrapText="1"/>
      <protection locked="0"/>
    </xf>
    <xf numFmtId="0" fontId="35" fillId="0" borderId="15" xfId="0" applyFont="1" applyFill="1" applyBorder="1" applyAlignment="1" applyProtection="1">
      <alignment vertical="top" wrapText="1"/>
      <protection locked="0"/>
    </xf>
    <xf numFmtId="0" fontId="26" fillId="0" borderId="43" xfId="0" applyFont="1" applyFill="1" applyBorder="1" applyAlignment="1" applyProtection="1">
      <alignment vertical="top"/>
      <protection locked="0"/>
    </xf>
    <xf numFmtId="0" fontId="35" fillId="0" borderId="19" xfId="0" applyFont="1" applyFill="1" applyBorder="1" applyAlignment="1">
      <alignment vertical="top" wrapText="1"/>
    </xf>
    <xf numFmtId="0" fontId="35" fillId="0" borderId="14" xfId="0" applyFont="1" applyFill="1" applyBorder="1" applyAlignment="1" applyProtection="1">
      <alignment vertical="top" wrapText="1"/>
      <protection locked="0"/>
    </xf>
    <xf numFmtId="0" fontId="26" fillId="0" borderId="15" xfId="0" applyFont="1" applyFill="1" applyBorder="1" applyAlignment="1" applyProtection="1">
      <alignment horizontal="left" vertical="top" wrapText="1"/>
      <protection locked="0"/>
    </xf>
    <xf numFmtId="0" fontId="35" fillId="0" borderId="13" xfId="0" applyFont="1" applyFill="1" applyBorder="1" applyAlignment="1" applyProtection="1">
      <alignment vertical="top" wrapText="1"/>
      <protection locked="0"/>
    </xf>
    <xf numFmtId="0" fontId="35" fillId="0" borderId="12" xfId="0" applyFont="1" applyFill="1" applyBorder="1" applyAlignment="1" applyProtection="1">
      <alignment horizontal="justify" vertical="top" wrapText="1"/>
      <protection locked="0"/>
    </xf>
    <xf numFmtId="0" fontId="35" fillId="27" borderId="14" xfId="0" quotePrefix="1" applyFont="1" applyFill="1" applyBorder="1" applyAlignment="1" applyProtection="1">
      <alignment horizontal="left" vertical="top" wrapText="1" indent="1"/>
      <protection locked="0"/>
    </xf>
    <xf numFmtId="0" fontId="35" fillId="0" borderId="49" xfId="0" applyFont="1" applyFill="1" applyBorder="1" applyAlignment="1" applyProtection="1">
      <alignment horizontal="justify" vertical="top" wrapText="1"/>
      <protection locked="0"/>
    </xf>
    <xf numFmtId="178" fontId="67" fillId="27" borderId="23" xfId="0" applyNumberFormat="1" applyFont="1" applyFill="1" applyBorder="1" applyAlignment="1" applyProtection="1">
      <alignment horizontal="center" vertical="top" wrapText="1"/>
      <protection locked="0"/>
    </xf>
    <xf numFmtId="0" fontId="35" fillId="26" borderId="20" xfId="0" applyFont="1" applyFill="1" applyBorder="1" applyProtection="1">
      <alignment vertical="center"/>
      <protection locked="0"/>
    </xf>
    <xf numFmtId="0" fontId="35" fillId="0" borderId="20" xfId="0" applyNumberFormat="1" applyFont="1" applyFill="1" applyBorder="1">
      <alignment vertical="center"/>
    </xf>
    <xf numFmtId="0" fontId="26" fillId="0" borderId="12" xfId="41" applyFont="1" applyFill="1" applyBorder="1" applyAlignment="1" applyProtection="1">
      <alignment vertical="top" wrapText="1"/>
      <protection locked="0"/>
    </xf>
    <xf numFmtId="177" fontId="49" fillId="26" borderId="17" xfId="0" applyNumberFormat="1" applyFont="1" applyFill="1" applyBorder="1" applyAlignment="1" applyProtection="1">
      <alignment vertical="center" shrinkToFit="1"/>
      <protection locked="0"/>
    </xf>
    <xf numFmtId="0" fontId="49" fillId="26" borderId="17" xfId="41" applyFont="1" applyFill="1" applyBorder="1" applyAlignment="1" applyProtection="1">
      <alignment vertical="center" wrapText="1"/>
      <protection locked="0"/>
    </xf>
    <xf numFmtId="0" fontId="49" fillId="0" borderId="17" xfId="0" applyNumberFormat="1" applyFont="1" applyFill="1" applyBorder="1" applyAlignment="1" applyProtection="1">
      <alignment vertical="center" shrinkToFit="1"/>
      <protection locked="0"/>
    </xf>
    <xf numFmtId="0" fontId="49" fillId="0" borderId="17" xfId="41" applyNumberFormat="1" applyFont="1" applyFill="1" applyBorder="1" applyAlignment="1">
      <alignment vertical="center" wrapText="1"/>
    </xf>
    <xf numFmtId="0" fontId="26" fillId="0" borderId="14" xfId="41" applyFont="1" applyFill="1" applyBorder="1" applyAlignment="1" applyProtection="1">
      <alignment vertical="top" wrapText="1"/>
      <protection locked="0"/>
    </xf>
    <xf numFmtId="177" fontId="49" fillId="26" borderId="19" xfId="0" applyNumberFormat="1" applyFont="1" applyFill="1" applyBorder="1" applyAlignment="1" applyProtection="1">
      <alignment vertical="center" shrinkToFit="1"/>
      <protection locked="0"/>
    </xf>
    <xf numFmtId="0" fontId="49" fillId="26" borderId="19" xfId="41" applyFont="1" applyFill="1" applyBorder="1" applyAlignment="1" applyProtection="1">
      <alignment vertical="center" wrapText="1"/>
      <protection locked="0"/>
    </xf>
    <xf numFmtId="0" fontId="49" fillId="0" borderId="19" xfId="0" applyNumberFormat="1" applyFont="1" applyFill="1" applyBorder="1" applyAlignment="1" applyProtection="1">
      <alignment vertical="center" shrinkToFit="1"/>
      <protection locked="0"/>
    </xf>
    <xf numFmtId="0" fontId="49" fillId="0" borderId="19" xfId="41" applyNumberFormat="1" applyFont="1" applyFill="1" applyBorder="1" applyAlignment="1">
      <alignment vertical="center" wrapText="1"/>
    </xf>
    <xf numFmtId="177" fontId="49" fillId="26" borderId="20" xfId="0" applyNumberFormat="1" applyFont="1" applyFill="1" applyBorder="1" applyAlignment="1" applyProtection="1">
      <alignment vertical="center" shrinkToFit="1"/>
      <protection locked="0"/>
    </xf>
    <xf numFmtId="0" fontId="49" fillId="26" borderId="20" xfId="41" applyFont="1" applyFill="1" applyBorder="1" applyAlignment="1" applyProtection="1">
      <alignment vertical="center" wrapText="1"/>
      <protection locked="0"/>
    </xf>
    <xf numFmtId="0" fontId="49" fillId="0" borderId="20" xfId="0" applyNumberFormat="1" applyFont="1" applyFill="1" applyBorder="1" applyAlignment="1" applyProtection="1">
      <alignment vertical="center" shrinkToFit="1"/>
      <protection locked="0"/>
    </xf>
    <xf numFmtId="0" fontId="35" fillId="27" borderId="14" xfId="0" applyFont="1" applyFill="1" applyBorder="1" applyAlignment="1" applyProtection="1">
      <alignment horizontal="left" vertical="top" wrapText="1" indent="1"/>
      <protection locked="0"/>
    </xf>
    <xf numFmtId="0" fontId="26" fillId="0" borderId="34" xfId="0" applyFont="1" applyFill="1" applyBorder="1" applyAlignment="1" applyProtection="1">
      <alignment horizontal="justify" vertical="top" wrapText="1"/>
      <protection locked="0"/>
    </xf>
    <xf numFmtId="0" fontId="35" fillId="0" borderId="44" xfId="0" applyFont="1" applyFill="1" applyBorder="1" applyAlignment="1" applyProtection="1">
      <alignment vertical="top" wrapText="1"/>
      <protection locked="0"/>
    </xf>
    <xf numFmtId="0" fontId="49" fillId="26" borderId="17" xfId="0" applyFont="1" applyFill="1" applyBorder="1" applyProtection="1">
      <alignment vertical="center"/>
      <protection locked="0"/>
    </xf>
    <xf numFmtId="0" fontId="49" fillId="0" borderId="17" xfId="0" applyNumberFormat="1" applyFont="1" applyFill="1" applyBorder="1">
      <alignment vertical="center"/>
    </xf>
    <xf numFmtId="0" fontId="35" fillId="0" borderId="50" xfId="0" applyFont="1" applyFill="1" applyBorder="1" applyAlignment="1" applyProtection="1">
      <alignment vertical="top" wrapText="1"/>
      <protection locked="0"/>
    </xf>
    <xf numFmtId="0" fontId="49" fillId="26" borderId="23" xfId="0" applyFont="1" applyFill="1" applyBorder="1" applyProtection="1">
      <alignment vertical="center"/>
      <protection locked="0"/>
    </xf>
    <xf numFmtId="0" fontId="49" fillId="0" borderId="23" xfId="0" applyNumberFormat="1" applyFont="1" applyFill="1" applyBorder="1">
      <alignment vertical="center"/>
    </xf>
    <xf numFmtId="0" fontId="26" fillId="0" borderId="14" xfId="0" applyFont="1" applyFill="1" applyBorder="1" applyAlignment="1" applyProtection="1">
      <alignment horizontal="center" vertical="center"/>
      <protection locked="0"/>
    </xf>
    <xf numFmtId="0" fontId="35" fillId="0" borderId="45" xfId="0" applyFont="1" applyFill="1" applyBorder="1" applyAlignment="1" applyProtection="1">
      <alignment vertical="top" wrapText="1"/>
      <protection locked="0"/>
    </xf>
    <xf numFmtId="0" fontId="49" fillId="26" borderId="20" xfId="0" applyFont="1" applyFill="1" applyBorder="1" applyProtection="1">
      <alignment vertical="center"/>
      <protection locked="0"/>
    </xf>
    <xf numFmtId="0" fontId="49" fillId="0" borderId="20" xfId="0" applyNumberFormat="1" applyFont="1" applyFill="1" applyBorder="1">
      <alignment vertical="center"/>
    </xf>
    <xf numFmtId="0" fontId="26" fillId="0" borderId="34" xfId="0" applyFont="1" applyFill="1" applyBorder="1" applyAlignment="1" applyProtection="1">
      <alignment horizontal="center" vertical="center"/>
      <protection locked="0"/>
    </xf>
    <xf numFmtId="0" fontId="51" fillId="0" borderId="46" xfId="0" applyNumberFormat="1" applyFont="1" applyFill="1" applyBorder="1" applyAlignment="1">
      <alignment horizontal="center" vertical="center" wrapText="1"/>
    </xf>
    <xf numFmtId="0" fontId="51" fillId="0" borderId="19" xfId="0" applyNumberFormat="1" applyFont="1" applyFill="1" applyBorder="1" applyAlignment="1">
      <alignment horizontal="center" vertical="center" wrapText="1"/>
    </xf>
    <xf numFmtId="0" fontId="51" fillId="0" borderId="31" xfId="0" applyNumberFormat="1" applyFont="1" applyFill="1" applyBorder="1" applyAlignment="1">
      <alignment horizontal="center" vertical="center" wrapText="1"/>
    </xf>
    <xf numFmtId="0" fontId="51" fillId="0" borderId="30" xfId="0" applyNumberFormat="1" applyFont="1" applyFill="1" applyBorder="1" applyAlignment="1">
      <alignment horizontal="center" vertical="center" wrapText="1"/>
    </xf>
    <xf numFmtId="0" fontId="51" fillId="0" borderId="11" xfId="0" applyNumberFormat="1" applyFont="1" applyFill="1" applyBorder="1" applyAlignment="1">
      <alignment horizontal="center" vertical="center" wrapText="1"/>
    </xf>
    <xf numFmtId="0" fontId="51" fillId="0" borderId="17" xfId="0" applyNumberFormat="1" applyFont="1" applyFill="1" applyBorder="1" applyAlignment="1">
      <alignment horizontal="center" vertical="center" wrapText="1"/>
    </xf>
    <xf numFmtId="0" fontId="51" fillId="0" borderId="32" xfId="0" applyNumberFormat="1" applyFont="1" applyFill="1" applyBorder="1" applyAlignment="1">
      <alignment horizontal="center" vertical="center" wrapText="1"/>
    </xf>
    <xf numFmtId="0" fontId="51" fillId="0" borderId="15" xfId="0" applyNumberFormat="1" applyFont="1" applyFill="1" applyBorder="1" applyAlignment="1">
      <alignment horizontal="center" vertical="center" wrapText="1"/>
    </xf>
    <xf numFmtId="0" fontId="51" fillId="0" borderId="18" xfId="0" applyNumberFormat="1" applyFont="1" applyFill="1" applyBorder="1" applyAlignment="1">
      <alignment horizontal="center" vertical="center" wrapText="1"/>
    </xf>
    <xf numFmtId="0" fontId="49" fillId="0" borderId="19" xfId="0" applyNumberFormat="1" applyFont="1" applyFill="1" applyBorder="1" applyAlignment="1">
      <alignment horizontal="center" vertical="center" wrapText="1"/>
    </xf>
    <xf numFmtId="0" fontId="49" fillId="0" borderId="18" xfId="0" applyNumberFormat="1" applyFont="1" applyFill="1" applyBorder="1" applyAlignment="1">
      <alignment horizontal="center" vertical="center" wrapText="1"/>
    </xf>
    <xf numFmtId="0" fontId="49" fillId="0" borderId="20" xfId="0" applyNumberFormat="1" applyFont="1" applyFill="1" applyBorder="1" applyAlignment="1">
      <alignment horizontal="center" vertical="center" wrapText="1"/>
    </xf>
    <xf numFmtId="0" fontId="49" fillId="0" borderId="12" xfId="0" applyNumberFormat="1" applyFont="1" applyFill="1" applyBorder="1" applyAlignment="1">
      <alignment horizontal="center" vertical="center" wrapText="1"/>
    </xf>
    <xf numFmtId="0" fontId="51" fillId="0" borderId="0" xfId="0" applyNumberFormat="1" applyFont="1" applyFill="1" applyBorder="1" applyAlignment="1">
      <alignment horizontal="center" vertical="center" wrapText="1"/>
    </xf>
    <xf numFmtId="0" fontId="51" fillId="0" borderId="22" xfId="0" applyNumberFormat="1" applyFont="1" applyFill="1" applyBorder="1" applyAlignment="1">
      <alignment horizontal="center" vertical="center" wrapText="1"/>
    </xf>
    <xf numFmtId="0" fontId="49" fillId="0" borderId="21" xfId="0" applyNumberFormat="1" applyFont="1" applyFill="1" applyBorder="1" applyAlignment="1">
      <alignment horizontal="center" vertical="center" wrapText="1"/>
    </xf>
    <xf numFmtId="0" fontId="49" fillId="0" borderId="17" xfId="0" applyNumberFormat="1" applyFont="1" applyFill="1" applyBorder="1" applyAlignment="1">
      <alignment horizontal="center" vertical="center" wrapText="1"/>
    </xf>
    <xf numFmtId="0" fontId="49" fillId="0" borderId="23" xfId="0" applyNumberFormat="1" applyFont="1" applyFill="1" applyBorder="1" applyAlignment="1">
      <alignment horizontal="center" vertical="center" wrapText="1"/>
    </xf>
    <xf numFmtId="0" fontId="49" fillId="26" borderId="62" xfId="0" applyFont="1" applyFill="1" applyBorder="1" applyAlignment="1" applyProtection="1">
      <alignment vertical="center" wrapText="1"/>
      <protection locked="0"/>
    </xf>
    <xf numFmtId="0" fontId="49" fillId="0" borderId="62" xfId="0" applyNumberFormat="1" applyFont="1" applyFill="1" applyBorder="1" applyAlignment="1">
      <alignment vertical="center" wrapText="1"/>
    </xf>
    <xf numFmtId="0" fontId="65" fillId="0" borderId="62" xfId="0" applyNumberFormat="1" applyFont="1" applyFill="1" applyBorder="1" applyAlignment="1">
      <alignment horizontal="center" vertical="center" wrapText="1"/>
    </xf>
    <xf numFmtId="0" fontId="35" fillId="0" borderId="24" xfId="0" applyFont="1" applyFill="1" applyBorder="1" applyAlignment="1" applyProtection="1">
      <alignment horizontal="left" vertical="top" wrapText="1"/>
      <protection locked="0"/>
    </xf>
    <xf numFmtId="0" fontId="49" fillId="26" borderId="33" xfId="0" applyFont="1" applyFill="1" applyBorder="1" applyAlignment="1" applyProtection="1">
      <alignment vertical="center" wrapText="1"/>
      <protection locked="0"/>
    </xf>
    <xf numFmtId="0" fontId="49" fillId="0" borderId="33" xfId="0" applyNumberFormat="1" applyFont="1" applyFill="1" applyBorder="1" applyAlignment="1">
      <alignment vertical="center" wrapText="1"/>
    </xf>
    <xf numFmtId="0" fontId="65" fillId="0" borderId="33" xfId="0" applyNumberFormat="1" applyFont="1" applyFill="1" applyBorder="1" applyAlignment="1">
      <alignment horizontal="center" vertical="center" wrapText="1"/>
    </xf>
    <xf numFmtId="177" fontId="49" fillId="26" borderId="61" xfId="0" applyNumberFormat="1" applyFont="1" applyFill="1" applyBorder="1" applyAlignment="1" applyProtection="1">
      <alignment horizontal="center" vertical="center" shrinkToFit="1"/>
      <protection locked="0"/>
    </xf>
    <xf numFmtId="0" fontId="49" fillId="26" borderId="63" xfId="0" applyFont="1" applyFill="1" applyBorder="1" applyAlignment="1" applyProtection="1">
      <alignment vertical="center" wrapText="1"/>
      <protection locked="0"/>
    </xf>
    <xf numFmtId="0" fontId="49" fillId="0" borderId="61" xfId="0" applyNumberFormat="1" applyFont="1" applyFill="1" applyBorder="1" applyAlignment="1">
      <alignment horizontal="center" vertical="center" wrapText="1"/>
    </xf>
    <xf numFmtId="0" fontId="49" fillId="0" borderId="63" xfId="0" applyNumberFormat="1" applyFont="1" applyFill="1" applyBorder="1" applyAlignment="1">
      <alignment vertical="center" wrapText="1"/>
    </xf>
    <xf numFmtId="0" fontId="65" fillId="0" borderId="63" xfId="0" applyNumberFormat="1" applyFont="1" applyFill="1" applyBorder="1" applyAlignment="1">
      <alignment horizontal="center" vertical="center" wrapText="1"/>
    </xf>
    <xf numFmtId="0" fontId="49" fillId="26" borderId="19" xfId="0" applyNumberFormat="1" applyFont="1" applyFill="1" applyBorder="1" applyAlignment="1" applyProtection="1">
      <alignment vertical="center" wrapText="1"/>
      <protection locked="0"/>
    </xf>
    <xf numFmtId="177" fontId="49" fillId="26" borderId="12" xfId="0" applyNumberFormat="1" applyFont="1" applyFill="1" applyBorder="1" applyAlignment="1" applyProtection="1">
      <alignment horizontal="center" vertical="center" shrinkToFit="1"/>
      <protection locked="0"/>
    </xf>
    <xf numFmtId="177" fontId="49" fillId="26" borderId="14" xfId="0" applyNumberFormat="1" applyFont="1" applyFill="1" applyBorder="1" applyAlignment="1" applyProtection="1">
      <alignment horizontal="center" vertical="center" shrinkToFit="1"/>
      <protection locked="0"/>
    </xf>
    <xf numFmtId="177" fontId="49" fillId="26" borderId="23" xfId="0" applyNumberFormat="1" applyFont="1" applyFill="1" applyBorder="1" applyAlignment="1" applyProtection="1">
      <alignment horizontal="center" vertical="center" shrinkToFit="1"/>
      <protection locked="0"/>
    </xf>
    <xf numFmtId="0" fontId="49" fillId="26" borderId="12" xfId="0" applyFont="1" applyFill="1" applyBorder="1" applyAlignment="1" applyProtection="1">
      <alignment horizontal="left" vertical="center" wrapText="1"/>
      <protection locked="0"/>
    </xf>
    <xf numFmtId="177" fontId="49" fillId="26" borderId="20" xfId="0" applyNumberFormat="1" applyFont="1" applyFill="1" applyBorder="1" applyAlignment="1" applyProtection="1">
      <alignment horizontal="center" vertical="center" shrinkToFit="1"/>
      <protection locked="0"/>
    </xf>
    <xf numFmtId="0" fontId="51" fillId="0" borderId="12" xfId="0" applyNumberFormat="1" applyFont="1" applyFill="1" applyBorder="1" applyAlignment="1">
      <alignment horizontal="center" vertical="center" wrapText="1"/>
    </xf>
    <xf numFmtId="0" fontId="51" fillId="0" borderId="14" xfId="0" applyNumberFormat="1" applyFont="1" applyFill="1" applyBorder="1" applyAlignment="1">
      <alignment horizontal="center" vertical="center" wrapText="1"/>
    </xf>
    <xf numFmtId="0" fontId="51" fillId="0" borderId="23" xfId="0" applyNumberFormat="1" applyFont="1" applyFill="1" applyBorder="1" applyAlignment="1">
      <alignment horizontal="center" vertical="center" wrapText="1"/>
    </xf>
    <xf numFmtId="0" fontId="51" fillId="0" borderId="20" xfId="0" applyNumberFormat="1" applyFont="1" applyFill="1" applyBorder="1" applyAlignment="1">
      <alignment horizontal="center" vertical="center" wrapText="1"/>
    </xf>
    <xf numFmtId="0" fontId="68" fillId="0" borderId="12" xfId="0" applyFont="1" applyFill="1" applyBorder="1" applyAlignment="1" applyProtection="1">
      <alignment vertical="top" wrapText="1"/>
      <protection locked="0"/>
    </xf>
    <xf numFmtId="0" fontId="68" fillId="0" borderId="46" xfId="0" applyFont="1" applyFill="1" applyBorder="1" applyAlignment="1" applyProtection="1">
      <alignment vertical="top" wrapText="1"/>
      <protection locked="0"/>
    </xf>
    <xf numFmtId="0" fontId="68" fillId="0" borderId="19" xfId="0" applyFont="1" applyFill="1" applyBorder="1" applyAlignment="1" applyProtection="1">
      <alignment vertical="top" wrapText="1"/>
      <protection locked="0"/>
    </xf>
    <xf numFmtId="0" fontId="68" fillId="0" borderId="14" xfId="0" applyFont="1" applyFill="1" applyBorder="1" applyAlignment="1" applyProtection="1">
      <alignment vertical="top" wrapText="1"/>
      <protection locked="0"/>
    </xf>
    <xf numFmtId="0" fontId="68" fillId="0" borderId="31" xfId="0" applyFont="1" applyFill="1" applyBorder="1" applyAlignment="1" applyProtection="1">
      <alignment vertical="top" wrapText="1"/>
      <protection locked="0"/>
    </xf>
    <xf numFmtId="0" fontId="68" fillId="0" borderId="30" xfId="0" applyFont="1" applyFill="1" applyBorder="1" applyAlignment="1" applyProtection="1">
      <alignment vertical="top" wrapText="1"/>
      <protection locked="0"/>
    </xf>
    <xf numFmtId="0" fontId="68" fillId="0" borderId="20" xfId="0" applyFont="1" applyFill="1" applyBorder="1" applyAlignment="1" applyProtection="1">
      <alignment vertical="top" wrapText="1"/>
      <protection locked="0"/>
    </xf>
    <xf numFmtId="0" fontId="68" fillId="0" borderId="11" xfId="0" applyFont="1" applyFill="1" applyBorder="1" applyAlignment="1" applyProtection="1">
      <alignment vertical="top" wrapText="1"/>
      <protection locked="0"/>
    </xf>
    <xf numFmtId="0" fontId="68" fillId="0" borderId="17" xfId="0" applyFont="1" applyFill="1" applyBorder="1" applyAlignment="1" applyProtection="1">
      <alignment vertical="top" wrapText="1"/>
      <protection locked="0"/>
    </xf>
    <xf numFmtId="0" fontId="68" fillId="0" borderId="32" xfId="0" applyFont="1" applyFill="1" applyBorder="1" applyAlignment="1" applyProtection="1">
      <alignment vertical="top" wrapText="1"/>
      <protection locked="0"/>
    </xf>
    <xf numFmtId="0" fontId="68" fillId="0" borderId="24" xfId="0" applyFont="1" applyFill="1" applyBorder="1" applyAlignment="1" applyProtection="1">
      <alignment vertical="top" wrapText="1"/>
      <protection locked="0"/>
    </xf>
    <xf numFmtId="0" fontId="68" fillId="0" borderId="18" xfId="0" applyFont="1" applyFill="1" applyBorder="1" applyAlignment="1" applyProtection="1">
      <alignment vertical="top" wrapText="1"/>
      <protection locked="0"/>
    </xf>
    <xf numFmtId="0" fontId="68" fillId="0" borderId="23" xfId="0" applyFont="1" applyFill="1" applyBorder="1" applyAlignment="1" applyProtection="1">
      <alignment vertical="top" wrapText="1"/>
      <protection locked="0"/>
    </xf>
    <xf numFmtId="0" fontId="68" fillId="0" borderId="15" xfId="0" applyFont="1" applyFill="1" applyBorder="1" applyAlignment="1" applyProtection="1">
      <alignment vertical="top" wrapText="1"/>
      <protection locked="0"/>
    </xf>
    <xf numFmtId="0" fontId="68" fillId="0" borderId="0" xfId="0" applyFont="1" applyFill="1" applyBorder="1" applyAlignment="1" applyProtection="1">
      <alignment vertical="top" wrapText="1"/>
      <protection locked="0"/>
    </xf>
    <xf numFmtId="0" fontId="68" fillId="0" borderId="22" xfId="0" applyFont="1" applyFill="1" applyBorder="1" applyAlignment="1" applyProtection="1">
      <alignment vertical="top" wrapText="1"/>
      <protection locked="0"/>
    </xf>
    <xf numFmtId="0" fontId="68" fillId="0" borderId="20" xfId="0" applyFont="1" applyBorder="1" applyAlignment="1" applyProtection="1">
      <alignment horizontal="justify" vertical="top" wrapText="1"/>
      <protection locked="0"/>
    </xf>
    <xf numFmtId="0" fontId="68" fillId="0" borderId="17" xfId="0" applyFont="1" applyBorder="1" applyAlignment="1" applyProtection="1">
      <alignment horizontal="justify" vertical="top" wrapText="1"/>
      <protection locked="0"/>
    </xf>
    <xf numFmtId="0" fontId="68" fillId="0" borderId="14" xfId="0" applyFont="1" applyBorder="1" applyAlignment="1" applyProtection="1">
      <alignment horizontal="justify" vertical="top" wrapText="1"/>
      <protection locked="0"/>
    </xf>
    <xf numFmtId="0" fontId="68" fillId="0" borderId="18" xfId="0" applyFont="1" applyBorder="1" applyAlignment="1" applyProtection="1">
      <alignment horizontal="justify" vertical="top" wrapText="1"/>
      <protection locked="0"/>
    </xf>
    <xf numFmtId="0" fontId="68" fillId="0" borderId="19" xfId="0" applyFont="1" applyFill="1" applyBorder="1" applyAlignment="1">
      <alignment vertical="top" wrapText="1"/>
    </xf>
    <xf numFmtId="0" fontId="68" fillId="0" borderId="19" xfId="0" applyFont="1" applyBorder="1" applyAlignment="1" applyProtection="1">
      <alignment vertical="top" wrapText="1"/>
      <protection locked="0"/>
    </xf>
    <xf numFmtId="0" fontId="68" fillId="0" borderId="18" xfId="0" applyFont="1" applyBorder="1" applyAlignment="1" applyProtection="1">
      <alignment vertical="top" wrapText="1"/>
      <protection locked="0"/>
    </xf>
    <xf numFmtId="0" fontId="68" fillId="24" borderId="17" xfId="0" applyFont="1" applyFill="1" applyBorder="1" applyAlignment="1" applyProtection="1">
      <alignment vertical="top" wrapText="1"/>
      <protection locked="0"/>
    </xf>
    <xf numFmtId="0" fontId="68" fillId="0" borderId="10" xfId="0" applyFont="1" applyFill="1" applyBorder="1" applyAlignment="1" applyProtection="1">
      <alignment vertical="center" wrapText="1"/>
      <protection locked="0"/>
    </xf>
    <xf numFmtId="0" fontId="68" fillId="0" borderId="21" xfId="0" applyFont="1" applyFill="1" applyBorder="1" applyAlignment="1" applyProtection="1">
      <alignment vertical="top" wrapText="1"/>
      <protection locked="0"/>
    </xf>
    <xf numFmtId="0" fontId="68" fillId="0" borderId="18" xfId="0" applyFont="1" applyFill="1" applyBorder="1" applyAlignment="1" applyProtection="1">
      <alignment horizontal="left" vertical="top" wrapText="1"/>
      <protection locked="0"/>
    </xf>
    <xf numFmtId="0" fontId="49" fillId="0" borderId="0" xfId="0" applyFont="1" applyFill="1" applyBorder="1" applyAlignment="1" applyProtection="1">
      <alignment horizontal="left" vertical="top" wrapText="1"/>
      <protection locked="0"/>
    </xf>
    <xf numFmtId="0" fontId="49" fillId="0" borderId="0" xfId="0" applyFont="1" applyFill="1" applyBorder="1" applyAlignment="1" applyProtection="1">
      <alignment vertical="top" wrapText="1"/>
      <protection locked="0"/>
    </xf>
    <xf numFmtId="0" fontId="49" fillId="0" borderId="0" xfId="0" applyFont="1" applyFill="1" applyBorder="1" applyAlignment="1" applyProtection="1">
      <alignment vertical="center" wrapText="1"/>
      <protection locked="0"/>
    </xf>
    <xf numFmtId="0" fontId="49" fillId="0" borderId="0" xfId="0" applyNumberFormat="1" applyFont="1" applyAlignment="1">
      <alignment vertical="center" wrapText="1"/>
    </xf>
    <xf numFmtId="0" fontId="49" fillId="0" borderId="0" xfId="0" applyFont="1" applyFill="1" applyAlignment="1" applyProtection="1">
      <alignment horizontal="center" vertical="top" wrapText="1"/>
      <protection locked="0"/>
    </xf>
    <xf numFmtId="0" fontId="49" fillId="0" borderId="0" xfId="0" applyFont="1" applyFill="1" applyAlignment="1" applyProtection="1">
      <alignment vertical="top" wrapText="1"/>
      <protection locked="0"/>
    </xf>
    <xf numFmtId="0" fontId="49" fillId="0" borderId="0" xfId="0" applyFont="1" applyFill="1" applyAlignment="1" applyProtection="1">
      <alignment vertical="center" wrapText="1"/>
      <protection locked="0"/>
    </xf>
    <xf numFmtId="49" fontId="49" fillId="0" borderId="0" xfId="0" applyNumberFormat="1" applyFont="1" applyFill="1" applyAlignment="1" applyProtection="1">
      <alignment horizontal="right" vertical="center" wrapText="1"/>
      <protection locked="0"/>
    </xf>
    <xf numFmtId="0" fontId="51" fillId="0" borderId="61" xfId="0" applyNumberFormat="1" applyFont="1" applyFill="1" applyBorder="1" applyAlignment="1">
      <alignment horizontal="center" vertical="center" wrapText="1"/>
    </xf>
    <xf numFmtId="0" fontId="49" fillId="0" borderId="17" xfId="0" applyNumberFormat="1" applyFont="1" applyFill="1" applyBorder="1" applyAlignment="1" applyProtection="1">
      <alignment horizontal="center" vertical="center" wrapText="1"/>
      <protection locked="0"/>
    </xf>
    <xf numFmtId="0" fontId="49" fillId="0" borderId="19" xfId="0" applyNumberFormat="1" applyFont="1" applyFill="1" applyBorder="1" applyAlignment="1" applyProtection="1">
      <alignment horizontal="center" vertical="center" wrapText="1"/>
      <protection locked="0"/>
    </xf>
    <xf numFmtId="0" fontId="51" fillId="0" borderId="18" xfId="0" applyNumberFormat="1" applyFont="1" applyFill="1" applyBorder="1" applyAlignment="1" applyProtection="1">
      <alignment horizontal="center" vertical="center" wrapText="1"/>
      <protection locked="0"/>
    </xf>
    <xf numFmtId="0" fontId="51" fillId="0" borderId="19" xfId="0" applyFont="1" applyFill="1" applyBorder="1" applyAlignment="1">
      <alignment horizontal="center" vertical="center" wrapText="1"/>
    </xf>
    <xf numFmtId="0" fontId="35" fillId="0" borderId="61" xfId="0" applyFont="1" applyFill="1" applyBorder="1" applyAlignment="1" applyProtection="1">
      <alignment horizontal="left" vertical="top" wrapText="1"/>
      <protection locked="0"/>
    </xf>
    <xf numFmtId="0" fontId="68" fillId="0" borderId="61" xfId="0" applyFont="1" applyFill="1" applyBorder="1" applyAlignment="1" applyProtection="1">
      <alignment vertical="top" wrapText="1"/>
      <protection locked="0"/>
    </xf>
    <xf numFmtId="0" fontId="51" fillId="0" borderId="20" xfId="0" applyNumberFormat="1" applyFont="1" applyFill="1" applyBorder="1" applyAlignment="1">
      <alignment horizontal="center" vertical="center" wrapText="1"/>
    </xf>
    <xf numFmtId="0" fontId="65" fillId="0" borderId="23" xfId="0" applyNumberFormat="1" applyFont="1" applyFill="1" applyBorder="1" applyAlignment="1">
      <alignment horizontal="center" vertical="center" wrapText="1"/>
    </xf>
    <xf numFmtId="0" fontId="65" fillId="0" borderId="20" xfId="0" applyNumberFormat="1" applyFont="1" applyFill="1" applyBorder="1" applyAlignment="1">
      <alignment horizontal="center" vertical="center" wrapText="1"/>
    </xf>
    <xf numFmtId="177" fontId="49" fillId="26" borderId="23" xfId="0" applyNumberFormat="1" applyFont="1" applyFill="1" applyBorder="1" applyAlignment="1" applyProtection="1">
      <alignment horizontal="center" vertical="center" shrinkToFit="1"/>
      <protection locked="0"/>
    </xf>
    <xf numFmtId="0" fontId="65" fillId="0" borderId="20" xfId="41" applyNumberFormat="1" applyFont="1" applyFill="1" applyBorder="1" applyAlignment="1">
      <alignment horizontal="center" vertical="center" wrapText="1"/>
    </xf>
    <xf numFmtId="0" fontId="50" fillId="0" borderId="0" xfId="0" applyFont="1" applyAlignment="1">
      <alignment vertical="center"/>
    </xf>
    <xf numFmtId="0" fontId="49" fillId="0" borderId="0" xfId="0" applyFont="1" applyAlignment="1">
      <alignment vertical="center"/>
    </xf>
    <xf numFmtId="0" fontId="69" fillId="0" borderId="0" xfId="0" applyFont="1" applyAlignment="1">
      <alignment vertical="center"/>
    </xf>
    <xf numFmtId="0" fontId="0" fillId="0" borderId="0" xfId="0" applyFont="1" applyAlignment="1">
      <alignment vertical="center"/>
    </xf>
    <xf numFmtId="0" fontId="71" fillId="0" borderId="0" xfId="0" applyFont="1" applyAlignment="1">
      <alignment vertical="center"/>
    </xf>
    <xf numFmtId="0" fontId="49" fillId="0" borderId="0" xfId="0" applyFont="1" applyFill="1" applyAlignment="1">
      <alignment vertical="center"/>
    </xf>
    <xf numFmtId="0" fontId="70" fillId="0" borderId="0" xfId="0" applyFont="1" applyFill="1" applyAlignment="1">
      <alignment vertical="center"/>
    </xf>
    <xf numFmtId="0" fontId="73" fillId="0" borderId="0" xfId="0" applyFont="1" applyFill="1" applyAlignment="1">
      <alignment vertical="center"/>
    </xf>
    <xf numFmtId="0" fontId="74" fillId="0" borderId="0" xfId="0" applyFont="1" applyFill="1" applyAlignment="1"/>
    <xf numFmtId="0" fontId="74"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xf numFmtId="0" fontId="49" fillId="0" borderId="0" xfId="0" applyFont="1" applyBorder="1" applyAlignment="1">
      <alignment vertical="center"/>
    </xf>
    <xf numFmtId="0" fontId="78" fillId="0" borderId="0" xfId="0" applyFont="1" applyAlignment="1">
      <alignment vertical="center"/>
    </xf>
    <xf numFmtId="0" fontId="74" fillId="0" borderId="0" xfId="0" applyFont="1" applyAlignment="1">
      <alignment vertical="center"/>
    </xf>
    <xf numFmtId="0" fontId="49" fillId="0" borderId="15" xfId="0" applyFont="1" applyBorder="1" applyAlignment="1">
      <alignment vertical="center"/>
    </xf>
    <xf numFmtId="0" fontId="49" fillId="0" borderId="15" xfId="0" applyFont="1" applyBorder="1" applyAlignment="1">
      <alignment horizontal="center" vertical="center"/>
    </xf>
    <xf numFmtId="0" fontId="51" fillId="0" borderId="15" xfId="0" applyFont="1" applyBorder="1" applyAlignment="1" applyProtection="1">
      <alignment vertical="center" wrapText="1"/>
      <protection locked="0"/>
    </xf>
    <xf numFmtId="0" fontId="79" fillId="0" borderId="0" xfId="0" applyFont="1" applyAlignment="1">
      <alignment vertical="center"/>
    </xf>
    <xf numFmtId="0" fontId="49" fillId="0" borderId="27" xfId="0" applyFont="1" applyBorder="1" applyAlignment="1" applyProtection="1">
      <alignment horizontal="center" vertical="center"/>
      <protection locked="0"/>
    </xf>
    <xf numFmtId="0" fontId="49" fillId="0" borderId="25" xfId="0" applyFont="1" applyBorder="1" applyAlignment="1">
      <alignment horizontal="center" vertical="center"/>
    </xf>
    <xf numFmtId="181" fontId="49" fillId="0" borderId="27" xfId="0" applyNumberFormat="1" applyFont="1" applyBorder="1" applyAlignment="1" applyProtection="1">
      <alignment horizontal="center" vertical="center"/>
      <protection locked="0"/>
    </xf>
    <xf numFmtId="182" fontId="49" fillId="0" borderId="27" xfId="0" applyNumberFormat="1" applyFont="1" applyBorder="1" applyAlignment="1" applyProtection="1">
      <alignment horizontal="center" vertical="center"/>
      <protection locked="0"/>
    </xf>
    <xf numFmtId="183" fontId="49" fillId="0" borderId="15" xfId="0" applyNumberFormat="1" applyFont="1" applyBorder="1" applyAlignment="1">
      <alignment horizontal="center" vertical="center"/>
    </xf>
    <xf numFmtId="184" fontId="49" fillId="0" borderId="21" xfId="0" applyNumberFormat="1" applyFont="1" applyBorder="1" applyAlignment="1" applyProtection="1">
      <alignment horizontal="right" vertical="center"/>
      <protection locked="0"/>
    </xf>
    <xf numFmtId="0" fontId="69" fillId="0" borderId="0" xfId="0" quotePrefix="1" applyFont="1" applyAlignment="1">
      <alignment horizontal="center"/>
    </xf>
    <xf numFmtId="0" fontId="69" fillId="0" borderId="0" xfId="0" applyFont="1" applyAlignment="1"/>
    <xf numFmtId="186" fontId="82" fillId="0" borderId="0" xfId="0" applyNumberFormat="1" applyFont="1" applyAlignment="1">
      <alignment vertical="center"/>
    </xf>
    <xf numFmtId="187" fontId="82" fillId="0" borderId="28" xfId="0" applyNumberFormat="1" applyFont="1" applyBorder="1" applyAlignment="1">
      <alignment vertical="center"/>
    </xf>
    <xf numFmtId="0" fontId="82" fillId="0" borderId="0" xfId="0" applyFont="1" applyAlignment="1">
      <alignment vertical="center"/>
    </xf>
    <xf numFmtId="0" fontId="73" fillId="0" borderId="0" xfId="0" applyFont="1" applyAlignment="1">
      <alignment vertical="center"/>
    </xf>
    <xf numFmtId="0" fontId="49" fillId="0" borderId="42" xfId="0" applyFont="1" applyBorder="1" applyAlignment="1">
      <alignment vertical="center"/>
    </xf>
    <xf numFmtId="0" fontId="49" fillId="0" borderId="11" xfId="0" applyFont="1" applyBorder="1" applyAlignment="1">
      <alignment vertical="center"/>
    </xf>
    <xf numFmtId="0" fontId="49" fillId="0" borderId="43" xfId="0" applyFont="1" applyBorder="1" applyAlignment="1">
      <alignment vertical="center"/>
    </xf>
    <xf numFmtId="0" fontId="49" fillId="0" borderId="65" xfId="0" applyFont="1" applyBorder="1" applyAlignment="1">
      <alignment vertical="center"/>
    </xf>
    <xf numFmtId="0" fontId="49" fillId="0" borderId="10" xfId="0" applyFont="1" applyBorder="1" applyAlignment="1">
      <alignment vertical="center"/>
    </xf>
    <xf numFmtId="188" fontId="49" fillId="0" borderId="43" xfId="0" applyNumberFormat="1" applyFont="1" applyBorder="1" applyAlignment="1">
      <alignment vertical="top"/>
    </xf>
    <xf numFmtId="188" fontId="49" fillId="0" borderId="0" xfId="0" applyNumberFormat="1" applyFont="1" applyBorder="1" applyAlignment="1">
      <alignment vertical="top"/>
    </xf>
    <xf numFmtId="0" fontId="49" fillId="0" borderId="0" xfId="0" applyFont="1" applyBorder="1" applyAlignment="1">
      <alignment horizontal="left"/>
    </xf>
    <xf numFmtId="0" fontId="49" fillId="0" borderId="0" xfId="0" applyFont="1" applyBorder="1" applyAlignment="1">
      <alignment horizontal="right" vertical="top"/>
    </xf>
    <xf numFmtId="0" fontId="49" fillId="0" borderId="42" xfId="0" applyFont="1" applyBorder="1" applyAlignment="1">
      <alignment horizontal="center" vertical="center"/>
    </xf>
    <xf numFmtId="0" fontId="49" fillId="0" borderId="0" xfId="0" applyFont="1" applyAlignment="1"/>
    <xf numFmtId="0" fontId="49" fillId="0" borderId="13" xfId="0" applyFont="1" applyBorder="1" applyAlignment="1">
      <alignment vertical="center"/>
    </xf>
    <xf numFmtId="0" fontId="49" fillId="0" borderId="66" xfId="0" applyFont="1" applyBorder="1" applyAlignment="1">
      <alignment vertical="center"/>
    </xf>
    <xf numFmtId="0" fontId="49" fillId="32" borderId="10" xfId="0" applyFont="1" applyFill="1" applyBorder="1" applyAlignment="1">
      <alignment vertical="center"/>
    </xf>
    <xf numFmtId="0" fontId="49" fillId="32" borderId="66" xfId="0" applyFont="1" applyFill="1" applyBorder="1" applyAlignment="1">
      <alignment vertical="center"/>
    </xf>
    <xf numFmtId="0" fontId="83" fillId="0" borderId="0" xfId="0" applyFont="1" applyAlignment="1">
      <alignment vertical="center"/>
    </xf>
    <xf numFmtId="0" fontId="49" fillId="0" borderId="22" xfId="0" applyFont="1" applyBorder="1" applyAlignment="1">
      <alignment vertical="center"/>
    </xf>
    <xf numFmtId="0" fontId="79" fillId="0" borderId="65" xfId="0" applyFont="1" applyBorder="1" applyAlignment="1">
      <alignment vertical="center"/>
    </xf>
    <xf numFmtId="0" fontId="79" fillId="0" borderId="10" xfId="0" applyFont="1" applyBorder="1" applyAlignment="1">
      <alignment vertical="center"/>
    </xf>
    <xf numFmtId="0" fontId="49" fillId="0" borderId="10" xfId="0" applyFont="1" applyBorder="1" applyAlignment="1">
      <alignment horizontal="center"/>
    </xf>
    <xf numFmtId="0" fontId="0" fillId="0" borderId="10" xfId="0" applyFont="1" applyBorder="1" applyAlignment="1">
      <alignment vertical="center"/>
    </xf>
    <xf numFmtId="0" fontId="49" fillId="0" borderId="29" xfId="0" applyFont="1" applyBorder="1" applyAlignment="1">
      <alignment vertical="center"/>
    </xf>
    <xf numFmtId="0" fontId="0" fillId="0" borderId="0" xfId="0" applyFont="1" applyBorder="1" applyAlignment="1">
      <alignment vertical="center"/>
    </xf>
    <xf numFmtId="189" fontId="49" fillId="0" borderId="0" xfId="0" applyNumberFormat="1" applyFont="1" applyBorder="1" applyAlignment="1">
      <alignment vertical="center"/>
    </xf>
    <xf numFmtId="0" fontId="72" fillId="0" borderId="0" xfId="0" applyFont="1" applyAlignment="1">
      <alignment vertical="center"/>
    </xf>
    <xf numFmtId="0" fontId="49" fillId="0" borderId="12" xfId="0" applyFont="1" applyBorder="1" applyAlignment="1">
      <alignment vertical="center"/>
    </xf>
    <xf numFmtId="0" fontId="24" fillId="0" borderId="0" xfId="0" applyFont="1" applyAlignment="1">
      <alignment horizontal="left" vertical="center"/>
    </xf>
    <xf numFmtId="0" fontId="87" fillId="0" borderId="0" xfId="0" applyFont="1" applyAlignment="1">
      <alignment horizontal="left" vertical="center"/>
    </xf>
    <xf numFmtId="0" fontId="89" fillId="0" borderId="54" xfId="0" applyFont="1" applyFill="1" applyBorder="1" applyAlignment="1">
      <alignment vertical="center"/>
    </xf>
    <xf numFmtId="0" fontId="90" fillId="0" borderId="0" xfId="0" applyFont="1" applyAlignment="1">
      <alignment vertical="center"/>
    </xf>
    <xf numFmtId="0" fontId="94" fillId="0" borderId="30" xfId="0" applyNumberFormat="1" applyFont="1" applyFill="1" applyBorder="1" applyAlignment="1">
      <alignment horizontal="center" vertical="center" wrapText="1"/>
    </xf>
    <xf numFmtId="0" fontId="20" fillId="0" borderId="0" xfId="0" applyFont="1" applyAlignment="1">
      <alignment vertical="center"/>
    </xf>
    <xf numFmtId="0" fontId="94" fillId="0" borderId="12" xfId="0" applyNumberFormat="1" applyFont="1" applyFill="1" applyBorder="1" applyAlignment="1">
      <alignment horizontal="center" vertical="center" wrapText="1"/>
    </xf>
    <xf numFmtId="0" fontId="94" fillId="0" borderId="46" xfId="0" applyNumberFormat="1" applyFont="1" applyFill="1" applyBorder="1" applyAlignment="1">
      <alignment horizontal="center" vertical="center" wrapText="1"/>
    </xf>
    <xf numFmtId="0" fontId="94" fillId="0" borderId="36" xfId="0" applyNumberFormat="1" applyFont="1" applyFill="1" applyBorder="1" applyAlignment="1">
      <alignment horizontal="center" vertical="center" wrapText="1"/>
    </xf>
    <xf numFmtId="0" fontId="94" fillId="0" borderId="16" xfId="0" applyNumberFormat="1" applyFont="1" applyFill="1" applyBorder="1" applyAlignment="1">
      <alignment horizontal="center" vertical="center" wrapText="1"/>
    </xf>
    <xf numFmtId="0" fontId="94" fillId="0" borderId="39" xfId="0" applyNumberFormat="1" applyFont="1" applyFill="1" applyBorder="1" applyAlignment="1">
      <alignment horizontal="center" vertical="center" wrapText="1"/>
    </xf>
    <xf numFmtId="0" fontId="94" fillId="0" borderId="37" xfId="0" applyNumberFormat="1" applyFont="1" applyFill="1" applyBorder="1" applyAlignment="1">
      <alignment horizontal="center" vertical="center" wrapText="1"/>
    </xf>
    <xf numFmtId="0" fontId="94" fillId="0" borderId="11" xfId="0" applyNumberFormat="1" applyFont="1" applyFill="1" applyBorder="1" applyAlignment="1">
      <alignment horizontal="center" vertical="center" wrapText="1"/>
    </xf>
    <xf numFmtId="0" fontId="94" fillId="0" borderId="10" xfId="0" applyNumberFormat="1" applyFont="1" applyFill="1" applyBorder="1" applyAlignment="1">
      <alignment horizontal="center" vertical="center" wrapText="1"/>
    </xf>
    <xf numFmtId="0" fontId="94" fillId="0" borderId="35" xfId="0" applyNumberFormat="1" applyFont="1" applyFill="1" applyBorder="1" applyAlignment="1">
      <alignment horizontal="center" vertical="center" wrapText="1"/>
    </xf>
    <xf numFmtId="0" fontId="94" fillId="0" borderId="40" xfId="0" applyNumberFormat="1" applyFont="1" applyFill="1" applyBorder="1" applyAlignment="1">
      <alignment horizontal="center" vertical="center" wrapText="1"/>
    </xf>
    <xf numFmtId="0" fontId="94" fillId="0" borderId="38" xfId="0" applyNumberFormat="1" applyFont="1" applyFill="1" applyBorder="1" applyAlignment="1">
      <alignment horizontal="center" vertical="center" wrapText="1"/>
    </xf>
    <xf numFmtId="0" fontId="94" fillId="0" borderId="62" xfId="0" applyNumberFormat="1" applyFont="1" applyFill="1" applyBorder="1" applyAlignment="1">
      <alignment horizontal="center" vertical="center" wrapText="1"/>
    </xf>
    <xf numFmtId="0" fontId="94" fillId="0" borderId="33" xfId="0" applyNumberFormat="1" applyFont="1" applyFill="1" applyBorder="1" applyAlignment="1">
      <alignment horizontal="center" vertical="center" wrapText="1"/>
    </xf>
    <xf numFmtId="0" fontId="94" fillId="0" borderId="63" xfId="0" applyNumberFormat="1" applyFont="1" applyFill="1" applyBorder="1" applyAlignment="1">
      <alignment horizontal="center" vertical="center" wrapText="1"/>
    </xf>
    <xf numFmtId="0" fontId="94" fillId="0" borderId="15" xfId="0" applyNumberFormat="1" applyFont="1" applyFill="1" applyBorder="1" applyAlignment="1">
      <alignment horizontal="center" vertical="center" wrapText="1"/>
    </xf>
    <xf numFmtId="0" fontId="94" fillId="0" borderId="15" xfId="0" applyNumberFormat="1" applyFont="1" applyFill="1" applyBorder="1" applyAlignment="1">
      <alignment horizontal="center" vertical="center"/>
    </xf>
    <xf numFmtId="0" fontId="94" fillId="0" borderId="17" xfId="0" applyNumberFormat="1" applyFont="1" applyFill="1" applyBorder="1" applyAlignment="1">
      <alignment horizontal="center" vertical="center" wrapText="1"/>
    </xf>
    <xf numFmtId="0" fontId="94" fillId="0" borderId="18" xfId="0" applyNumberFormat="1" applyFont="1" applyFill="1" applyBorder="1" applyAlignment="1">
      <alignment horizontal="center" vertical="center" wrapText="1"/>
    </xf>
    <xf numFmtId="0" fontId="94" fillId="0" borderId="17" xfId="0" applyNumberFormat="1" applyFont="1" applyFill="1" applyBorder="1" applyAlignment="1">
      <alignment horizontal="center" vertical="center"/>
    </xf>
    <xf numFmtId="0" fontId="94" fillId="0" borderId="19" xfId="0" applyNumberFormat="1" applyFont="1" applyFill="1" applyBorder="1" applyAlignment="1">
      <alignment horizontal="center" vertical="center"/>
    </xf>
    <xf numFmtId="0" fontId="94" fillId="0" borderId="18" xfId="0" applyNumberFormat="1" applyFont="1" applyFill="1" applyBorder="1" applyAlignment="1">
      <alignment horizontal="center" vertical="center"/>
    </xf>
    <xf numFmtId="0" fontId="94" fillId="0" borderId="23" xfId="0" applyNumberFormat="1" applyFont="1" applyFill="1" applyBorder="1" applyAlignment="1">
      <alignment horizontal="center" vertical="center" wrapText="1"/>
    </xf>
    <xf numFmtId="0" fontId="94" fillId="0" borderId="19" xfId="0" applyNumberFormat="1" applyFont="1" applyFill="1" applyBorder="1" applyAlignment="1">
      <alignment horizontal="center" vertical="center" wrapText="1"/>
    </xf>
    <xf numFmtId="0" fontId="94" fillId="0" borderId="16" xfId="0" applyNumberFormat="1" applyFont="1" applyFill="1" applyBorder="1" applyAlignment="1">
      <alignment horizontal="center" vertical="center"/>
    </xf>
    <xf numFmtId="0" fontId="94" fillId="0" borderId="14" xfId="0" applyNumberFormat="1" applyFont="1" applyFill="1" applyBorder="1" applyAlignment="1">
      <alignment horizontal="center" vertical="center"/>
    </xf>
    <xf numFmtId="0" fontId="94" fillId="0" borderId="20" xfId="0" applyNumberFormat="1" applyFont="1" applyFill="1" applyBorder="1" applyAlignment="1">
      <alignment horizontal="center" vertical="center" wrapText="1"/>
    </xf>
    <xf numFmtId="0" fontId="94" fillId="0" borderId="14" xfId="0" applyNumberFormat="1" applyFont="1" applyFill="1" applyBorder="1" applyAlignment="1">
      <alignment horizontal="center" vertical="center" wrapText="1"/>
    </xf>
    <xf numFmtId="0" fontId="94" fillId="0" borderId="24" xfId="0" applyNumberFormat="1" applyFont="1" applyFill="1" applyBorder="1" applyAlignment="1">
      <alignment horizontal="center" vertical="center" wrapText="1"/>
    </xf>
    <xf numFmtId="0" fontId="94" fillId="0" borderId="17" xfId="0" applyNumberFormat="1" applyFont="1" applyFill="1" applyBorder="1" applyAlignment="1" applyProtection="1">
      <alignment horizontal="center" vertical="center" shrinkToFit="1"/>
      <protection locked="0"/>
    </xf>
    <xf numFmtId="0" fontId="94" fillId="0" borderId="19" xfId="0" applyNumberFormat="1" applyFont="1" applyFill="1" applyBorder="1" applyAlignment="1" applyProtection="1">
      <alignment horizontal="center" vertical="center" shrinkToFit="1"/>
      <protection locked="0"/>
    </xf>
    <xf numFmtId="0" fontId="94" fillId="0" borderId="20" xfId="0" applyNumberFormat="1" applyFont="1" applyFill="1" applyBorder="1" applyAlignment="1" applyProtection="1">
      <alignment horizontal="center" vertical="center" shrinkToFit="1"/>
      <protection locked="0"/>
    </xf>
    <xf numFmtId="0" fontId="94" fillId="0" borderId="18" xfId="0" applyNumberFormat="1" applyFont="1" applyFill="1" applyBorder="1" applyAlignment="1" applyProtection="1">
      <alignment horizontal="center" vertical="center" shrinkToFit="1"/>
      <protection locked="0"/>
    </xf>
    <xf numFmtId="0" fontId="94" fillId="0" borderId="17" xfId="0" applyNumberFormat="1" applyFont="1" applyFill="1" applyBorder="1" applyAlignment="1" applyProtection="1">
      <alignment horizontal="center" vertical="center" wrapText="1"/>
      <protection locked="0"/>
    </xf>
    <xf numFmtId="0" fontId="94" fillId="0" borderId="19" xfId="0" applyNumberFormat="1" applyFont="1" applyFill="1" applyBorder="1" applyAlignment="1" applyProtection="1">
      <alignment horizontal="center" vertical="center" wrapText="1"/>
      <protection locked="0"/>
    </xf>
    <xf numFmtId="0" fontId="94" fillId="0" borderId="18" xfId="0" applyNumberFormat="1" applyFont="1" applyFill="1" applyBorder="1" applyAlignment="1" applyProtection="1">
      <alignment horizontal="center" vertical="center" wrapText="1"/>
      <protection locked="0"/>
    </xf>
    <xf numFmtId="0" fontId="94" fillId="0" borderId="20" xfId="0" applyNumberFormat="1" applyFont="1" applyFill="1" applyBorder="1" applyAlignment="1">
      <alignment horizontal="center" vertical="center"/>
    </xf>
    <xf numFmtId="0" fontId="94" fillId="0" borderId="17" xfId="41" applyNumberFormat="1" applyFont="1" applyFill="1" applyBorder="1" applyAlignment="1">
      <alignment horizontal="center" vertical="center" wrapText="1"/>
    </xf>
    <xf numFmtId="0" fontId="94" fillId="0" borderId="19" xfId="41" applyNumberFormat="1" applyFont="1" applyFill="1" applyBorder="1" applyAlignment="1">
      <alignment horizontal="center" vertical="center" wrapText="1"/>
    </xf>
    <xf numFmtId="0" fontId="94" fillId="0" borderId="20" xfId="41" applyNumberFormat="1" applyFont="1" applyFill="1" applyBorder="1" applyAlignment="1">
      <alignment horizontal="center" vertical="center" wrapText="1"/>
    </xf>
    <xf numFmtId="0" fontId="94" fillId="0" borderId="23" xfId="0" applyNumberFormat="1" applyFont="1" applyFill="1" applyBorder="1" applyAlignment="1">
      <alignment horizontal="center" vertical="center"/>
    </xf>
    <xf numFmtId="0" fontId="35" fillId="0" borderId="19" xfId="43" applyFont="1" applyFill="1" applyBorder="1" applyAlignment="1" applyProtection="1">
      <alignment horizontal="left" vertical="top" wrapText="1"/>
      <protection locked="0"/>
    </xf>
    <xf numFmtId="0" fontId="95" fillId="0" borderId="14" xfId="0" applyFont="1" applyFill="1" applyBorder="1" applyAlignment="1" applyProtection="1">
      <alignment horizontal="left" vertical="top" wrapText="1"/>
      <protection locked="0"/>
    </xf>
    <xf numFmtId="0" fontId="92" fillId="26" borderId="20" xfId="0" applyFont="1" applyFill="1" applyBorder="1" applyAlignment="1" applyProtection="1">
      <alignment vertical="center" wrapText="1"/>
      <protection locked="0"/>
    </xf>
    <xf numFmtId="0" fontId="44" fillId="0" borderId="19" xfId="0" applyNumberFormat="1" applyFont="1" applyFill="1" applyBorder="1" applyAlignment="1" applyProtection="1">
      <alignment horizontal="center" vertical="center" shrinkToFit="1"/>
      <protection locked="0"/>
    </xf>
    <xf numFmtId="0" fontId="92" fillId="0" borderId="20" xfId="0" applyNumberFormat="1" applyFont="1" applyFill="1" applyBorder="1" applyAlignment="1">
      <alignment vertical="top" wrapText="1"/>
    </xf>
    <xf numFmtId="0" fontId="92" fillId="0" borderId="19" xfId="0" applyNumberFormat="1" applyFont="1" applyFill="1" applyBorder="1" applyAlignment="1">
      <alignment vertical="top" wrapText="1"/>
    </xf>
    <xf numFmtId="0" fontId="67" fillId="0" borderId="20" xfId="43" applyFont="1" applyFill="1" applyBorder="1" applyAlignment="1" applyProtection="1">
      <alignment horizontal="justify" vertical="top" wrapText="1"/>
      <protection locked="0"/>
    </xf>
    <xf numFmtId="0" fontId="95" fillId="0" borderId="14" xfId="0" applyFont="1" applyFill="1" applyBorder="1" applyAlignment="1" applyProtection="1">
      <alignment vertical="top" wrapText="1"/>
      <protection locked="0"/>
    </xf>
    <xf numFmtId="0" fontId="96" fillId="0" borderId="14" xfId="0" applyFont="1" applyFill="1" applyBorder="1" applyAlignment="1" applyProtection="1">
      <alignment vertical="top" wrapText="1"/>
      <protection locked="0"/>
    </xf>
    <xf numFmtId="177" fontId="49" fillId="26" borderId="19" xfId="0" applyNumberFormat="1" applyFont="1" applyFill="1" applyBorder="1" applyAlignment="1" applyProtection="1">
      <alignment horizontal="center" vertical="center" wrapText="1" shrinkToFit="1"/>
      <protection locked="0"/>
    </xf>
    <xf numFmtId="0" fontId="92" fillId="26" borderId="19" xfId="0" applyFont="1" applyFill="1" applyBorder="1" applyAlignment="1" applyProtection="1">
      <alignment vertical="center" wrapText="1"/>
      <protection locked="0"/>
    </xf>
    <xf numFmtId="0" fontId="93" fillId="0" borderId="19" xfId="0" applyNumberFormat="1" applyFont="1" applyFill="1" applyBorder="1" applyAlignment="1">
      <alignment horizontal="center" vertical="center" wrapText="1"/>
    </xf>
    <xf numFmtId="0" fontId="19" fillId="0" borderId="19" xfId="0" applyNumberFormat="1" applyFont="1" applyFill="1" applyBorder="1" applyAlignment="1">
      <alignment vertical="center" wrapText="1"/>
    </xf>
    <xf numFmtId="0" fontId="20" fillId="0" borderId="0" xfId="0" applyFont="1" applyFill="1" applyAlignment="1">
      <alignment vertical="center"/>
    </xf>
    <xf numFmtId="177" fontId="49" fillId="26" borderId="20" xfId="0" applyNumberFormat="1" applyFont="1" applyFill="1" applyBorder="1" applyAlignment="1" applyProtection="1">
      <alignment horizontal="center" vertical="center" wrapText="1" shrinkToFit="1"/>
      <protection locked="0"/>
    </xf>
    <xf numFmtId="0" fontId="93" fillId="0" borderId="20" xfId="0" applyNumberFormat="1" applyFont="1" applyFill="1" applyBorder="1" applyAlignment="1">
      <alignment horizontal="center" vertical="center" wrapText="1"/>
    </xf>
    <xf numFmtId="0" fontId="44" fillId="0" borderId="20" xfId="0" applyNumberFormat="1" applyFont="1" applyFill="1" applyBorder="1" applyAlignment="1" applyProtection="1">
      <alignment horizontal="center" vertical="center" shrinkToFit="1"/>
      <protection locked="0"/>
    </xf>
    <xf numFmtId="0" fontId="19" fillId="0" borderId="20" xfId="0" applyNumberFormat="1" applyFont="1" applyFill="1" applyBorder="1" applyAlignment="1">
      <alignment vertical="center" wrapText="1"/>
    </xf>
    <xf numFmtId="177" fontId="49" fillId="26" borderId="18" xfId="0" applyNumberFormat="1" applyFont="1" applyFill="1" applyBorder="1" applyAlignment="1" applyProtection="1">
      <alignment horizontal="center" vertical="center" wrapText="1" shrinkToFit="1"/>
      <protection locked="0"/>
    </xf>
    <xf numFmtId="0" fontId="92" fillId="26" borderId="18" xfId="0" applyFont="1" applyFill="1" applyBorder="1" applyAlignment="1" applyProtection="1">
      <alignment vertical="center" wrapText="1"/>
      <protection locked="0"/>
    </xf>
    <xf numFmtId="0" fontId="93" fillId="0" borderId="18" xfId="0" applyNumberFormat="1" applyFont="1" applyFill="1" applyBorder="1" applyAlignment="1">
      <alignment horizontal="center" vertical="center" wrapText="1"/>
    </xf>
    <xf numFmtId="0" fontId="44" fillId="0" borderId="18" xfId="0" applyNumberFormat="1" applyFont="1" applyFill="1" applyBorder="1" applyAlignment="1" applyProtection="1">
      <alignment horizontal="center" vertical="center" shrinkToFit="1"/>
      <protection locked="0"/>
    </xf>
    <xf numFmtId="0" fontId="19" fillId="0" borderId="18" xfId="0" applyNumberFormat="1" applyFont="1" applyFill="1" applyBorder="1" applyAlignment="1">
      <alignment vertical="center" wrapText="1"/>
    </xf>
    <xf numFmtId="0" fontId="96" fillId="0" borderId="14" xfId="0" applyFont="1" applyFill="1" applyBorder="1" applyAlignment="1" applyProtection="1">
      <alignment horizontal="right" vertical="top" wrapText="1"/>
      <protection locked="0"/>
    </xf>
    <xf numFmtId="0" fontId="92" fillId="0" borderId="23" xfId="0" applyNumberFormat="1" applyFont="1" applyFill="1" applyBorder="1" applyAlignment="1">
      <alignment horizontal="center" vertical="center" wrapText="1"/>
    </xf>
    <xf numFmtId="0" fontId="44" fillId="0" borderId="23" xfId="0" applyNumberFormat="1" applyFont="1" applyFill="1" applyBorder="1" applyAlignment="1" applyProtection="1">
      <alignment horizontal="center" vertical="center" shrinkToFit="1"/>
      <protection locked="0"/>
    </xf>
    <xf numFmtId="0" fontId="92" fillId="0" borderId="23" xfId="0" applyNumberFormat="1" applyFont="1" applyFill="1" applyBorder="1" applyAlignment="1">
      <alignment vertical="center" wrapText="1"/>
    </xf>
    <xf numFmtId="0" fontId="19" fillId="0" borderId="23" xfId="0" applyNumberFormat="1" applyFont="1" applyFill="1" applyBorder="1" applyAlignment="1">
      <alignment vertical="center" wrapText="1"/>
    </xf>
    <xf numFmtId="0" fontId="92" fillId="0" borderId="14" xfId="0" applyNumberFormat="1" applyFont="1" applyFill="1" applyBorder="1" applyAlignment="1">
      <alignment horizontal="center" vertical="center" wrapText="1"/>
    </xf>
    <xf numFmtId="0" fontId="92" fillId="0" borderId="19" xfId="41" applyNumberFormat="1" applyFont="1" applyFill="1" applyBorder="1" applyAlignment="1">
      <alignment vertical="top" wrapText="1"/>
    </xf>
    <xf numFmtId="0" fontId="91" fillId="0" borderId="18" xfId="0" applyNumberFormat="1" applyFont="1" applyFill="1" applyBorder="1" applyAlignment="1" applyProtection="1">
      <alignment horizontal="justify" vertical="center" wrapText="1"/>
      <protection locked="0"/>
    </xf>
    <xf numFmtId="0" fontId="35" fillId="27" borderId="34" xfId="0" applyFont="1" applyFill="1" applyBorder="1" applyAlignment="1" applyProtection="1">
      <alignment horizontal="left" vertical="top" wrapText="1" indent="1"/>
      <protection locked="0"/>
    </xf>
    <xf numFmtId="0" fontId="35" fillId="27" borderId="23" xfId="0" quotePrefix="1" applyFont="1" applyFill="1" applyBorder="1" applyAlignment="1" applyProtection="1">
      <alignment horizontal="left" vertical="top" wrapText="1" indent="1"/>
      <protection locked="0"/>
    </xf>
    <xf numFmtId="0" fontId="68" fillId="0" borderId="20" xfId="0" applyFont="1" applyFill="1" applyBorder="1" applyAlignment="1" applyProtection="1">
      <alignment vertical="top" wrapText="1"/>
      <protection locked="0"/>
    </xf>
    <xf numFmtId="0" fontId="68" fillId="0" borderId="23" xfId="0" applyFont="1" applyFill="1" applyBorder="1" applyAlignment="1" applyProtection="1">
      <alignment vertical="top" wrapText="1"/>
      <protection locked="0"/>
    </xf>
    <xf numFmtId="0" fontId="97" fillId="0" borderId="23" xfId="0" applyFont="1" applyFill="1" applyBorder="1" applyAlignment="1" applyProtection="1">
      <alignment vertical="top" wrapText="1"/>
      <protection locked="0"/>
    </xf>
    <xf numFmtId="0" fontId="26" fillId="0" borderId="14" xfId="0" applyFont="1" applyFill="1" applyBorder="1" applyAlignment="1" applyProtection="1">
      <alignment wrapText="1"/>
      <protection locked="0"/>
    </xf>
    <xf numFmtId="0" fontId="26" fillId="0" borderId="30" xfId="0" applyFont="1" applyFill="1" applyBorder="1" applyAlignment="1" applyProtection="1">
      <alignment vertical="top" wrapText="1"/>
      <protection locked="0"/>
    </xf>
    <xf numFmtId="0" fontId="98" fillId="0" borderId="30" xfId="0" applyNumberFormat="1" applyFont="1" applyFill="1" applyBorder="1" applyAlignment="1">
      <alignment horizontal="center" vertical="center" wrapText="1"/>
    </xf>
    <xf numFmtId="0" fontId="52" fillId="0" borderId="0" xfId="0" applyFont="1" applyAlignment="1">
      <alignment vertical="center"/>
    </xf>
    <xf numFmtId="0" fontId="35" fillId="0" borderId="14" xfId="0" applyFont="1" applyFill="1" applyBorder="1" applyAlignment="1" applyProtection="1">
      <alignment horizontal="justify" wrapText="1"/>
      <protection locked="0"/>
    </xf>
    <xf numFmtId="0" fontId="35" fillId="27" borderId="23" xfId="0" applyFont="1" applyFill="1" applyBorder="1" applyAlignment="1" applyProtection="1">
      <alignment horizontal="left" vertical="top" wrapText="1" indent="1"/>
      <protection locked="0"/>
    </xf>
    <xf numFmtId="0" fontId="99" fillId="0" borderId="19" xfId="43" applyFont="1" applyFill="1" applyBorder="1" applyAlignment="1" applyProtection="1">
      <alignment horizontal="justify" vertical="top" wrapText="1"/>
      <protection locked="0"/>
    </xf>
    <xf numFmtId="0" fontId="99" fillId="0" borderId="20" xfId="43" applyFont="1" applyFill="1" applyBorder="1" applyAlignment="1" applyProtection="1">
      <alignment horizontal="justify" wrapText="1"/>
      <protection locked="0"/>
    </xf>
    <xf numFmtId="0" fontId="99" fillId="0" borderId="18" xfId="43" applyFont="1" applyFill="1" applyBorder="1" applyAlignment="1" applyProtection="1">
      <alignment horizontal="justify" wrapText="1"/>
      <protection locked="0"/>
    </xf>
    <xf numFmtId="0" fontId="99" fillId="0" borderId="19" xfId="43" applyFont="1" applyFill="1" applyBorder="1" applyAlignment="1" applyProtection="1">
      <alignment horizontal="left" vertical="top" wrapText="1"/>
      <protection locked="0"/>
    </xf>
    <xf numFmtId="0" fontId="68" fillId="24" borderId="20" xfId="0" applyFont="1" applyFill="1" applyBorder="1" applyAlignment="1" applyProtection="1">
      <alignment vertical="top" wrapText="1"/>
      <protection locked="0"/>
    </xf>
    <xf numFmtId="0" fontId="35" fillId="0" borderId="47" xfId="0" applyFont="1" applyFill="1" applyBorder="1" applyAlignment="1" applyProtection="1">
      <alignment horizontal="justify" wrapText="1"/>
      <protection locked="0"/>
    </xf>
    <xf numFmtId="0" fontId="35" fillId="27" borderId="48" xfId="0" quotePrefix="1" applyFont="1" applyFill="1" applyBorder="1" applyAlignment="1" applyProtection="1">
      <alignment vertical="top" wrapText="1"/>
      <protection locked="0"/>
    </xf>
    <xf numFmtId="0" fontId="35" fillId="0" borderId="23" xfId="0" applyFont="1" applyFill="1" applyBorder="1" applyAlignment="1" applyProtection="1">
      <alignment horizontal="left" vertical="top" wrapText="1" indent="1"/>
      <protection locked="0"/>
    </xf>
    <xf numFmtId="0" fontId="35" fillId="0" borderId="20" xfId="0" applyFont="1" applyFill="1" applyBorder="1" applyAlignment="1" applyProtection="1">
      <alignment horizontal="left" vertical="top" wrapText="1" indent="1"/>
      <protection locked="0"/>
    </xf>
    <xf numFmtId="0" fontId="26" fillId="0" borderId="18" xfId="0" applyFont="1" applyFill="1" applyBorder="1" applyAlignment="1" applyProtection="1">
      <alignment vertical="top" wrapText="1"/>
      <protection locked="0"/>
    </xf>
    <xf numFmtId="0" fontId="92" fillId="0" borderId="0" xfId="0" applyFont="1" applyAlignment="1">
      <alignment vertical="center"/>
    </xf>
    <xf numFmtId="190" fontId="49" fillId="0" borderId="29" xfId="0" applyNumberFormat="1" applyFont="1" applyBorder="1" applyAlignment="1" applyProtection="1">
      <alignment horizontal="left" vertical="center"/>
      <protection locked="0"/>
    </xf>
    <xf numFmtId="191" fontId="82" fillId="0" borderId="0" xfId="0" applyNumberFormat="1" applyFont="1" applyAlignment="1">
      <alignment vertical="center"/>
    </xf>
    <xf numFmtId="0" fontId="0" fillId="0" borderId="15" xfId="0" applyBorder="1">
      <alignment vertical="center"/>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39" fillId="0" borderId="29" xfId="0" applyFont="1" applyBorder="1" applyAlignment="1">
      <alignment horizontal="left" vertical="center" wrapText="1"/>
    </xf>
    <xf numFmtId="0" fontId="39" fillId="0" borderId="15" xfId="0" applyFont="1" applyBorder="1" applyAlignment="1">
      <alignment horizontal="left" vertical="center" wrapText="1"/>
    </xf>
    <xf numFmtId="0" fontId="36" fillId="0" borderId="0" xfId="0" applyFont="1" applyAlignment="1">
      <alignment horizontal="center" vertical="center"/>
    </xf>
    <xf numFmtId="176" fontId="29" fillId="0" borderId="15" xfId="0" applyNumberFormat="1"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35" fillId="0" borderId="12" xfId="0" applyNumberFormat="1" applyFont="1" applyFill="1" applyBorder="1" applyAlignment="1" applyProtection="1">
      <alignment horizontal="justify" vertical="center" wrapText="1"/>
      <protection locked="0"/>
    </xf>
    <xf numFmtId="0" fontId="35" fillId="0" borderId="14" xfId="0" applyNumberFormat="1" applyFont="1" applyFill="1" applyBorder="1" applyAlignment="1" applyProtection="1">
      <alignment horizontal="justify" vertical="center" wrapText="1"/>
      <protection locked="0"/>
    </xf>
    <xf numFmtId="0" fontId="35" fillId="0" borderId="23" xfId="0" applyNumberFormat="1" applyFont="1" applyFill="1" applyBorder="1" applyAlignment="1" applyProtection="1">
      <alignment horizontal="justify" vertical="center" wrapText="1"/>
      <protection locked="0"/>
    </xf>
    <xf numFmtId="0" fontId="65" fillId="0" borderId="12" xfId="0" applyNumberFormat="1" applyFont="1" applyFill="1" applyBorder="1" applyAlignment="1" applyProtection="1">
      <alignment horizontal="center" vertical="center" wrapText="1"/>
      <protection locked="0"/>
    </xf>
    <xf numFmtId="0" fontId="65" fillId="0" borderId="14" xfId="0" applyNumberFormat="1" applyFont="1" applyFill="1" applyBorder="1" applyAlignment="1" applyProtection="1">
      <alignment horizontal="center" vertical="center" wrapText="1"/>
      <protection locked="0"/>
    </xf>
    <xf numFmtId="0" fontId="65" fillId="0" borderId="23" xfId="0" applyNumberFormat="1" applyFont="1" applyFill="1" applyBorder="1" applyAlignment="1" applyProtection="1">
      <alignment horizontal="center" vertical="center" wrapText="1"/>
      <protection locked="0"/>
    </xf>
    <xf numFmtId="0" fontId="94" fillId="0" borderId="12" xfId="0" applyNumberFormat="1" applyFont="1" applyFill="1" applyBorder="1" applyAlignment="1" applyProtection="1">
      <alignment horizontal="center" vertical="center" wrapText="1"/>
      <protection locked="0"/>
    </xf>
    <xf numFmtId="0" fontId="94" fillId="0" borderId="14" xfId="0" applyNumberFormat="1" applyFont="1" applyFill="1" applyBorder="1" applyAlignment="1" applyProtection="1">
      <alignment horizontal="center" vertical="center" wrapText="1"/>
      <protection locked="0"/>
    </xf>
    <xf numFmtId="0" fontId="94" fillId="0" borderId="23" xfId="0" applyNumberFormat="1" applyFont="1" applyFill="1" applyBorder="1" applyAlignment="1" applyProtection="1">
      <alignment horizontal="center" vertical="center" wrapText="1"/>
      <protection locked="0"/>
    </xf>
    <xf numFmtId="0" fontId="68" fillId="0" borderId="20" xfId="0" applyFont="1" applyFill="1" applyBorder="1" applyAlignment="1" applyProtection="1">
      <alignment vertical="top" wrapText="1"/>
      <protection locked="0"/>
    </xf>
    <xf numFmtId="0" fontId="68" fillId="0" borderId="14" xfId="0" applyFont="1" applyFill="1" applyBorder="1" applyAlignment="1" applyProtection="1">
      <alignment vertical="top" wrapText="1"/>
      <protection locked="0"/>
    </xf>
    <xf numFmtId="0" fontId="68" fillId="0" borderId="23" xfId="0" applyFont="1" applyFill="1" applyBorder="1" applyAlignment="1" applyProtection="1">
      <alignment vertical="top" wrapText="1"/>
      <protection locked="0"/>
    </xf>
    <xf numFmtId="177" fontId="49" fillId="26" borderId="20" xfId="0" applyNumberFormat="1" applyFont="1" applyFill="1" applyBorder="1" applyAlignment="1" applyProtection="1">
      <alignment horizontal="center" vertical="center" shrinkToFit="1"/>
      <protection locked="0"/>
    </xf>
    <xf numFmtId="177" fontId="49" fillId="26" borderId="14" xfId="0" applyNumberFormat="1" applyFont="1" applyFill="1" applyBorder="1" applyAlignment="1" applyProtection="1">
      <alignment horizontal="center" vertical="center" shrinkToFit="1"/>
      <protection locked="0"/>
    </xf>
    <xf numFmtId="177" fontId="49" fillId="26" borderId="23" xfId="0" applyNumberFormat="1" applyFont="1" applyFill="1" applyBorder="1" applyAlignment="1" applyProtection="1">
      <alignment horizontal="center" vertical="center" shrinkToFit="1"/>
      <protection locked="0"/>
    </xf>
    <xf numFmtId="0" fontId="92" fillId="26" borderId="20" xfId="0" applyFont="1" applyFill="1" applyBorder="1" applyAlignment="1" applyProtection="1">
      <alignment vertical="center" wrapText="1"/>
      <protection locked="0"/>
    </xf>
    <xf numFmtId="0" fontId="92" fillId="26" borderId="14" xfId="0" applyFont="1" applyFill="1" applyBorder="1" applyAlignment="1" applyProtection="1">
      <alignment vertical="center" wrapText="1"/>
      <protection locked="0"/>
    </xf>
    <xf numFmtId="0" fontId="92" fillId="26" borderId="23" xfId="0" applyFont="1" applyFill="1" applyBorder="1" applyAlignment="1" applyProtection="1">
      <alignment vertical="center" wrapText="1"/>
      <protection locked="0"/>
    </xf>
    <xf numFmtId="0" fontId="49" fillId="0" borderId="20" xfId="0" applyNumberFormat="1" applyFont="1" applyFill="1" applyBorder="1" applyAlignment="1">
      <alignment horizontal="center" vertical="center" wrapText="1"/>
    </xf>
    <xf numFmtId="0" fontId="49" fillId="0" borderId="14" xfId="0" applyNumberFormat="1" applyFont="1" applyFill="1" applyBorder="1" applyAlignment="1">
      <alignment horizontal="center" vertical="center" wrapText="1"/>
    </xf>
    <xf numFmtId="0" fontId="49" fillId="0" borderId="23" xfId="0" applyNumberFormat="1" applyFont="1" applyFill="1" applyBorder="1" applyAlignment="1">
      <alignment horizontal="center" vertical="center" wrapText="1"/>
    </xf>
    <xf numFmtId="0" fontId="49" fillId="0" borderId="20" xfId="0" applyNumberFormat="1" applyFont="1" applyFill="1" applyBorder="1" applyAlignment="1" applyProtection="1">
      <alignment horizontal="center" vertical="center" shrinkToFit="1"/>
      <protection locked="0"/>
    </xf>
    <xf numFmtId="0" fontId="49" fillId="0" borderId="14" xfId="0" applyNumberFormat="1" applyFont="1" applyFill="1" applyBorder="1" applyAlignment="1" applyProtection="1">
      <alignment horizontal="center" vertical="center" shrinkToFit="1"/>
      <protection locked="0"/>
    </xf>
    <xf numFmtId="0" fontId="49" fillId="0" borderId="23" xfId="0" applyNumberFormat="1" applyFont="1" applyFill="1" applyBorder="1" applyAlignment="1" applyProtection="1">
      <alignment horizontal="center" vertical="center" shrinkToFit="1"/>
      <protection locked="0"/>
    </xf>
    <xf numFmtId="0" fontId="49" fillId="0" borderId="20" xfId="0" applyNumberFormat="1" applyFont="1" applyFill="1" applyBorder="1" applyAlignment="1">
      <alignment vertical="center" wrapText="1"/>
    </xf>
    <xf numFmtId="0" fontId="49" fillId="0" borderId="14" xfId="0" applyNumberFormat="1" applyFont="1" applyFill="1" applyBorder="1" applyAlignment="1">
      <alignment vertical="center" wrapText="1"/>
    </xf>
    <xf numFmtId="0" fontId="49" fillId="0" borderId="23" xfId="0" applyNumberFormat="1" applyFont="1" applyFill="1" applyBorder="1" applyAlignment="1">
      <alignment vertical="center" wrapText="1"/>
    </xf>
    <xf numFmtId="0" fontId="65" fillId="0" borderId="20" xfId="0" applyNumberFormat="1" applyFont="1" applyFill="1" applyBorder="1" applyAlignment="1">
      <alignment horizontal="center" vertical="center" wrapText="1"/>
    </xf>
    <xf numFmtId="0" fontId="65" fillId="0" borderId="14" xfId="0" applyNumberFormat="1" applyFont="1" applyFill="1" applyBorder="1" applyAlignment="1">
      <alignment horizontal="center" vertical="center" wrapText="1"/>
    </xf>
    <xf numFmtId="0" fontId="65" fillId="0" borderId="23" xfId="0" applyNumberFormat="1" applyFont="1" applyFill="1" applyBorder="1" applyAlignment="1">
      <alignment horizontal="center" vertical="center" wrapText="1"/>
    </xf>
    <xf numFmtId="0" fontId="94" fillId="0" borderId="20" xfId="0" applyNumberFormat="1" applyFont="1" applyFill="1" applyBorder="1" applyAlignment="1">
      <alignment horizontal="center" vertical="center" wrapText="1"/>
    </xf>
    <xf numFmtId="0" fontId="94" fillId="0" borderId="14" xfId="0" applyNumberFormat="1" applyFont="1" applyFill="1" applyBorder="1" applyAlignment="1">
      <alignment horizontal="center" vertical="center" wrapText="1"/>
    </xf>
    <xf numFmtId="0" fontId="94" fillId="0" borderId="23" xfId="0" applyNumberFormat="1" applyFont="1" applyFill="1" applyBorder="1" applyAlignment="1">
      <alignment horizontal="center" vertical="center" wrapText="1"/>
    </xf>
    <xf numFmtId="0" fontId="68" fillId="0" borderId="12" xfId="0" applyFont="1" applyBorder="1" applyAlignment="1" applyProtection="1">
      <alignment horizontal="justify" vertical="top" wrapText="1"/>
      <protection locked="0"/>
    </xf>
    <xf numFmtId="0" fontId="68" fillId="0" borderId="14" xfId="0" applyFont="1" applyBorder="1" applyAlignment="1" applyProtection="1">
      <alignment horizontal="justify" vertical="top" wrapText="1"/>
      <protection locked="0"/>
    </xf>
    <xf numFmtId="0" fontId="68" fillId="0" borderId="23" xfId="0" applyFont="1" applyBorder="1" applyAlignment="1" applyProtection="1">
      <alignment horizontal="justify" vertical="top" wrapText="1"/>
      <protection locked="0"/>
    </xf>
    <xf numFmtId="177" fontId="49" fillId="26" borderId="12" xfId="0" applyNumberFormat="1" applyFont="1" applyFill="1" applyBorder="1" applyAlignment="1" applyProtection="1">
      <alignment horizontal="center" vertical="center" shrinkToFit="1"/>
      <protection locked="0"/>
    </xf>
    <xf numFmtId="0" fontId="92" fillId="26" borderId="12" xfId="0" applyFont="1" applyFill="1" applyBorder="1" applyAlignment="1" applyProtection="1">
      <alignment horizontal="justify" vertical="center" wrapText="1"/>
      <protection locked="0"/>
    </xf>
    <xf numFmtId="0" fontId="92" fillId="26" borderId="14" xfId="0" applyFont="1" applyFill="1" applyBorder="1" applyAlignment="1" applyProtection="1">
      <alignment horizontal="justify" vertical="center" wrapText="1"/>
      <protection locked="0"/>
    </xf>
    <xf numFmtId="0" fontId="92" fillId="26" borderId="23" xfId="0" applyFont="1" applyFill="1" applyBorder="1" applyAlignment="1" applyProtection="1">
      <alignment horizontal="justify" vertical="center" wrapText="1"/>
      <protection locked="0"/>
    </xf>
    <xf numFmtId="0" fontId="49" fillId="0" borderId="12" xfId="0" applyNumberFormat="1" applyFont="1" applyFill="1" applyBorder="1" applyAlignment="1" applyProtection="1">
      <alignment horizontal="center" vertical="center" wrapText="1"/>
      <protection locked="0"/>
    </xf>
    <xf numFmtId="0" fontId="49" fillId="0" borderId="14" xfId="0" applyNumberFormat="1" applyFont="1" applyFill="1" applyBorder="1" applyAlignment="1" applyProtection="1">
      <alignment horizontal="center" vertical="center" wrapText="1"/>
      <protection locked="0"/>
    </xf>
    <xf numFmtId="0" fontId="49" fillId="0" borderId="23" xfId="0" applyNumberFormat="1" applyFont="1" applyFill="1" applyBorder="1" applyAlignment="1" applyProtection="1">
      <alignment horizontal="center" vertical="center" wrapText="1"/>
      <protection locked="0"/>
    </xf>
    <xf numFmtId="0" fontId="49" fillId="0" borderId="12" xfId="0" applyNumberFormat="1" applyFont="1" applyFill="1" applyBorder="1" applyAlignment="1" applyProtection="1">
      <alignment horizontal="center" vertical="center" shrinkToFit="1"/>
      <protection locked="0"/>
    </xf>
    <xf numFmtId="179" fontId="46" fillId="0" borderId="0" xfId="0" applyNumberFormat="1" applyFont="1" applyAlignment="1" applyProtection="1">
      <alignment horizontal="left" vertical="center"/>
      <protection locked="0"/>
    </xf>
    <xf numFmtId="180" fontId="46" fillId="0" borderId="0" xfId="0" applyNumberFormat="1" applyFont="1" applyProtection="1">
      <alignment vertical="center"/>
      <protection locked="0"/>
    </xf>
    <xf numFmtId="0" fontId="49" fillId="26" borderId="12" xfId="0" applyFont="1" applyFill="1" applyBorder="1" applyAlignment="1" applyProtection="1">
      <alignment horizontal="left" vertical="center" wrapText="1"/>
      <protection locked="0"/>
    </xf>
    <xf numFmtId="0" fontId="49" fillId="26" borderId="14" xfId="0" applyFont="1" applyFill="1" applyBorder="1" applyAlignment="1" applyProtection="1">
      <alignment horizontal="left" vertical="center" wrapText="1"/>
      <protection locked="0"/>
    </xf>
    <xf numFmtId="0" fontId="49" fillId="26" borderId="23" xfId="0" applyFont="1" applyFill="1" applyBorder="1" applyAlignment="1" applyProtection="1">
      <alignment horizontal="left" vertical="center" wrapText="1"/>
      <protection locked="0"/>
    </xf>
    <xf numFmtId="0" fontId="68" fillId="0" borderId="20" xfId="41" applyFont="1" applyFill="1" applyBorder="1" applyAlignment="1" applyProtection="1">
      <alignment horizontal="left" vertical="top" wrapText="1"/>
      <protection locked="0"/>
    </xf>
    <xf numFmtId="0" fontId="68" fillId="0" borderId="23" xfId="41" applyFont="1" applyFill="1" applyBorder="1" applyAlignment="1" applyProtection="1">
      <alignment horizontal="left" vertical="top" wrapText="1"/>
      <protection locked="0"/>
    </xf>
    <xf numFmtId="0" fontId="49" fillId="26" borderId="20" xfId="41" applyFont="1" applyFill="1" applyBorder="1" applyAlignment="1" applyProtection="1">
      <alignment horizontal="left" vertical="center" wrapText="1"/>
      <protection locked="0"/>
    </xf>
    <xf numFmtId="0" fontId="49" fillId="26" borderId="23" xfId="41" applyFont="1" applyFill="1" applyBorder="1" applyAlignment="1" applyProtection="1">
      <alignment horizontal="left" vertical="center" wrapText="1"/>
      <protection locked="0"/>
    </xf>
    <xf numFmtId="0" fontId="68" fillId="0" borderId="20" xfId="0" applyFont="1" applyFill="1" applyBorder="1" applyAlignment="1" applyProtection="1">
      <alignment horizontal="left" vertical="top" wrapText="1"/>
      <protection locked="0"/>
    </xf>
    <xf numFmtId="0" fontId="68" fillId="0" borderId="14" xfId="0" applyFont="1" applyFill="1" applyBorder="1" applyAlignment="1" applyProtection="1">
      <alignment horizontal="left" vertical="top" wrapText="1"/>
      <protection locked="0"/>
    </xf>
    <xf numFmtId="0" fontId="68" fillId="0" borderId="23" xfId="0" applyFont="1" applyFill="1" applyBorder="1" applyAlignment="1" applyProtection="1">
      <alignment horizontal="left" vertical="top" wrapText="1"/>
      <protection locked="0"/>
    </xf>
    <xf numFmtId="0" fontId="49" fillId="26" borderId="20" xfId="0" applyFont="1" applyFill="1" applyBorder="1" applyAlignment="1" applyProtection="1">
      <alignment horizontal="left" vertical="center" wrapText="1"/>
      <protection locked="0"/>
    </xf>
    <xf numFmtId="177" fontId="49" fillId="26" borderId="20" xfId="0" applyNumberFormat="1" applyFont="1" applyFill="1" applyBorder="1" applyAlignment="1" applyProtection="1">
      <alignment vertical="center" shrinkToFit="1"/>
      <protection locked="0"/>
    </xf>
    <xf numFmtId="177" fontId="49" fillId="26" borderId="14" xfId="0" applyNumberFormat="1" applyFont="1" applyFill="1" applyBorder="1" applyAlignment="1" applyProtection="1">
      <alignment vertical="center" shrinkToFit="1"/>
      <protection locked="0"/>
    </xf>
    <xf numFmtId="177" fontId="49" fillId="26" borderId="23" xfId="0" applyNumberFormat="1" applyFont="1" applyFill="1" applyBorder="1" applyAlignment="1" applyProtection="1">
      <alignment vertical="center" shrinkToFit="1"/>
      <protection locked="0"/>
    </xf>
    <xf numFmtId="0" fontId="92" fillId="26" borderId="20" xfId="41" applyFont="1" applyFill="1" applyBorder="1" applyAlignment="1" applyProtection="1">
      <alignment vertical="center" wrapText="1"/>
      <protection locked="0"/>
    </xf>
    <xf numFmtId="0" fontId="92" fillId="26" borderId="14" xfId="41" applyFont="1" applyFill="1" applyBorder="1" applyAlignment="1" applyProtection="1">
      <alignment vertical="center" wrapText="1"/>
      <protection locked="0"/>
    </xf>
    <xf numFmtId="0" fontId="92" fillId="26" borderId="23" xfId="41" applyFont="1" applyFill="1" applyBorder="1" applyAlignment="1" applyProtection="1">
      <alignment vertical="center" wrapText="1"/>
      <protection locked="0"/>
    </xf>
    <xf numFmtId="0" fontId="44" fillId="0" borderId="22" xfId="0" applyFont="1" applyBorder="1" applyAlignment="1">
      <alignment horizontal="center" vertical="center" wrapText="1"/>
    </xf>
    <xf numFmtId="0" fontId="44" fillId="0" borderId="29" xfId="0" applyFont="1" applyBorder="1" applyAlignment="1">
      <alignment horizontal="center" vertical="center" wrapText="1"/>
    </xf>
    <xf numFmtId="0" fontId="68" fillId="0" borderId="12" xfId="0" applyFont="1" applyFill="1" applyBorder="1" applyAlignment="1" applyProtection="1">
      <alignment horizontal="left" vertical="top" wrapText="1"/>
      <protection locked="0"/>
    </xf>
    <xf numFmtId="0" fontId="51" fillId="0" borderId="12" xfId="0" applyNumberFormat="1" applyFont="1" applyFill="1" applyBorder="1" applyAlignment="1">
      <alignment horizontal="center" vertical="center" wrapText="1"/>
    </xf>
    <xf numFmtId="0" fontId="51" fillId="0" borderId="14" xfId="0" applyNumberFormat="1" applyFont="1" applyFill="1" applyBorder="1" applyAlignment="1">
      <alignment horizontal="center" vertical="center" wrapText="1"/>
    </xf>
    <xf numFmtId="0" fontId="51" fillId="0" borderId="23" xfId="0" applyNumberFormat="1" applyFont="1" applyFill="1" applyBorder="1" applyAlignment="1">
      <alignment horizontal="center" vertical="center" wrapText="1"/>
    </xf>
    <xf numFmtId="0" fontId="49" fillId="0" borderId="12" xfId="0" applyNumberFormat="1" applyFont="1" applyFill="1" applyBorder="1" applyAlignment="1">
      <alignment horizontal="left" vertical="center" wrapText="1"/>
    </xf>
    <xf numFmtId="0" fontId="49" fillId="0" borderId="14" xfId="0" applyNumberFormat="1" applyFont="1" applyFill="1" applyBorder="1" applyAlignment="1">
      <alignment horizontal="left" vertical="center" wrapText="1"/>
    </xf>
    <xf numFmtId="0" fontId="49" fillId="0" borderId="23" xfId="0" applyNumberFormat="1" applyFont="1" applyFill="1" applyBorder="1" applyAlignment="1">
      <alignment horizontal="left" vertical="center" wrapText="1"/>
    </xf>
    <xf numFmtId="0" fontId="51" fillId="0" borderId="20" xfId="0" applyNumberFormat="1" applyFont="1" applyFill="1" applyBorder="1" applyAlignment="1">
      <alignment horizontal="center" vertical="center" wrapText="1"/>
    </xf>
    <xf numFmtId="0" fontId="44" fillId="0" borderId="20" xfId="0" applyNumberFormat="1" applyFont="1" applyFill="1" applyBorder="1" applyAlignment="1" applyProtection="1">
      <alignment horizontal="center" vertical="center" shrinkToFit="1"/>
      <protection locked="0"/>
    </xf>
    <xf numFmtId="0" fontId="44" fillId="0" borderId="14" xfId="0" applyNumberFormat="1" applyFont="1" applyFill="1" applyBorder="1" applyAlignment="1" applyProtection="1">
      <alignment horizontal="center" vertical="center" shrinkToFit="1"/>
      <protection locked="0"/>
    </xf>
    <xf numFmtId="0" fontId="44" fillId="0" borderId="23" xfId="0" applyNumberFormat="1" applyFont="1" applyFill="1" applyBorder="1" applyAlignment="1" applyProtection="1">
      <alignment horizontal="center" vertical="center" shrinkToFit="1"/>
      <protection locked="0"/>
    </xf>
    <xf numFmtId="0" fontId="92" fillId="0" borderId="20" xfId="0" applyNumberFormat="1" applyFont="1" applyFill="1" applyBorder="1" applyAlignment="1">
      <alignment vertical="top" wrapText="1"/>
    </xf>
    <xf numFmtId="0" fontId="92" fillId="0" borderId="14" xfId="0" applyNumberFormat="1" applyFont="1" applyFill="1" applyBorder="1" applyAlignment="1">
      <alignment vertical="top" wrapText="1"/>
    </xf>
    <xf numFmtId="0" fontId="92" fillId="0" borderId="23" xfId="0" applyNumberFormat="1" applyFont="1" applyFill="1" applyBorder="1" applyAlignment="1">
      <alignment vertical="top" wrapText="1"/>
    </xf>
    <xf numFmtId="0" fontId="68" fillId="33" borderId="20" xfId="0" applyFont="1" applyFill="1" applyBorder="1" applyAlignment="1" applyProtection="1">
      <alignment vertical="top" wrapText="1"/>
      <protection locked="0"/>
    </xf>
    <xf numFmtId="0" fontId="68" fillId="33" borderId="23" xfId="0" applyFont="1" applyFill="1" applyBorder="1" applyAlignment="1" applyProtection="1">
      <alignment vertical="top" wrapText="1"/>
      <protection locked="0"/>
    </xf>
    <xf numFmtId="177" fontId="49" fillId="33" borderId="20" xfId="0" applyNumberFormat="1" applyFont="1" applyFill="1" applyBorder="1" applyAlignment="1" applyProtection="1">
      <alignment horizontal="center" vertical="center" shrinkToFit="1"/>
      <protection locked="0"/>
    </xf>
    <xf numFmtId="177" fontId="49" fillId="33" borderId="23" xfId="0" applyNumberFormat="1" applyFont="1" applyFill="1" applyBorder="1" applyAlignment="1" applyProtection="1">
      <alignment horizontal="center" vertical="center" shrinkToFit="1"/>
      <protection locked="0"/>
    </xf>
    <xf numFmtId="0" fontId="92" fillId="0" borderId="20" xfId="0" applyNumberFormat="1" applyFont="1" applyFill="1" applyBorder="1" applyAlignment="1">
      <alignment horizontal="center" vertical="center" wrapText="1"/>
    </xf>
    <xf numFmtId="0" fontId="92" fillId="0" borderId="23" xfId="0" applyNumberFormat="1" applyFont="1" applyFill="1" applyBorder="1" applyAlignment="1">
      <alignment horizontal="center" vertical="center" wrapText="1"/>
    </xf>
    <xf numFmtId="0" fontId="49" fillId="26" borderId="20" xfId="0" applyFont="1" applyFill="1" applyBorder="1" applyAlignment="1" applyProtection="1">
      <alignment vertical="center" wrapText="1"/>
      <protection locked="0"/>
    </xf>
    <xf numFmtId="0" fontId="49" fillId="26" borderId="23" xfId="0" applyFont="1" applyFill="1" applyBorder="1" applyAlignment="1" applyProtection="1">
      <alignment vertical="center" wrapText="1"/>
      <protection locked="0"/>
    </xf>
    <xf numFmtId="0" fontId="19" fillId="0" borderId="20" xfId="0" applyNumberFormat="1" applyFont="1" applyFill="1" applyBorder="1" applyAlignment="1">
      <alignment vertical="center" wrapText="1"/>
    </xf>
    <xf numFmtId="0" fontId="19" fillId="0" borderId="23" xfId="0" applyNumberFormat="1" applyFont="1" applyFill="1" applyBorder="1" applyAlignment="1">
      <alignment vertical="center" wrapText="1"/>
    </xf>
    <xf numFmtId="0" fontId="97" fillId="0" borderId="20" xfId="0" applyFont="1" applyFill="1" applyBorder="1" applyAlignment="1" applyProtection="1">
      <alignment vertical="top" wrapText="1"/>
      <protection locked="0"/>
    </xf>
    <xf numFmtId="0" fontId="97" fillId="0" borderId="14" xfId="0" applyFont="1" applyFill="1" applyBorder="1" applyAlignment="1" applyProtection="1">
      <alignment vertical="top" wrapText="1"/>
      <protection locked="0"/>
    </xf>
    <xf numFmtId="0" fontId="97" fillId="0" borderId="23" xfId="0" applyFont="1" applyFill="1" applyBorder="1" applyAlignment="1" applyProtection="1">
      <alignment vertical="top" wrapText="1"/>
      <protection locked="0"/>
    </xf>
    <xf numFmtId="0" fontId="51" fillId="0" borderId="20" xfId="41" applyNumberFormat="1" applyFont="1" applyFill="1" applyBorder="1" applyAlignment="1">
      <alignment horizontal="center" vertical="center" wrapText="1"/>
    </xf>
    <xf numFmtId="0" fontId="51" fillId="0" borderId="23" xfId="41" applyNumberFormat="1" applyFont="1" applyFill="1" applyBorder="1" applyAlignment="1">
      <alignment horizontal="center" vertical="center" wrapText="1"/>
    </xf>
    <xf numFmtId="0" fontId="49" fillId="0" borderId="20" xfId="0" applyNumberFormat="1" applyFont="1" applyFill="1" applyBorder="1" applyAlignment="1">
      <alignment horizontal="left" vertical="center" wrapText="1"/>
    </xf>
    <xf numFmtId="0" fontId="49" fillId="0" borderId="20" xfId="41" applyNumberFormat="1" applyFont="1" applyFill="1" applyBorder="1" applyAlignment="1">
      <alignment horizontal="left" vertical="center" wrapText="1"/>
    </xf>
    <xf numFmtId="0" fontId="49" fillId="0" borderId="23" xfId="41" applyNumberFormat="1" applyFont="1" applyFill="1" applyBorder="1" applyAlignment="1">
      <alignment horizontal="left" vertical="center" wrapText="1"/>
    </xf>
    <xf numFmtId="0" fontId="44" fillId="0" borderId="20" xfId="0" applyNumberFormat="1" applyFont="1" applyFill="1" applyBorder="1" applyAlignment="1" applyProtection="1">
      <alignment vertical="center" shrinkToFit="1"/>
      <protection locked="0"/>
    </xf>
    <xf numFmtId="0" fontId="44" fillId="0" borderId="14" xfId="0" applyNumberFormat="1" applyFont="1" applyFill="1" applyBorder="1" applyAlignment="1" applyProtection="1">
      <alignment vertical="center" shrinkToFit="1"/>
      <protection locked="0"/>
    </xf>
    <xf numFmtId="0" fontId="44" fillId="0" borderId="23" xfId="0" applyNumberFormat="1" applyFont="1" applyFill="1" applyBorder="1" applyAlignment="1" applyProtection="1">
      <alignment vertical="center" shrinkToFit="1"/>
      <protection locked="0"/>
    </xf>
    <xf numFmtId="0" fontId="19" fillId="0" borderId="20" xfId="41" applyNumberFormat="1" applyFont="1" applyFill="1" applyBorder="1" applyAlignment="1">
      <alignment vertical="center" wrapText="1"/>
    </xf>
    <xf numFmtId="0" fontId="19" fillId="0" borderId="14" xfId="41" applyNumberFormat="1" applyFont="1" applyFill="1" applyBorder="1" applyAlignment="1">
      <alignment vertical="center" wrapText="1"/>
    </xf>
    <xf numFmtId="0" fontId="19" fillId="0" borderId="23" xfId="41" applyNumberFormat="1" applyFont="1" applyFill="1" applyBorder="1" applyAlignment="1">
      <alignment vertical="center" wrapText="1"/>
    </xf>
    <xf numFmtId="0" fontId="94" fillId="0" borderId="20" xfId="41" applyNumberFormat="1" applyFont="1" applyFill="1" applyBorder="1" applyAlignment="1">
      <alignment horizontal="center" vertical="center" wrapText="1"/>
    </xf>
    <xf numFmtId="0" fontId="94" fillId="0" borderId="23" xfId="41" applyNumberFormat="1" applyFont="1" applyFill="1" applyBorder="1" applyAlignment="1">
      <alignment horizontal="center" vertical="center" wrapText="1"/>
    </xf>
    <xf numFmtId="0" fontId="65" fillId="0" borderId="12" xfId="0" applyNumberFormat="1" applyFont="1" applyFill="1" applyBorder="1" applyAlignment="1">
      <alignment horizontal="center" vertical="center" wrapText="1"/>
    </xf>
    <xf numFmtId="0" fontId="65" fillId="0" borderId="20" xfId="41" applyNumberFormat="1" applyFont="1" applyFill="1" applyBorder="1" applyAlignment="1">
      <alignment horizontal="center" vertical="center" wrapText="1"/>
    </xf>
    <xf numFmtId="0" fontId="65" fillId="0" borderId="23" xfId="41" applyNumberFormat="1" applyFont="1" applyFill="1" applyBorder="1" applyAlignment="1">
      <alignment horizontal="center" vertical="center" wrapText="1"/>
    </xf>
    <xf numFmtId="0" fontId="65" fillId="0" borderId="14" xfId="41" applyNumberFormat="1" applyFont="1" applyFill="1" applyBorder="1" applyAlignment="1">
      <alignment horizontal="center" vertical="center" wrapText="1"/>
    </xf>
    <xf numFmtId="0" fontId="94" fillId="0" borderId="14" xfId="41" applyNumberFormat="1" applyFont="1" applyFill="1" applyBorder="1" applyAlignment="1">
      <alignment horizontal="center" vertical="center" wrapText="1"/>
    </xf>
    <xf numFmtId="0" fontId="94" fillId="0" borderId="12" xfId="0" applyNumberFormat="1" applyFont="1" applyFill="1" applyBorder="1" applyAlignment="1">
      <alignment horizontal="center" vertical="center" wrapText="1"/>
    </xf>
    <xf numFmtId="0" fontId="19" fillId="0" borderId="14" xfId="0" applyNumberFormat="1" applyFont="1" applyFill="1" applyBorder="1" applyAlignment="1">
      <alignment vertical="center" wrapText="1"/>
    </xf>
    <xf numFmtId="0" fontId="49" fillId="26" borderId="14" xfId="0" applyFont="1" applyFill="1" applyBorder="1" applyAlignment="1" applyProtection="1">
      <alignment vertical="center" wrapText="1"/>
      <protection locked="0"/>
    </xf>
    <xf numFmtId="0" fontId="92" fillId="0" borderId="14" xfId="0" applyNumberFormat="1" applyFont="1" applyFill="1" applyBorder="1" applyAlignment="1">
      <alignment horizontal="center" vertical="center" wrapText="1"/>
    </xf>
    <xf numFmtId="0" fontId="49" fillId="0" borderId="21" xfId="0" applyFont="1" applyBorder="1" applyAlignment="1">
      <alignment horizontal="center" vertical="center"/>
    </xf>
    <xf numFmtId="0" fontId="49" fillId="0" borderId="29" xfId="0" applyFont="1" applyBorder="1" applyAlignment="1">
      <alignment horizontal="center" vertical="center"/>
    </xf>
    <xf numFmtId="0" fontId="49" fillId="0" borderId="15" xfId="0" applyFont="1" applyBorder="1" applyAlignment="1">
      <alignment horizontal="center" vertical="center"/>
    </xf>
    <xf numFmtId="0" fontId="70" fillId="0" borderId="0" xfId="0" applyFont="1" applyAlignment="1">
      <alignment vertical="center"/>
    </xf>
    <xf numFmtId="0" fontId="49" fillId="0" borderId="21" xfId="0" applyFont="1" applyBorder="1" applyAlignment="1" applyProtection="1">
      <alignment horizontal="left" vertical="center"/>
      <protection locked="0"/>
    </xf>
    <xf numFmtId="0" fontId="49" fillId="0" borderId="22" xfId="0" applyFont="1" applyBorder="1" applyAlignment="1" applyProtection="1">
      <alignment horizontal="left" vertical="center"/>
      <protection locked="0"/>
    </xf>
    <xf numFmtId="0" fontId="49" fillId="0" borderId="29" xfId="0" applyFont="1" applyBorder="1" applyAlignment="1" applyProtection="1">
      <alignment horizontal="left" vertical="center"/>
      <protection locked="0"/>
    </xf>
    <xf numFmtId="0" fontId="0" fillId="31" borderId="21" xfId="0" applyFont="1" applyFill="1" applyBorder="1" applyAlignment="1">
      <alignment horizontal="center" vertical="center"/>
    </xf>
    <xf numFmtId="0" fontId="0" fillId="31" borderId="22" xfId="0" applyFont="1" applyFill="1" applyBorder="1" applyAlignment="1">
      <alignment horizontal="center" vertical="center"/>
    </xf>
    <xf numFmtId="0" fontId="0" fillId="31" borderId="29" xfId="0" applyFont="1" applyFill="1" applyBorder="1" applyAlignment="1">
      <alignment horizontal="center" vertical="center"/>
    </xf>
    <xf numFmtId="0" fontId="0" fillId="31" borderId="15" xfId="0" applyFont="1" applyFill="1" applyBorder="1" applyAlignment="1">
      <alignment horizontal="center" vertical="center"/>
    </xf>
    <xf numFmtId="0" fontId="0" fillId="31" borderId="21" xfId="0" applyFont="1" applyFill="1" applyBorder="1" applyAlignment="1">
      <alignment horizontal="left" vertical="center" indent="1"/>
    </xf>
    <xf numFmtId="0" fontId="0" fillId="31" borderId="22" xfId="0" applyFont="1" applyFill="1" applyBorder="1" applyAlignment="1">
      <alignment horizontal="left" vertical="center" indent="1"/>
    </xf>
    <xf numFmtId="0" fontId="0" fillId="31" borderId="29" xfId="0" applyFont="1" applyFill="1" applyBorder="1" applyAlignment="1">
      <alignment horizontal="left" vertical="center" indent="1"/>
    </xf>
    <xf numFmtId="0" fontId="0" fillId="31" borderId="15" xfId="0" applyFont="1" applyFill="1" applyBorder="1" applyAlignment="1" applyProtection="1">
      <alignment horizontal="center" vertical="center"/>
      <protection locked="0"/>
    </xf>
    <xf numFmtId="0" fontId="76" fillId="31" borderId="21" xfId="0" applyFont="1" applyFill="1" applyBorder="1" applyAlignment="1">
      <alignment horizontal="left" vertical="center" wrapText="1" indent="1"/>
    </xf>
    <xf numFmtId="0" fontId="76" fillId="31" borderId="22" xfId="0" applyFont="1" applyFill="1" applyBorder="1" applyAlignment="1">
      <alignment horizontal="left" vertical="center" wrapText="1" indent="1"/>
    </xf>
    <xf numFmtId="0" fontId="76" fillId="31" borderId="29" xfId="0" applyFont="1" applyFill="1" applyBorder="1" applyAlignment="1">
      <alignment horizontal="left" vertical="center" wrapText="1" indent="1"/>
    </xf>
    <xf numFmtId="0" fontId="49" fillId="0" borderId="15" xfId="0" applyFont="1" applyBorder="1" applyAlignment="1" applyProtection="1">
      <alignment horizontal="left" vertical="center"/>
      <protection locked="0"/>
    </xf>
    <xf numFmtId="0" fontId="73" fillId="0" borderId="11" xfId="0" applyFont="1" applyFill="1" applyBorder="1" applyAlignment="1">
      <alignment horizontal="left" vertical="top" wrapText="1"/>
    </xf>
    <xf numFmtId="0" fontId="73" fillId="0" borderId="11" xfId="0" applyFont="1" applyFill="1" applyBorder="1" applyAlignment="1">
      <alignment horizontal="left" vertical="top"/>
    </xf>
    <xf numFmtId="0" fontId="49" fillId="0" borderId="22" xfId="0" applyFont="1" applyBorder="1" applyAlignment="1">
      <alignment horizontal="center" vertical="center"/>
    </xf>
    <xf numFmtId="20" fontId="49" fillId="0" borderId="21" xfId="0" applyNumberFormat="1" applyFont="1" applyBorder="1" applyAlignment="1" applyProtection="1">
      <alignment horizontal="center" vertical="center"/>
      <protection locked="0"/>
    </xf>
    <xf numFmtId="20" fontId="49" fillId="0" borderId="29" xfId="0" applyNumberFormat="1" applyFont="1" applyBorder="1" applyAlignment="1" applyProtection="1">
      <alignment horizontal="center" vertical="center"/>
      <protection locked="0"/>
    </xf>
    <xf numFmtId="0" fontId="49" fillId="0" borderId="21" xfId="0" applyFont="1" applyBorder="1" applyAlignment="1">
      <alignment horizontal="left" vertical="center" indent="1"/>
    </xf>
    <xf numFmtId="0" fontId="49" fillId="0" borderId="64" xfId="0" applyFont="1" applyBorder="1" applyAlignment="1">
      <alignment horizontal="left" vertical="center" indent="1"/>
    </xf>
    <xf numFmtId="0" fontId="72" fillId="0" borderId="10" xfId="0" applyFont="1" applyBorder="1" applyAlignment="1">
      <alignment horizontal="center" vertical="center" shrinkToFit="1"/>
    </xf>
    <xf numFmtId="183" fontId="49" fillId="0" borderId="15" xfId="0" applyNumberFormat="1" applyFont="1" applyBorder="1" applyAlignment="1">
      <alignment horizontal="center" vertical="center"/>
    </xf>
    <xf numFmtId="184" fontId="49" fillId="0" borderId="15" xfId="0" applyNumberFormat="1" applyFont="1" applyBorder="1" applyAlignment="1" applyProtection="1">
      <alignment horizontal="right" vertical="center"/>
      <protection locked="0"/>
    </xf>
    <xf numFmtId="184" fontId="49" fillId="0" borderId="21" xfId="0" applyNumberFormat="1" applyFont="1" applyBorder="1" applyAlignment="1" applyProtection="1">
      <alignment horizontal="right" vertical="center"/>
      <protection locked="0"/>
    </xf>
    <xf numFmtId="0" fontId="70" fillId="0" borderId="0" xfId="43" applyFont="1" applyAlignment="1">
      <alignment vertical="center" shrinkToFit="1"/>
    </xf>
    <xf numFmtId="185" fontId="78" fillId="0" borderId="10" xfId="0" applyNumberFormat="1" applyFont="1" applyBorder="1" applyAlignment="1" applyProtection="1">
      <alignment horizontal="center"/>
      <protection locked="0"/>
    </xf>
    <xf numFmtId="0" fontId="49" fillId="0" borderId="10" xfId="0" applyFont="1" applyBorder="1" applyAlignment="1" applyProtection="1">
      <alignment horizontal="center" vertical="center"/>
      <protection locked="0"/>
    </xf>
    <xf numFmtId="0" fontId="49" fillId="0" borderId="42" xfId="0" applyFont="1" applyBorder="1" applyAlignment="1">
      <alignment horizontal="left" vertical="center" wrapText="1"/>
    </xf>
    <xf numFmtId="0" fontId="49" fillId="0" borderId="11" xfId="0" applyFont="1" applyBorder="1" applyAlignment="1">
      <alignment horizontal="left" vertical="center" wrapText="1"/>
    </xf>
    <xf numFmtId="0" fontId="49" fillId="0" borderId="13" xfId="0" applyFont="1" applyBorder="1" applyAlignment="1">
      <alignment horizontal="left" vertical="center" wrapText="1"/>
    </xf>
    <xf numFmtId="0" fontId="49" fillId="0" borderId="65" xfId="0" applyFont="1" applyBorder="1" applyAlignment="1">
      <alignment horizontal="left" vertical="center" wrapText="1"/>
    </xf>
    <xf numFmtId="0" fontId="49" fillId="0" borderId="10" xfId="0" applyFont="1" applyBorder="1" applyAlignment="1">
      <alignment horizontal="left" vertical="center" wrapText="1"/>
    </xf>
    <xf numFmtId="0" fontId="49" fillId="0" borderId="66" xfId="0" applyFont="1" applyBorder="1" applyAlignment="1">
      <alignment horizontal="left"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29" xfId="0" applyFont="1" applyBorder="1" applyAlignment="1">
      <alignment horizontal="center" vertical="center" wrapText="1"/>
    </xf>
    <xf numFmtId="188" fontId="49" fillId="0" borderId="65" xfId="0" applyNumberFormat="1" applyFont="1" applyBorder="1" applyAlignment="1" applyProtection="1">
      <alignment horizontal="right" vertical="center" indent="2"/>
      <protection locked="0"/>
    </xf>
    <xf numFmtId="188" fontId="49" fillId="0" borderId="10" xfId="0" applyNumberFormat="1" applyFont="1" applyBorder="1" applyAlignment="1" applyProtection="1">
      <alignment horizontal="right" vertical="center" indent="2"/>
      <protection locked="0"/>
    </xf>
    <xf numFmtId="188" fontId="49" fillId="0" borderId="66" xfId="0" applyNumberFormat="1" applyFont="1" applyBorder="1" applyAlignment="1" applyProtection="1">
      <alignment horizontal="right" vertical="center" indent="2"/>
      <protection locked="0"/>
    </xf>
    <xf numFmtId="188" fontId="49" fillId="0" borderId="65" xfId="0" applyNumberFormat="1" applyFont="1" applyBorder="1" applyAlignment="1" applyProtection="1">
      <alignment horizontal="right" vertical="center" indent="1"/>
      <protection locked="0"/>
    </xf>
    <xf numFmtId="188" fontId="49" fillId="0" borderId="10" xfId="0" applyNumberFormat="1" applyFont="1" applyBorder="1" applyAlignment="1" applyProtection="1">
      <alignment horizontal="right" vertical="center" indent="1"/>
      <protection locked="0"/>
    </xf>
    <xf numFmtId="188" fontId="49" fillId="0" borderId="66" xfId="0" applyNumberFormat="1" applyFont="1" applyBorder="1" applyAlignment="1" applyProtection="1">
      <alignment horizontal="right" vertical="center" indent="1"/>
      <protection locked="0"/>
    </xf>
    <xf numFmtId="188" fontId="49" fillId="0" borderId="65" xfId="0" applyNumberFormat="1" applyFont="1" applyBorder="1" applyAlignment="1">
      <alignment horizontal="right" vertical="center" indent="1"/>
    </xf>
    <xf numFmtId="188" fontId="49" fillId="0" borderId="10" xfId="0" applyNumberFormat="1" applyFont="1" applyBorder="1" applyAlignment="1">
      <alignment horizontal="right" vertical="center" indent="1"/>
    </xf>
    <xf numFmtId="188" fontId="49" fillId="0" borderId="66" xfId="0" applyNumberFormat="1" applyFont="1" applyBorder="1" applyAlignment="1">
      <alignment horizontal="right" vertical="center" indent="1"/>
    </xf>
    <xf numFmtId="188" fontId="49" fillId="0" borderId="21" xfId="0" applyNumberFormat="1" applyFont="1" applyBorder="1" applyAlignment="1" applyProtection="1">
      <alignment horizontal="right" vertical="center" indent="2"/>
      <protection locked="0"/>
    </xf>
    <xf numFmtId="188" fontId="49" fillId="0" borderId="22" xfId="0" applyNumberFormat="1" applyFont="1" applyBorder="1" applyAlignment="1" applyProtection="1">
      <alignment horizontal="right" vertical="center" indent="2"/>
      <protection locked="0"/>
    </xf>
    <xf numFmtId="188" fontId="49" fillId="0" borderId="29" xfId="0" applyNumberFormat="1" applyFont="1" applyBorder="1" applyAlignment="1" applyProtection="1">
      <alignment horizontal="right" vertical="center" indent="2"/>
      <protection locked="0"/>
    </xf>
    <xf numFmtId="188" fontId="49" fillId="0" borderId="21" xfId="0" applyNumberFormat="1" applyFont="1" applyBorder="1" applyAlignment="1" applyProtection="1">
      <alignment horizontal="right" vertical="center" indent="1"/>
      <protection locked="0"/>
    </xf>
    <xf numFmtId="188" fontId="49" fillId="0" borderId="22" xfId="0" applyNumberFormat="1" applyFont="1" applyBorder="1" applyAlignment="1" applyProtection="1">
      <alignment horizontal="right" vertical="center" indent="1"/>
      <protection locked="0"/>
    </xf>
    <xf numFmtId="188" fontId="49" fillId="0" borderId="29" xfId="0" applyNumberFormat="1" applyFont="1" applyBorder="1" applyAlignment="1" applyProtection="1">
      <alignment horizontal="right" vertical="center" indent="1"/>
      <protection locked="0"/>
    </xf>
    <xf numFmtId="188" fontId="49" fillId="0" borderId="21" xfId="0" applyNumberFormat="1" applyFont="1" applyBorder="1" applyAlignment="1">
      <alignment horizontal="right" vertical="center" indent="1"/>
    </xf>
    <xf numFmtId="188" fontId="49" fillId="0" borderId="22" xfId="0" applyNumberFormat="1" applyFont="1" applyBorder="1" applyAlignment="1">
      <alignment horizontal="right" vertical="center" indent="1"/>
    </xf>
    <xf numFmtId="188" fontId="49" fillId="0" borderId="29" xfId="0" applyNumberFormat="1" applyFont="1" applyBorder="1" applyAlignment="1">
      <alignment horizontal="right" vertical="center" indent="1"/>
    </xf>
    <xf numFmtId="0" fontId="49" fillId="0" borderId="21" xfId="0" applyFont="1" applyBorder="1" applyAlignment="1" applyProtection="1">
      <alignment horizontal="center" vertical="center"/>
      <protection locked="0"/>
    </xf>
    <xf numFmtId="0" fontId="49" fillId="0" borderId="22" xfId="0" applyFont="1" applyBorder="1" applyAlignment="1" applyProtection="1">
      <alignment horizontal="center" vertical="center"/>
      <protection locked="0"/>
    </xf>
    <xf numFmtId="0" fontId="49" fillId="0" borderId="29" xfId="0" applyFont="1" applyBorder="1" applyAlignment="1" applyProtection="1">
      <alignment horizontal="center" vertical="center"/>
      <protection locked="0"/>
    </xf>
    <xf numFmtId="0" fontId="49" fillId="0" borderId="15" xfId="0" applyFont="1" applyBorder="1" applyAlignment="1">
      <alignment horizontal="left" vertical="center" wrapText="1"/>
    </xf>
    <xf numFmtId="0" fontId="49" fillId="0" borderId="15" xfId="0" applyFont="1" applyBorder="1" applyAlignment="1">
      <alignment horizontal="left" vertical="center"/>
    </xf>
    <xf numFmtId="0" fontId="0" fillId="0" borderId="13" xfId="0" applyFont="1" applyBorder="1" applyAlignment="1">
      <alignment horizontal="left" vertical="center" wrapText="1"/>
    </xf>
    <xf numFmtId="0" fontId="0" fillId="0" borderId="66" xfId="0" applyFont="1" applyBorder="1" applyAlignment="1">
      <alignment horizontal="left" vertical="center" wrapText="1"/>
    </xf>
    <xf numFmtId="0" fontId="49" fillId="0" borderId="65" xfId="0" applyFont="1" applyBorder="1" applyAlignment="1" applyProtection="1">
      <alignment horizontal="center" vertical="center"/>
      <protection locked="0"/>
    </xf>
    <xf numFmtId="0" fontId="49" fillId="0" borderId="66" xfId="0" applyFont="1" applyBorder="1" applyAlignment="1" applyProtection="1">
      <alignment horizontal="center" vertical="center"/>
      <protection locked="0"/>
    </xf>
    <xf numFmtId="184" fontId="49" fillId="0" borderId="21" xfId="0" applyNumberFormat="1" applyFont="1" applyBorder="1" applyAlignment="1" applyProtection="1">
      <alignment horizontal="right" vertical="center" wrapText="1" indent="1"/>
      <protection locked="0"/>
    </xf>
    <xf numFmtId="184" fontId="49" fillId="0" borderId="29" xfId="0" applyNumberFormat="1" applyFont="1" applyBorder="1" applyAlignment="1" applyProtection="1">
      <alignment horizontal="right" vertical="center" wrapText="1" indent="1"/>
      <protection locked="0"/>
    </xf>
    <xf numFmtId="184" fontId="49" fillId="0" borderId="21" xfId="0" applyNumberFormat="1" applyFont="1" applyBorder="1" applyAlignment="1" applyProtection="1">
      <alignment horizontal="right" vertical="center" indent="1"/>
      <protection locked="0"/>
    </xf>
    <xf numFmtId="184" fontId="49" fillId="0" borderId="22" xfId="0" applyNumberFormat="1" applyFont="1" applyBorder="1" applyAlignment="1" applyProtection="1">
      <alignment horizontal="right" vertical="center" indent="1"/>
      <protection locked="0"/>
    </xf>
    <xf numFmtId="184" fontId="49" fillId="0" borderId="29" xfId="0" applyNumberFormat="1" applyFont="1" applyBorder="1" applyAlignment="1" applyProtection="1">
      <alignment horizontal="right" vertical="center" indent="1"/>
      <protection locked="0"/>
    </xf>
    <xf numFmtId="0" fontId="49" fillId="32" borderId="21" xfId="0" applyFont="1" applyFill="1" applyBorder="1" applyAlignment="1">
      <alignment horizontal="center" vertical="center"/>
    </xf>
    <xf numFmtId="0" fontId="49" fillId="32" borderId="29" xfId="0" applyFont="1" applyFill="1" applyBorder="1" applyAlignment="1">
      <alignment horizontal="center" vertical="center"/>
    </xf>
    <xf numFmtId="0" fontId="49" fillId="32" borderId="22" xfId="0" applyFont="1" applyFill="1" applyBorder="1" applyAlignment="1">
      <alignment horizontal="center" vertical="center"/>
    </xf>
    <xf numFmtId="0" fontId="49" fillId="0" borderId="42"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3" xfId="0" applyFont="1" applyBorder="1" applyAlignment="1">
      <alignment horizontal="center" vertical="center" wrapText="1"/>
    </xf>
    <xf numFmtId="184" fontId="49" fillId="0" borderId="65" xfId="0" applyNumberFormat="1" applyFont="1" applyBorder="1" applyAlignment="1" applyProtection="1">
      <alignment horizontal="right" vertical="center" wrapText="1" indent="1"/>
      <protection locked="0"/>
    </xf>
    <xf numFmtId="184" fontId="49" fillId="0" borderId="66" xfId="0" applyNumberFormat="1" applyFont="1" applyBorder="1" applyAlignment="1" applyProtection="1">
      <alignment horizontal="right" vertical="center" wrapText="1" indent="1"/>
      <protection locked="0"/>
    </xf>
    <xf numFmtId="184" fontId="49" fillId="0" borderId="65" xfId="0" applyNumberFormat="1" applyFont="1" applyBorder="1" applyAlignment="1" applyProtection="1">
      <alignment horizontal="right" vertical="center" indent="1"/>
      <protection locked="0"/>
    </xf>
    <xf numFmtId="184" fontId="49" fillId="0" borderId="10" xfId="0" applyNumberFormat="1" applyFont="1" applyBorder="1" applyAlignment="1" applyProtection="1">
      <alignment horizontal="right" vertical="center" indent="1"/>
      <protection locked="0"/>
    </xf>
    <xf numFmtId="184" fontId="49" fillId="0" borderId="66" xfId="0" applyNumberFormat="1" applyFont="1" applyBorder="1" applyAlignment="1" applyProtection="1">
      <alignment horizontal="right" vertical="center" indent="1"/>
      <protection locked="0"/>
    </xf>
    <xf numFmtId="0" fontId="49" fillId="0" borderId="0" xfId="0" applyFont="1" applyAlignment="1" applyProtection="1">
      <alignment horizontal="center" vertical="center"/>
      <protection locked="0"/>
    </xf>
    <xf numFmtId="0" fontId="51" fillId="0" borderId="21" xfId="0" applyFont="1" applyBorder="1" applyAlignment="1">
      <alignment horizontal="center" vertical="center"/>
    </xf>
    <xf numFmtId="0" fontId="51" fillId="0" borderId="22" xfId="0" applyFont="1" applyBorder="1" applyAlignment="1">
      <alignment horizontal="center" vertical="center"/>
    </xf>
    <xf numFmtId="0" fontId="51" fillId="0" borderId="29" xfId="0" applyFont="1" applyBorder="1" applyAlignment="1">
      <alignment horizontal="center" vertical="center"/>
    </xf>
    <xf numFmtId="0" fontId="84" fillId="0" borderId="21" xfId="0" applyFont="1" applyBorder="1" applyAlignment="1" applyProtection="1">
      <alignment horizontal="center" vertical="center"/>
      <protection locked="0"/>
    </xf>
    <xf numFmtId="0" fontId="84" fillId="0" borderId="22" xfId="0" applyFont="1" applyBorder="1" applyAlignment="1" applyProtection="1">
      <alignment horizontal="center" vertical="center"/>
      <protection locked="0"/>
    </xf>
    <xf numFmtId="0" fontId="84" fillId="0" borderId="21" xfId="0" applyFont="1" applyBorder="1" applyAlignment="1" applyProtection="1">
      <alignment vertical="center"/>
      <protection locked="0"/>
    </xf>
    <xf numFmtId="0" fontId="84" fillId="0" borderId="22" xfId="0" applyFont="1" applyBorder="1" applyAlignment="1" applyProtection="1">
      <alignment vertical="center"/>
      <protection locked="0"/>
    </xf>
    <xf numFmtId="0" fontId="84" fillId="0" borderId="29" xfId="0" applyFont="1" applyBorder="1" applyAlignment="1" applyProtection="1">
      <alignment vertical="center"/>
      <protection locked="0"/>
    </xf>
    <xf numFmtId="0" fontId="49" fillId="0" borderId="43" xfId="0" applyFont="1" applyBorder="1" applyAlignment="1">
      <alignment horizontal="center" vertical="center"/>
    </xf>
    <xf numFmtId="0" fontId="49" fillId="0" borderId="0" xfId="0" applyFont="1" applyBorder="1" applyAlignment="1">
      <alignment horizontal="center" vertical="center"/>
    </xf>
    <xf numFmtId="0" fontId="49" fillId="0" borderId="16" xfId="0" applyFont="1" applyBorder="1" applyAlignment="1">
      <alignment horizontal="center" vertical="center"/>
    </xf>
    <xf numFmtId="0" fontId="49" fillId="0" borderId="65" xfId="0" applyFont="1" applyBorder="1" applyAlignment="1">
      <alignment horizontal="center" vertical="center"/>
    </xf>
    <xf numFmtId="0" fontId="49" fillId="0" borderId="10" xfId="0" applyFont="1" applyBorder="1" applyAlignment="1">
      <alignment horizontal="center" vertical="center"/>
    </xf>
    <xf numFmtId="0" fontId="49" fillId="0" borderId="66" xfId="0" applyFont="1" applyBorder="1" applyAlignment="1">
      <alignment horizontal="center" vertical="center"/>
    </xf>
    <xf numFmtId="0" fontId="49" fillId="0" borderId="42" xfId="0" applyFont="1" applyBorder="1" applyAlignment="1" applyProtection="1">
      <alignment horizontal="center" vertical="center"/>
      <protection locked="0"/>
    </xf>
    <xf numFmtId="0" fontId="49" fillId="0" borderId="11" xfId="0" applyFont="1" applyBorder="1" applyAlignment="1" applyProtection="1">
      <alignment horizontal="center" vertical="center"/>
      <protection locked="0"/>
    </xf>
    <xf numFmtId="0" fontId="49" fillId="0" borderId="13" xfId="0" applyFont="1" applyBorder="1" applyAlignment="1" applyProtection="1">
      <alignment horizontal="center" vertical="center"/>
      <protection locked="0"/>
    </xf>
    <xf numFmtId="57" fontId="85" fillId="0" borderId="34" xfId="0" quotePrefix="1" applyNumberFormat="1" applyFont="1" applyBorder="1" applyAlignment="1">
      <alignment horizontal="center" vertical="center"/>
    </xf>
    <xf numFmtId="0" fontId="85" fillId="0" borderId="34" xfId="0" applyFont="1" applyBorder="1" applyAlignment="1">
      <alignment horizontal="center" vertical="center"/>
    </xf>
    <xf numFmtId="0" fontId="35" fillId="0" borderId="12" xfId="0" quotePrefix="1" applyFont="1" applyBorder="1" applyAlignment="1">
      <alignment horizontal="center" vertical="top"/>
    </xf>
    <xf numFmtId="0" fontId="35" fillId="0" borderId="12" xfId="0" applyFont="1" applyBorder="1" applyAlignment="1">
      <alignment horizontal="center" vertical="top"/>
    </xf>
    <xf numFmtId="0" fontId="35" fillId="0" borderId="12" xfId="0" applyFont="1" applyBorder="1" applyAlignment="1">
      <alignment horizontal="right" vertical="top"/>
    </xf>
    <xf numFmtId="57" fontId="49" fillId="0" borderId="15" xfId="0" applyNumberFormat="1" applyFont="1" applyBorder="1" applyAlignment="1">
      <alignment vertical="center"/>
    </xf>
    <xf numFmtId="38" fontId="49" fillId="0" borderId="15" xfId="0" applyNumberFormat="1" applyFont="1" applyBorder="1" applyAlignment="1">
      <alignment vertical="center"/>
    </xf>
    <xf numFmtId="38" fontId="49" fillId="0" borderId="42" xfId="0" applyNumberFormat="1" applyFont="1" applyBorder="1" applyAlignment="1">
      <alignment vertical="center"/>
    </xf>
    <xf numFmtId="38" fontId="49" fillId="0" borderId="11" xfId="0" applyNumberFormat="1" applyFont="1" applyBorder="1" applyAlignment="1">
      <alignment vertical="center"/>
    </xf>
    <xf numFmtId="38" fontId="49" fillId="0" borderId="13" xfId="0" applyNumberFormat="1" applyFont="1" applyBorder="1" applyAlignment="1">
      <alignment vertical="center"/>
    </xf>
    <xf numFmtId="38" fontId="49" fillId="0" borderId="65" xfId="0" applyNumberFormat="1" applyFont="1" applyBorder="1" applyAlignment="1">
      <alignment vertical="center"/>
    </xf>
    <xf numFmtId="38" fontId="49" fillId="0" borderId="10" xfId="0" applyNumberFormat="1" applyFont="1" applyBorder="1" applyAlignment="1">
      <alignment vertical="center"/>
    </xf>
    <xf numFmtId="38" fontId="49" fillId="0" borderId="66" xfId="0" applyNumberFormat="1" applyFont="1" applyBorder="1" applyAlignment="1">
      <alignment vertical="center"/>
    </xf>
    <xf numFmtId="0" fontId="49" fillId="0" borderId="15" xfId="0" applyFont="1" applyBorder="1" applyAlignment="1">
      <alignment horizontal="center" vertical="center" wrapText="1"/>
    </xf>
    <xf numFmtId="0" fontId="0" fillId="0" borderId="15" xfId="0" applyFont="1" applyBorder="1" applyAlignment="1">
      <alignment vertical="center" wrapText="1"/>
    </xf>
    <xf numFmtId="0" fontId="0" fillId="0" borderId="12" xfId="0" applyFont="1" applyBorder="1" applyAlignment="1">
      <alignment vertical="center" wrapText="1"/>
    </xf>
    <xf numFmtId="0" fontId="49" fillId="0" borderId="43"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6" xfId="0" applyFont="1" applyBorder="1" applyAlignment="1">
      <alignment horizontal="center" vertical="center" wrapText="1"/>
    </xf>
    <xf numFmtId="0" fontId="0" fillId="0" borderId="15" xfId="0" applyFont="1" applyBorder="1" applyAlignment="1">
      <alignment vertical="center"/>
    </xf>
    <xf numFmtId="0" fontId="49" fillId="0" borderId="12" xfId="0" applyFont="1" applyBorder="1" applyAlignment="1">
      <alignment horizontal="center" vertical="center" wrapText="1"/>
    </xf>
    <xf numFmtId="0" fontId="49" fillId="0" borderId="34" xfId="0" applyFont="1" applyBorder="1" applyAlignment="1">
      <alignment horizontal="center" vertical="center" wrapText="1"/>
    </xf>
    <xf numFmtId="0" fontId="0" fillId="0" borderId="13" xfId="0" applyFont="1" applyBorder="1" applyAlignment="1">
      <alignment vertical="center"/>
    </xf>
    <xf numFmtId="0" fontId="49" fillId="0" borderId="65" xfId="0" applyFont="1" applyBorder="1" applyAlignment="1">
      <alignment horizontal="center" vertical="center" wrapText="1"/>
    </xf>
    <xf numFmtId="0" fontId="0" fillId="0" borderId="66" xfId="0" applyFont="1" applyBorder="1" applyAlignment="1">
      <alignment vertical="center"/>
    </xf>
    <xf numFmtId="0" fontId="86" fillId="0" borderId="34" xfId="0" applyFont="1" applyBorder="1" applyAlignment="1">
      <alignment horizontal="center" vertical="center"/>
    </xf>
    <xf numFmtId="3" fontId="85" fillId="0" borderId="34" xfId="0" applyNumberFormat="1" applyFont="1" applyBorder="1" applyAlignment="1">
      <alignment horizontal="right" vertical="center"/>
    </xf>
    <xf numFmtId="0" fontId="86" fillId="0" borderId="34" xfId="0" applyFont="1" applyBorder="1" applyAlignment="1">
      <alignment horizontal="right" vertical="center"/>
    </xf>
    <xf numFmtId="0" fontId="85" fillId="0" borderId="15" xfId="0" applyFont="1" applyBorder="1" applyAlignment="1">
      <alignment horizontal="center" vertical="center"/>
    </xf>
    <xf numFmtId="0" fontId="85" fillId="0" borderId="15" xfId="0" applyFont="1" applyBorder="1" applyAlignment="1">
      <alignment horizontal="center" vertical="center" wrapText="1"/>
    </xf>
    <xf numFmtId="0" fontId="86" fillId="0" borderId="15" xfId="0" applyFont="1" applyBorder="1" applyAlignment="1">
      <alignment horizontal="center" vertical="center"/>
    </xf>
    <xf numFmtId="0" fontId="49" fillId="0" borderId="15" xfId="0" applyFont="1" applyBorder="1" applyAlignment="1">
      <alignment vertical="center"/>
    </xf>
    <xf numFmtId="0" fontId="35" fillId="0" borderId="15" xfId="0" applyFont="1" applyBorder="1" applyAlignment="1">
      <alignment horizontal="center" vertical="center" wrapText="1"/>
    </xf>
    <xf numFmtId="0" fontId="49" fillId="0" borderId="21" xfId="0" applyFont="1" applyBorder="1" applyAlignment="1">
      <alignment vertical="center"/>
    </xf>
    <xf numFmtId="0" fontId="49" fillId="0" borderId="22" xfId="0" applyFont="1" applyBorder="1" applyAlignment="1">
      <alignment vertical="center"/>
    </xf>
    <xf numFmtId="0" fontId="49" fillId="0" borderId="29" xfId="0" applyFont="1" applyBorder="1" applyAlignment="1">
      <alignment vertical="center"/>
    </xf>
    <xf numFmtId="57" fontId="49" fillId="0" borderId="21" xfId="0" applyNumberFormat="1" applyFont="1" applyBorder="1" applyAlignment="1">
      <alignment vertical="center"/>
    </xf>
    <xf numFmtId="57" fontId="49" fillId="0" borderId="22" xfId="0" applyNumberFormat="1" applyFont="1" applyBorder="1" applyAlignment="1">
      <alignment vertical="center"/>
    </xf>
    <xf numFmtId="57" fontId="49" fillId="0" borderId="29" xfId="0" applyNumberFormat="1" applyFont="1" applyBorder="1" applyAlignment="1">
      <alignment vertical="center"/>
    </xf>
    <xf numFmtId="38" fontId="49" fillId="0" borderId="21" xfId="0" applyNumberFormat="1" applyFont="1" applyBorder="1" applyAlignment="1">
      <alignment vertical="center"/>
    </xf>
    <xf numFmtId="38" fontId="49" fillId="0" borderId="22" xfId="0" applyNumberFormat="1" applyFont="1" applyBorder="1" applyAlignment="1">
      <alignment vertical="center"/>
    </xf>
    <xf numFmtId="38" fontId="49" fillId="0" borderId="29" xfId="0" applyNumberFormat="1" applyFont="1" applyBorder="1" applyAlignment="1">
      <alignment vertical="center"/>
    </xf>
    <xf numFmtId="0" fontId="35" fillId="0" borderId="21" xfId="0" applyFont="1" applyBorder="1" applyAlignment="1">
      <alignment horizontal="center" vertical="center" wrapText="1"/>
    </xf>
    <xf numFmtId="0" fontId="35" fillId="0" borderId="29" xfId="0" applyFont="1" applyBorder="1" applyAlignment="1">
      <alignment horizontal="center" vertical="center" wrapText="1"/>
    </xf>
    <xf numFmtId="57" fontId="49" fillId="0" borderId="42" xfId="0" applyNumberFormat="1" applyFont="1" applyBorder="1" applyAlignment="1">
      <alignment vertical="center"/>
    </xf>
    <xf numFmtId="57" fontId="49" fillId="0" borderId="11" xfId="0" applyNumberFormat="1" applyFont="1" applyBorder="1" applyAlignment="1">
      <alignment vertical="center"/>
    </xf>
    <xf numFmtId="57" fontId="49" fillId="0" borderId="13" xfId="0" applyNumberFormat="1" applyFont="1" applyBorder="1" applyAlignment="1">
      <alignment vertical="center"/>
    </xf>
    <xf numFmtId="57" fontId="49" fillId="0" borderId="65" xfId="0" applyNumberFormat="1" applyFont="1" applyBorder="1" applyAlignment="1">
      <alignment vertical="center"/>
    </xf>
    <xf numFmtId="57" fontId="49" fillId="0" borderId="10" xfId="0" applyNumberFormat="1" applyFont="1" applyBorder="1" applyAlignment="1">
      <alignment vertical="center"/>
    </xf>
    <xf numFmtId="57" fontId="49" fillId="0" borderId="66" xfId="0" applyNumberFormat="1" applyFont="1" applyBorder="1" applyAlignment="1">
      <alignment vertical="center"/>
    </xf>
    <xf numFmtId="0" fontId="49" fillId="0" borderId="42" xfId="0" applyFont="1" applyBorder="1" applyAlignment="1">
      <alignment vertical="center"/>
    </xf>
    <xf numFmtId="0" fontId="49" fillId="0" borderId="13" xfId="0" applyFont="1" applyBorder="1" applyAlignment="1">
      <alignment vertical="center"/>
    </xf>
    <xf numFmtId="0" fontId="49" fillId="0" borderId="65" xfId="0" applyFont="1" applyBorder="1" applyAlignment="1">
      <alignment vertical="center"/>
    </xf>
    <xf numFmtId="0" fontId="49" fillId="0" borderId="66" xfId="0" applyFont="1" applyBorder="1" applyAlignment="1">
      <alignment vertical="center"/>
    </xf>
    <xf numFmtId="0" fontId="35" fillId="0" borderId="42"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65" xfId="0" applyFont="1" applyBorder="1" applyAlignment="1">
      <alignment horizontal="center" vertical="center" wrapText="1"/>
    </xf>
    <xf numFmtId="0" fontId="35" fillId="0" borderId="66" xfId="0" applyFont="1" applyBorder="1" applyAlignment="1">
      <alignment horizontal="center" vertical="center" wrapText="1"/>
    </xf>
    <xf numFmtId="0" fontId="49" fillId="0" borderId="11" xfId="0" applyFont="1" applyBorder="1" applyAlignment="1">
      <alignment vertical="center"/>
    </xf>
    <xf numFmtId="0" fontId="49" fillId="0" borderId="10" xfId="0" applyFont="1" applyBorder="1" applyAlignment="1">
      <alignment vertical="center"/>
    </xf>
    <xf numFmtId="0" fontId="49" fillId="0" borderId="42" xfId="0" applyFont="1" applyBorder="1" applyAlignment="1">
      <alignment horizontal="center" vertical="center"/>
    </xf>
    <xf numFmtId="0" fontId="49" fillId="0" borderId="13" xfId="0" applyFont="1" applyBorder="1" applyAlignment="1">
      <alignment horizontal="center" vertical="center"/>
    </xf>
    <xf numFmtId="38" fontId="49" fillId="0" borderId="34" xfId="0" applyNumberFormat="1" applyFont="1" applyBorder="1" applyAlignment="1">
      <alignment horizontal="right" vertical="top"/>
    </xf>
    <xf numFmtId="38" fontId="0" fillId="0" borderId="34" xfId="0" applyNumberFormat="1" applyFont="1" applyBorder="1" applyAlignment="1">
      <alignment horizontal="right" vertical="top"/>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65" xfId="0" applyFont="1" applyBorder="1" applyAlignment="1">
      <alignment horizontal="center" vertical="center"/>
    </xf>
    <xf numFmtId="0" fontId="0" fillId="0" borderId="10" xfId="0" applyFont="1" applyBorder="1" applyAlignment="1">
      <alignment horizontal="center" vertical="center"/>
    </xf>
    <xf numFmtId="0" fontId="0" fillId="0" borderId="66" xfId="0" applyFont="1" applyBorder="1" applyAlignment="1">
      <alignment horizontal="center" vertical="center"/>
    </xf>
    <xf numFmtId="0" fontId="49" fillId="0" borderId="11" xfId="0" applyFont="1" applyBorder="1" applyAlignment="1">
      <alignment horizontal="center" vertical="center"/>
    </xf>
    <xf numFmtId="38" fontId="49" fillId="0" borderId="12" xfId="0" applyNumberFormat="1" applyFont="1" applyBorder="1" applyAlignment="1">
      <alignment horizontal="right"/>
    </xf>
    <xf numFmtId="186" fontId="49" fillId="0" borderId="0" xfId="0" applyNumberFormat="1" applyFont="1" applyAlignment="1">
      <alignment vertical="center"/>
    </xf>
    <xf numFmtId="0" fontId="49" fillId="0" borderId="21" xfId="0" applyFont="1" applyBorder="1" applyAlignment="1" applyProtection="1">
      <alignment horizontal="center" vertical="center" shrinkToFit="1"/>
      <protection locked="0"/>
    </xf>
    <xf numFmtId="0" fontId="49" fillId="0" borderId="22" xfId="0" applyFont="1" applyBorder="1" applyAlignment="1" applyProtection="1">
      <alignment horizontal="center" vertical="center" shrinkToFit="1"/>
      <protection locked="0"/>
    </xf>
    <xf numFmtId="0" fontId="49" fillId="0" borderId="29" xfId="0" applyFont="1" applyBorder="1" applyAlignment="1" applyProtection="1">
      <alignment horizontal="center" vertical="center" shrinkToFit="1"/>
      <protection locked="0"/>
    </xf>
    <xf numFmtId="0" fontId="70" fillId="0" borderId="0" xfId="0" applyFont="1" applyAlignment="1">
      <alignment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Book1" xfId="41"/>
    <cellStyle name="良い" xfId="42" builtinId="26" customBuiltin="1"/>
  </cellStyles>
  <dxfs count="21">
    <dxf>
      <font>
        <color theme="0"/>
      </font>
    </dxf>
    <dxf>
      <fill>
        <patternFill>
          <bgColor theme="2" tint="-0.499984740745262"/>
        </patternFill>
      </fill>
    </dxf>
    <dxf>
      <fill>
        <patternFill>
          <bgColor theme="2" tint="-0.499984740745262"/>
        </patternFill>
      </fill>
    </dxf>
    <dxf>
      <font>
        <color theme="0"/>
      </font>
    </dxf>
    <dxf>
      <font>
        <color theme="0"/>
      </font>
    </dxf>
    <dxf>
      <font>
        <color rgb="FFFF8601"/>
      </font>
      <fill>
        <patternFill>
          <bgColor rgb="FFFFFFCC"/>
        </patternFill>
      </fill>
    </dxf>
    <dxf>
      <font>
        <b/>
        <i val="0"/>
        <color rgb="FFFF0000"/>
      </font>
      <fill>
        <patternFill>
          <bgColor rgb="FFFFC000"/>
        </patternFill>
      </fill>
    </dxf>
    <dxf>
      <fill>
        <patternFill>
          <bgColor theme="2" tint="-0.499984740745262"/>
        </patternFill>
      </fill>
    </dxf>
    <dxf>
      <font>
        <color rgb="FF0070C0"/>
      </font>
    </dxf>
    <dxf>
      <font>
        <color rgb="FF0070C0"/>
      </font>
      <numFmt numFmtId="192" formatCode="&quot;適&quot;"/>
    </dxf>
    <dxf>
      <font>
        <color rgb="FFFFC000"/>
      </font>
      <fill>
        <patternFill>
          <bgColor rgb="FFCCECFF"/>
        </patternFill>
      </fill>
    </dxf>
    <dxf>
      <font>
        <color rgb="FFFFC000"/>
      </font>
      <numFmt numFmtId="193" formatCode="&quot;一部不適&quot;"/>
      <fill>
        <patternFill>
          <bgColor rgb="FFCCECFF"/>
        </patternFill>
      </fill>
    </dxf>
    <dxf>
      <font>
        <color rgb="FFFF0000"/>
      </font>
      <fill>
        <patternFill>
          <bgColor rgb="FF99FFCC"/>
        </patternFill>
      </fill>
    </dxf>
    <dxf>
      <font>
        <color rgb="FFFF0000"/>
      </font>
      <numFmt numFmtId="194" formatCode="&quot;不適&quot;"/>
      <fill>
        <patternFill>
          <bgColor rgb="FF99FFCC"/>
        </patternFill>
      </fill>
    </dxf>
    <dxf>
      <font>
        <color rgb="FF00B050"/>
      </font>
      <numFmt numFmtId="195" formatCode="&quot;該当なし&quot;"/>
      <fill>
        <patternFill>
          <bgColor rgb="FFFFCCCC"/>
        </patternFill>
      </fill>
    </dxf>
    <dxf>
      <font>
        <color rgb="FF00B050"/>
      </font>
      <fill>
        <patternFill>
          <bgColor rgb="FFFFCCCC"/>
        </patternFill>
      </fill>
    </dxf>
    <dxf>
      <numFmt numFmtId="196" formatCode="&quot;その他&quot;"/>
      <fill>
        <patternFill>
          <bgColor rgb="FFFFFFCC"/>
        </patternFill>
      </fill>
    </dxf>
    <dxf>
      <fill>
        <patternFill>
          <bgColor rgb="FFFFFFCC"/>
        </patternFill>
      </fill>
    </dxf>
    <dxf>
      <font>
        <color rgb="FF0070C0"/>
      </font>
    </dxf>
    <dxf>
      <font>
        <color rgb="FFFF0000"/>
      </font>
    </dxf>
    <dxf>
      <font>
        <color rgb="FF92D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2"/>
  <sheetViews>
    <sheetView tabSelected="1" view="pageBreakPreview" zoomScale="120" zoomScaleNormal="120" zoomScaleSheetLayoutView="120" workbookViewId="0">
      <selection sqref="A1:E1"/>
    </sheetView>
  </sheetViews>
  <sheetFormatPr defaultRowHeight="13.2"/>
  <cols>
    <col min="1" max="1" width="13.6640625" customWidth="1"/>
    <col min="2" max="2" width="11.21875" customWidth="1"/>
    <col min="3" max="3" width="25" customWidth="1"/>
    <col min="4" max="4" width="11.21875" customWidth="1"/>
    <col min="5" max="5" width="25" customWidth="1"/>
  </cols>
  <sheetData>
    <row r="1" spans="1:7" ht="30" customHeight="1">
      <c r="A1" s="539" t="s">
        <v>297</v>
      </c>
      <c r="B1" s="539"/>
      <c r="C1" s="539"/>
      <c r="D1" s="539"/>
      <c r="E1" s="539"/>
    </row>
    <row r="2" spans="1:7" ht="19.95" customHeight="1">
      <c r="A2" t="s">
        <v>10</v>
      </c>
    </row>
    <row r="3" spans="1:7" ht="30" customHeight="1">
      <c r="A3" s="13" t="s">
        <v>11</v>
      </c>
      <c r="B3" s="540"/>
      <c r="C3" s="540"/>
      <c r="D3" s="540"/>
      <c r="E3" s="540"/>
    </row>
    <row r="4" spans="1:7" ht="19.95" customHeight="1"/>
    <row r="5" spans="1:7" ht="30" customHeight="1">
      <c r="A5" s="13" t="s">
        <v>12</v>
      </c>
      <c r="B5" s="15" t="s">
        <v>13</v>
      </c>
      <c r="C5" s="541"/>
      <c r="D5" s="541"/>
      <c r="E5" s="542"/>
    </row>
    <row r="6" spans="1:7" ht="30" customHeight="1">
      <c r="A6" s="16" t="s">
        <v>14</v>
      </c>
      <c r="B6" s="534"/>
      <c r="C6" s="534"/>
      <c r="D6" s="534"/>
      <c r="E6" s="534"/>
    </row>
    <row r="7" spans="1:7" ht="30" customHeight="1">
      <c r="A7" s="16" t="s">
        <v>15</v>
      </c>
      <c r="B7" s="13" t="s">
        <v>16</v>
      </c>
      <c r="C7" s="14"/>
      <c r="D7" s="13" t="s">
        <v>17</v>
      </c>
      <c r="E7" s="14"/>
    </row>
    <row r="8" spans="1:7" ht="19.95" customHeight="1"/>
    <row r="9" spans="1:7" ht="30" customHeight="1">
      <c r="A9" s="13" t="s">
        <v>18</v>
      </c>
      <c r="B9" s="15" t="s">
        <v>19</v>
      </c>
      <c r="C9" s="541"/>
      <c r="D9" s="541"/>
      <c r="E9" s="542"/>
    </row>
    <row r="10" spans="1:7" ht="30" customHeight="1">
      <c r="A10" s="16" t="s">
        <v>20</v>
      </c>
      <c r="B10" s="534"/>
      <c r="C10" s="534"/>
      <c r="D10" s="534"/>
      <c r="E10" s="534"/>
    </row>
    <row r="11" spans="1:7" ht="30" customHeight="1">
      <c r="A11" s="16" t="s">
        <v>21</v>
      </c>
      <c r="B11" s="534"/>
      <c r="C11" s="534"/>
      <c r="D11" s="534"/>
      <c r="E11" s="534"/>
    </row>
    <row r="12" spans="1:7" ht="30" customHeight="1">
      <c r="A12" s="16" t="s">
        <v>22</v>
      </c>
      <c r="B12" s="534"/>
      <c r="C12" s="534"/>
      <c r="D12" s="13" t="s">
        <v>23</v>
      </c>
      <c r="E12" s="14"/>
    </row>
    <row r="13" spans="1:7" ht="30" customHeight="1">
      <c r="A13" s="16" t="s">
        <v>24</v>
      </c>
      <c r="B13" s="13" t="s">
        <v>16</v>
      </c>
      <c r="C13" s="14"/>
      <c r="D13" s="16" t="s">
        <v>25</v>
      </c>
      <c r="E13" s="14"/>
    </row>
    <row r="14" spans="1:7" ht="30" customHeight="1">
      <c r="A14" s="16" t="s">
        <v>26</v>
      </c>
      <c r="B14" s="16" t="s">
        <v>16</v>
      </c>
      <c r="C14" s="14"/>
      <c r="D14" s="16" t="s">
        <v>25</v>
      </c>
      <c r="E14" s="14"/>
    </row>
    <row r="15" spans="1:7" ht="19.95" customHeight="1" thickBot="1"/>
    <row r="16" spans="1:7" ht="36.450000000000003" customHeight="1" thickBot="1">
      <c r="A16" s="535" t="s">
        <v>27</v>
      </c>
      <c r="B16" s="536"/>
      <c r="C16" s="17" t="s">
        <v>28</v>
      </c>
      <c r="D16" s="537" t="s">
        <v>29</v>
      </c>
      <c r="E16" s="538"/>
      <c r="G16" s="18" t="s">
        <v>28</v>
      </c>
    </row>
    <row r="17" spans="1:7" ht="19.95" customHeight="1">
      <c r="G17" s="18" t="s">
        <v>30</v>
      </c>
    </row>
    <row r="18" spans="1:7" ht="13.05" customHeight="1">
      <c r="A18" s="19" t="s">
        <v>31</v>
      </c>
      <c r="B18" s="20"/>
      <c r="C18" s="20"/>
      <c r="D18" s="20"/>
      <c r="E18" s="20"/>
      <c r="G18" s="18" t="s">
        <v>32</v>
      </c>
    </row>
    <row r="19" spans="1:7" ht="13.05" customHeight="1">
      <c r="A19" s="433" t="s">
        <v>52</v>
      </c>
      <c r="B19" s="21"/>
      <c r="C19" s="20"/>
      <c r="D19" s="20"/>
      <c r="E19" s="20"/>
    </row>
    <row r="20" spans="1:7" ht="13.05" customHeight="1">
      <c r="A20" s="433" t="s">
        <v>53</v>
      </c>
      <c r="B20" s="21"/>
      <c r="C20" s="20"/>
      <c r="D20" s="20"/>
      <c r="E20" s="20"/>
    </row>
    <row r="21" spans="1:7" ht="13.05" customHeight="1">
      <c r="A21" s="433" t="s">
        <v>298</v>
      </c>
      <c r="B21" s="21"/>
      <c r="C21" s="20"/>
      <c r="D21" s="20"/>
      <c r="E21" s="20"/>
    </row>
    <row r="22" spans="1:7" ht="13.05" customHeight="1">
      <c r="A22" s="433" t="s">
        <v>299</v>
      </c>
      <c r="B22" s="21"/>
      <c r="C22" s="20"/>
      <c r="D22" s="20"/>
      <c r="E22" s="20"/>
    </row>
    <row r="23" spans="1:7" ht="13.05" customHeight="1">
      <c r="A23" s="433" t="s">
        <v>300</v>
      </c>
      <c r="B23" s="21"/>
      <c r="C23" s="20"/>
      <c r="D23" s="20"/>
      <c r="E23" s="20"/>
    </row>
    <row r="24" spans="1:7" ht="13.05" customHeight="1">
      <c r="A24" s="433" t="s">
        <v>301</v>
      </c>
      <c r="B24" s="21"/>
      <c r="C24" s="20"/>
      <c r="D24" s="20"/>
      <c r="E24" s="20"/>
    </row>
    <row r="25" spans="1:7" ht="13.05" customHeight="1">
      <c r="A25" s="434" t="s">
        <v>570</v>
      </c>
      <c r="B25" s="21"/>
      <c r="C25" s="20"/>
      <c r="D25" s="20"/>
      <c r="E25" s="20"/>
    </row>
    <row r="26" spans="1:7" ht="13.05" customHeight="1">
      <c r="A26" s="434" t="s">
        <v>571</v>
      </c>
      <c r="B26" s="21"/>
      <c r="C26" s="20"/>
      <c r="D26" s="20"/>
      <c r="E26" s="20"/>
    </row>
    <row r="27" spans="1:7" ht="13.05" customHeight="1">
      <c r="A27" s="434" t="s">
        <v>572</v>
      </c>
      <c r="B27" s="21"/>
      <c r="C27" s="20"/>
      <c r="D27" s="20"/>
      <c r="E27" s="20"/>
    </row>
    <row r="28" spans="1:7" ht="13.05" customHeight="1">
      <c r="A28" s="434" t="s">
        <v>573</v>
      </c>
      <c r="B28" s="21"/>
      <c r="C28" s="20"/>
      <c r="D28" s="20"/>
      <c r="E28" s="20"/>
    </row>
    <row r="29" spans="1:7" ht="13.05" customHeight="1">
      <c r="A29" s="434" t="s">
        <v>574</v>
      </c>
      <c r="B29" s="21"/>
      <c r="C29" s="20"/>
      <c r="D29" s="20"/>
      <c r="E29" s="20"/>
    </row>
    <row r="30" spans="1:7" ht="13.05" customHeight="1">
      <c r="A30" s="434" t="s">
        <v>575</v>
      </c>
      <c r="B30" s="21"/>
      <c r="C30" s="20"/>
      <c r="D30" s="20"/>
      <c r="E30" s="20"/>
    </row>
    <row r="31" spans="1:7" ht="13.05" customHeight="1">
      <c r="A31" s="434" t="s">
        <v>576</v>
      </c>
      <c r="B31" s="21"/>
      <c r="C31" s="20"/>
      <c r="D31" s="20"/>
      <c r="E31" s="20"/>
    </row>
    <row r="32" spans="1:7" ht="13.05" customHeight="1">
      <c r="A32" s="434" t="s">
        <v>577</v>
      </c>
      <c r="B32" s="21"/>
      <c r="C32" s="20"/>
      <c r="D32" s="20"/>
      <c r="E32" s="20"/>
    </row>
    <row r="33" spans="1:5" ht="13.05" customHeight="1">
      <c r="A33" s="434" t="s">
        <v>578</v>
      </c>
      <c r="B33" s="21"/>
      <c r="C33" s="20"/>
      <c r="D33" s="20"/>
      <c r="E33" s="20"/>
    </row>
    <row r="34" spans="1:5" ht="13.05" customHeight="1">
      <c r="A34" s="434" t="s">
        <v>579</v>
      </c>
      <c r="B34" s="21"/>
      <c r="C34" s="20"/>
      <c r="D34" s="20"/>
      <c r="E34" s="20"/>
    </row>
    <row r="35" spans="1:5" ht="13.05" customHeight="1">
      <c r="A35" s="434" t="s">
        <v>580</v>
      </c>
      <c r="B35" s="21"/>
      <c r="C35" s="20"/>
      <c r="D35" s="20"/>
      <c r="E35" s="20"/>
    </row>
    <row r="36" spans="1:5" ht="13.05" customHeight="1">
      <c r="A36" s="434" t="s">
        <v>581</v>
      </c>
      <c r="B36" s="21"/>
      <c r="C36" s="20"/>
      <c r="D36" s="20"/>
      <c r="E36" s="20"/>
    </row>
    <row r="37" spans="1:5" ht="13.05" customHeight="1">
      <c r="A37" s="434" t="s">
        <v>582</v>
      </c>
      <c r="B37" s="21"/>
      <c r="C37" s="20"/>
      <c r="D37" s="20"/>
      <c r="E37" s="20"/>
    </row>
    <row r="38" spans="1:5" ht="13.05" customHeight="1">
      <c r="A38" s="433" t="s">
        <v>302</v>
      </c>
      <c r="B38" s="21"/>
      <c r="C38" s="20"/>
      <c r="D38" s="20"/>
      <c r="E38" s="20"/>
    </row>
    <row r="39" spans="1:5" ht="13.05" customHeight="1">
      <c r="A39" s="433" t="s">
        <v>303</v>
      </c>
      <c r="B39" s="21"/>
      <c r="C39" s="20"/>
      <c r="D39" s="20"/>
      <c r="E39" s="20"/>
    </row>
    <row r="40" spans="1:5" ht="13.05" customHeight="1">
      <c r="A40" s="434" t="s">
        <v>583</v>
      </c>
      <c r="B40" s="21"/>
      <c r="C40" s="20"/>
      <c r="D40" s="20"/>
      <c r="E40" s="20"/>
    </row>
    <row r="41" spans="1:5" ht="13.05" customHeight="1">
      <c r="A41" s="434" t="s">
        <v>584</v>
      </c>
      <c r="B41" s="21"/>
      <c r="C41" s="20"/>
      <c r="D41" s="20"/>
      <c r="E41" s="20"/>
    </row>
    <row r="42" spans="1:5" ht="13.05" customHeight="1">
      <c r="A42" s="434" t="s">
        <v>585</v>
      </c>
      <c r="B42" s="21"/>
      <c r="C42" s="20"/>
      <c r="D42" s="20"/>
      <c r="E42" s="20"/>
    </row>
    <row r="43" spans="1:5" ht="13.05" customHeight="1">
      <c r="A43" s="433" t="s">
        <v>54</v>
      </c>
      <c r="B43" s="21"/>
      <c r="C43" s="20"/>
      <c r="D43" s="20"/>
      <c r="E43" s="20"/>
    </row>
    <row r="44" spans="1:5" ht="13.05" customHeight="1">
      <c r="A44" s="9"/>
      <c r="B44" s="21"/>
      <c r="C44" s="20"/>
      <c r="D44" s="20"/>
      <c r="E44" s="20"/>
    </row>
    <row r="45" spans="1:5" ht="13.05" customHeight="1">
      <c r="A45" s="6" t="s">
        <v>5</v>
      </c>
      <c r="B45" s="21"/>
      <c r="C45" s="20"/>
      <c r="D45" s="20"/>
      <c r="E45" s="20"/>
    </row>
    <row r="46" spans="1:5" ht="13.5" customHeight="1">
      <c r="A46" s="11"/>
      <c r="B46" s="20"/>
      <c r="C46" s="20"/>
      <c r="D46" s="20"/>
      <c r="E46" s="20"/>
    </row>
    <row r="47" spans="1:5" ht="13.5" customHeight="1">
      <c r="A47" s="10"/>
      <c r="B47" s="25"/>
      <c r="C47" s="25"/>
      <c r="D47" s="25"/>
      <c r="E47" s="25"/>
    </row>
    <row r="48" spans="1:5">
      <c r="A48" s="9"/>
    </row>
    <row r="49" spans="1:1">
      <c r="A49" s="11"/>
    </row>
    <row r="50" spans="1:1">
      <c r="A50" s="11"/>
    </row>
    <row r="51" spans="1:1">
      <c r="A51" s="12"/>
    </row>
    <row r="52" spans="1:1">
      <c r="A52" s="10"/>
    </row>
    <row r="53" spans="1:1">
      <c r="A53" s="9"/>
    </row>
    <row r="54" spans="1:1">
      <c r="A54" s="11"/>
    </row>
    <row r="55" spans="1:1">
      <c r="A55" s="10"/>
    </row>
    <row r="56" spans="1:1">
      <c r="A56" s="9"/>
    </row>
    <row r="57" spans="1:1">
      <c r="A57" s="10"/>
    </row>
    <row r="58" spans="1:1">
      <c r="A58" s="8"/>
    </row>
    <row r="60" spans="1:1">
      <c r="A60" s="6"/>
    </row>
    <row r="61" spans="1:1">
      <c r="A61" s="6"/>
    </row>
    <row r="62" spans="1:1">
      <c r="A62" s="6"/>
    </row>
  </sheetData>
  <mergeCells count="10">
    <mergeCell ref="B11:E11"/>
    <mergeCell ref="B12:C12"/>
    <mergeCell ref="A16:B16"/>
    <mergeCell ref="D16:E16"/>
    <mergeCell ref="A1:E1"/>
    <mergeCell ref="B3:E3"/>
    <mergeCell ref="C5:E5"/>
    <mergeCell ref="B6:E6"/>
    <mergeCell ref="C9:E9"/>
    <mergeCell ref="B10:E10"/>
  </mergeCells>
  <phoneticPr fontId="18"/>
  <dataValidations disablePrompts="1" count="1">
    <dataValidation type="list" errorStyle="information" allowBlank="1" showInputMessage="1" sqref="C16">
      <formula1>$G$16:$G$18</formula1>
    </dataValidation>
  </dataValidation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256"/>
  <sheetViews>
    <sheetView view="pageBreakPreview" zoomScale="120" zoomScaleNormal="90" zoomScaleSheetLayoutView="120" workbookViewId="0">
      <pane ySplit="6" topLeftCell="A7" activePane="bottomLeft" state="frozen"/>
      <selection pane="bottomLeft" activeCell="A7" sqref="A7"/>
    </sheetView>
  </sheetViews>
  <sheetFormatPr defaultColWidth="9" defaultRowHeight="10.8"/>
  <cols>
    <col min="1" max="1" width="11.21875" style="42" customWidth="1"/>
    <col min="2" max="2" width="42.44140625" style="43" customWidth="1"/>
    <col min="3" max="3" width="10" style="43" customWidth="1"/>
    <col min="4" max="4" width="8" style="30" customWidth="1"/>
    <col min="5" max="5" width="17.44140625" style="30" customWidth="1"/>
    <col min="6" max="6" width="7.44140625" style="1" hidden="1" customWidth="1"/>
    <col min="7" max="7" width="13.77734375" style="1" hidden="1" customWidth="1"/>
    <col min="8" max="8" width="41.21875" style="1" hidden="1" customWidth="1"/>
    <col min="9" max="9" width="13.77734375" style="1" hidden="1" customWidth="1"/>
    <col min="10" max="10" width="17.21875" style="1" hidden="1" customWidth="1"/>
    <col min="11" max="26" width="9" style="1" hidden="1" customWidth="1"/>
    <col min="27" max="16384" width="9" style="1"/>
  </cols>
  <sheetData>
    <row r="1" spans="1:16" ht="15" customHeight="1">
      <c r="A1" s="28" t="s">
        <v>304</v>
      </c>
      <c r="B1" s="29"/>
      <c r="C1" s="30"/>
      <c r="I1" s="70" t="s">
        <v>393</v>
      </c>
      <c r="J1" s="71"/>
      <c r="K1" s="71"/>
      <c r="L1" s="71"/>
      <c r="M1" s="71"/>
      <c r="N1"/>
      <c r="O1"/>
      <c r="P1"/>
    </row>
    <row r="2" spans="1:16" ht="15" customHeight="1" thickBot="1">
      <c r="A2" s="28"/>
      <c r="B2" s="26" t="s">
        <v>49</v>
      </c>
      <c r="C2" s="587">
        <f>フェイスシート!B3</f>
        <v>0</v>
      </c>
      <c r="D2" s="587"/>
      <c r="E2" s="587"/>
      <c r="I2" s="70" t="s">
        <v>394</v>
      </c>
      <c r="J2" s="71"/>
      <c r="K2" s="71"/>
      <c r="L2" s="71"/>
      <c r="M2" s="71"/>
      <c r="N2"/>
      <c r="O2"/>
      <c r="P2"/>
    </row>
    <row r="3" spans="1:16" ht="15" customHeight="1" thickTop="1" thickBot="1">
      <c r="A3" s="31"/>
      <c r="B3" s="26" t="s">
        <v>50</v>
      </c>
      <c r="C3" s="588">
        <f>フェイスシート!B10</f>
        <v>0</v>
      </c>
      <c r="D3" s="588"/>
      <c r="E3" s="588"/>
      <c r="F3" s="7"/>
      <c r="I3" s="72" t="s">
        <v>395</v>
      </c>
      <c r="J3" s="73"/>
      <c r="K3" s="74"/>
      <c r="L3" s="74"/>
      <c r="M3" s="74"/>
      <c r="N3"/>
      <c r="O3"/>
      <c r="P3"/>
    </row>
    <row r="4" spans="1:16" s="2" customFormat="1" ht="15" customHeight="1" thickTop="1" thickBot="1">
      <c r="A4" s="27" t="s">
        <v>51</v>
      </c>
      <c r="B4" s="32"/>
      <c r="C4" s="33"/>
      <c r="D4" s="33"/>
      <c r="E4" s="34"/>
      <c r="F4" s="606" t="s">
        <v>586</v>
      </c>
      <c r="G4" s="606"/>
      <c r="H4" s="607"/>
      <c r="I4" s="75"/>
      <c r="J4" s="435" t="s">
        <v>587</v>
      </c>
      <c r="K4" s="76" t="s">
        <v>396</v>
      </c>
      <c r="L4" s="77"/>
      <c r="M4" s="77"/>
      <c r="N4" s="77"/>
      <c r="O4" s="77"/>
      <c r="P4" s="78"/>
    </row>
    <row r="5" spans="1:16" ht="45" customHeight="1" thickTop="1" thickBot="1">
      <c r="A5" s="35" t="s">
        <v>0</v>
      </c>
      <c r="B5" s="36" t="s">
        <v>1</v>
      </c>
      <c r="C5" s="24" t="s">
        <v>35</v>
      </c>
      <c r="D5" s="22" t="s">
        <v>33</v>
      </c>
      <c r="E5" s="23" t="s">
        <v>34</v>
      </c>
      <c r="F5" s="60" t="s">
        <v>37</v>
      </c>
      <c r="G5" s="69" t="s">
        <v>391</v>
      </c>
      <c r="H5" s="60" t="s">
        <v>38</v>
      </c>
      <c r="I5" s="79" t="s">
        <v>397</v>
      </c>
      <c r="J5" s="80"/>
      <c r="K5" s="81">
        <v>2</v>
      </c>
      <c r="L5" s="82">
        <v>3</v>
      </c>
      <c r="M5" s="82" t="s">
        <v>398</v>
      </c>
      <c r="N5" s="82" t="s">
        <v>399</v>
      </c>
      <c r="O5" s="82" t="s">
        <v>400</v>
      </c>
      <c r="P5" s="83" t="s">
        <v>401</v>
      </c>
    </row>
    <row r="6" spans="1:16" ht="2.25" customHeight="1" thickTop="1">
      <c r="A6" s="37"/>
      <c r="B6" s="37"/>
      <c r="C6" s="37"/>
      <c r="D6" s="37"/>
      <c r="E6" s="37"/>
      <c r="F6" s="44"/>
      <c r="G6" s="44"/>
      <c r="H6" s="44"/>
      <c r="I6" s="61"/>
    </row>
    <row r="7" spans="1:16" ht="15" customHeight="1">
      <c r="A7" s="121"/>
      <c r="B7" s="121"/>
      <c r="C7" s="121"/>
      <c r="D7" s="121"/>
      <c r="E7" s="121"/>
      <c r="F7" s="122"/>
      <c r="G7" s="122"/>
      <c r="H7" s="122"/>
      <c r="I7" s="61"/>
      <c r="K7" s="436" t="s">
        <v>588</v>
      </c>
      <c r="L7" s="436" t="s">
        <v>589</v>
      </c>
      <c r="M7" s="436" t="s">
        <v>590</v>
      </c>
    </row>
    <row r="8" spans="1:16" ht="15" customHeight="1">
      <c r="A8" s="123" t="s">
        <v>4</v>
      </c>
      <c r="B8" s="124"/>
      <c r="C8" s="125"/>
      <c r="D8" s="125"/>
      <c r="E8" s="125"/>
      <c r="F8" s="126"/>
      <c r="G8" s="127"/>
      <c r="H8" s="127"/>
      <c r="I8" s="61"/>
    </row>
    <row r="9" spans="1:16" s="3" customFormat="1" ht="57.6">
      <c r="A9" s="38" t="s">
        <v>55</v>
      </c>
      <c r="B9" s="128" t="s">
        <v>378</v>
      </c>
      <c r="C9" s="329" t="s">
        <v>59</v>
      </c>
      <c r="D9" s="320"/>
      <c r="E9" s="323"/>
      <c r="F9" s="325" t="s">
        <v>290</v>
      </c>
      <c r="G9" s="130"/>
      <c r="H9" s="131"/>
      <c r="I9" s="84" t="str">
        <f>IF(IFERROR(MATCH(G9,K$5:P$5,0),99)&lt;&gt;99,"指摘あり",IF(AND(G9="",RIGHT(F9,1)&lt;&gt;"略"),IF(OR(F9=$I$4,$I$4=""),F9,""),IF(H9&lt;&gt;"","ｺﾒﾝﾄあり",IF(OR(D9=2,D9="2:不適"),"自己×",""))))</f>
        <v>介</v>
      </c>
      <c r="J9" s="439" t="s">
        <v>596</v>
      </c>
    </row>
    <row r="10" spans="1:16" s="3" customFormat="1" ht="57.6">
      <c r="A10" s="132" t="s">
        <v>56</v>
      </c>
      <c r="B10" s="133" t="s">
        <v>379</v>
      </c>
      <c r="C10" s="330" t="s">
        <v>60</v>
      </c>
      <c r="D10" s="135"/>
      <c r="E10" s="136"/>
      <c r="F10" s="289" t="s">
        <v>290</v>
      </c>
      <c r="G10" s="137"/>
      <c r="H10" s="138"/>
      <c r="I10" s="85" t="str">
        <f t="shared" ref="I10:I27" si="0">IF(IFERROR(MATCH(G10,K$5:P$5,0),99)&lt;&gt;99,"指摘あり",IF(AND(G10="",RIGHT(F10,1)&lt;&gt;"略"),IF(OR(F10=$I$4,$I$4=""),F10,""),IF(H10&lt;&gt;"","ｺﾒﾝﾄあり",IF(OR(D10=2,D10="2:不適"),"自己×",""))))</f>
        <v>介</v>
      </c>
      <c r="J10" s="440" t="s">
        <v>595</v>
      </c>
    </row>
    <row r="11" spans="1:16" s="3" customFormat="1" ht="28.8">
      <c r="A11" s="139"/>
      <c r="B11" s="140" t="s">
        <v>380</v>
      </c>
      <c r="C11" s="331" t="s">
        <v>57</v>
      </c>
      <c r="D11" s="57"/>
      <c r="E11" s="142"/>
      <c r="F11" s="290" t="s">
        <v>36</v>
      </c>
      <c r="G11" s="50"/>
      <c r="H11" s="143"/>
      <c r="I11" s="86" t="str">
        <f t="shared" si="0"/>
        <v>介</v>
      </c>
      <c r="J11" s="441" t="s">
        <v>595</v>
      </c>
    </row>
    <row r="12" spans="1:16" s="3" customFormat="1" ht="124.8">
      <c r="A12" s="139"/>
      <c r="B12" s="144" t="s">
        <v>402</v>
      </c>
      <c r="C12" s="332" t="s">
        <v>403</v>
      </c>
      <c r="D12" s="321"/>
      <c r="E12" s="146"/>
      <c r="F12" s="326" t="s">
        <v>290</v>
      </c>
      <c r="G12" s="147"/>
      <c r="H12" s="148"/>
      <c r="I12" s="87" t="str">
        <f t="shared" si="0"/>
        <v>介</v>
      </c>
      <c r="J12" s="442" t="s">
        <v>595</v>
      </c>
    </row>
    <row r="13" spans="1:16" s="3" customFormat="1" ht="105.6">
      <c r="A13" s="149"/>
      <c r="B13" s="150" t="s">
        <v>58</v>
      </c>
      <c r="C13" s="333" t="s">
        <v>293</v>
      </c>
      <c r="D13" s="151"/>
      <c r="E13" s="152"/>
      <c r="F13" s="291" t="s">
        <v>290</v>
      </c>
      <c r="G13" s="153"/>
      <c r="H13" s="154"/>
      <c r="I13" s="88" t="str">
        <f t="shared" si="0"/>
        <v>介</v>
      </c>
      <c r="J13" s="443" t="s">
        <v>595</v>
      </c>
    </row>
    <row r="14" spans="1:16" s="3" customFormat="1" ht="86.4">
      <c r="A14" s="139" t="s">
        <v>61</v>
      </c>
      <c r="B14" s="155" t="s">
        <v>404</v>
      </c>
      <c r="C14" s="334" t="s">
        <v>405</v>
      </c>
      <c r="D14" s="156"/>
      <c r="E14" s="157"/>
      <c r="F14" s="292" t="s">
        <v>290</v>
      </c>
      <c r="G14" s="158"/>
      <c r="H14" s="159"/>
      <c r="I14" s="89" t="str">
        <f t="shared" si="0"/>
        <v>介</v>
      </c>
      <c r="J14" s="437" t="s">
        <v>595</v>
      </c>
    </row>
    <row r="15" spans="1:16" s="3" customFormat="1" ht="38.4">
      <c r="A15" s="139"/>
      <c r="B15" s="140" t="s">
        <v>381</v>
      </c>
      <c r="C15" s="331" t="s">
        <v>57</v>
      </c>
      <c r="D15" s="57"/>
      <c r="E15" s="142"/>
      <c r="F15" s="290" t="s">
        <v>36</v>
      </c>
      <c r="G15" s="50"/>
      <c r="H15" s="143"/>
      <c r="I15" s="86" t="str">
        <f t="shared" si="0"/>
        <v>介</v>
      </c>
      <c r="J15" s="441" t="s">
        <v>595</v>
      </c>
    </row>
    <row r="16" spans="1:16" s="3" customFormat="1" ht="105.6">
      <c r="A16" s="139"/>
      <c r="B16" s="140" t="s">
        <v>406</v>
      </c>
      <c r="C16" s="331" t="s">
        <v>407</v>
      </c>
      <c r="D16" s="57"/>
      <c r="E16" s="142"/>
      <c r="F16" s="290" t="s">
        <v>290</v>
      </c>
      <c r="G16" s="50"/>
      <c r="H16" s="143"/>
      <c r="I16" s="86" t="str">
        <f t="shared" si="0"/>
        <v>介</v>
      </c>
      <c r="J16" s="441" t="s">
        <v>595</v>
      </c>
    </row>
    <row r="17" spans="1:16" s="3" customFormat="1" ht="28.8">
      <c r="A17" s="139"/>
      <c r="B17" s="160" t="s">
        <v>408</v>
      </c>
      <c r="C17" s="335" t="s">
        <v>409</v>
      </c>
      <c r="D17" s="324"/>
      <c r="E17" s="161"/>
      <c r="F17" s="328" t="s">
        <v>36</v>
      </c>
      <c r="G17" s="162"/>
      <c r="H17" s="163"/>
      <c r="I17" s="90" t="str">
        <f t="shared" si="0"/>
        <v>介</v>
      </c>
      <c r="J17" s="444" t="s">
        <v>595</v>
      </c>
    </row>
    <row r="18" spans="1:16" s="3" customFormat="1" ht="86.4">
      <c r="A18" s="139"/>
      <c r="B18" s="160" t="s">
        <v>63</v>
      </c>
      <c r="C18" s="335" t="s">
        <v>64</v>
      </c>
      <c r="D18" s="324"/>
      <c r="E18" s="161"/>
      <c r="F18" s="328" t="s">
        <v>290</v>
      </c>
      <c r="G18" s="162"/>
      <c r="H18" s="163"/>
      <c r="I18" s="90" t="str">
        <f t="shared" si="0"/>
        <v>介</v>
      </c>
      <c r="J18" s="444" t="s">
        <v>595</v>
      </c>
    </row>
    <row r="19" spans="1:16" s="3" customFormat="1" ht="38.4">
      <c r="A19" s="149"/>
      <c r="B19" s="150" t="s">
        <v>66</v>
      </c>
      <c r="C19" s="333" t="s">
        <v>65</v>
      </c>
      <c r="D19" s="151"/>
      <c r="E19" s="152"/>
      <c r="F19" s="291" t="s">
        <v>290</v>
      </c>
      <c r="G19" s="153"/>
      <c r="H19" s="154"/>
      <c r="I19" s="88" t="str">
        <f t="shared" si="0"/>
        <v>介</v>
      </c>
      <c r="J19" s="443" t="s">
        <v>595</v>
      </c>
    </row>
    <row r="20" spans="1:16" s="3" customFormat="1" ht="86.4">
      <c r="A20" s="139" t="s">
        <v>410</v>
      </c>
      <c r="B20" s="155" t="s">
        <v>67</v>
      </c>
      <c r="C20" s="334" t="s">
        <v>309</v>
      </c>
      <c r="D20" s="156"/>
      <c r="E20" s="157"/>
      <c r="F20" s="292" t="s">
        <v>290</v>
      </c>
      <c r="G20" s="158"/>
      <c r="H20" s="159"/>
      <c r="I20" s="89" t="str">
        <f t="shared" si="0"/>
        <v>介</v>
      </c>
      <c r="J20" s="437" t="s">
        <v>595</v>
      </c>
    </row>
    <row r="21" spans="1:16" s="3" customFormat="1" ht="38.4">
      <c r="A21" s="139"/>
      <c r="B21" s="140" t="s">
        <v>381</v>
      </c>
      <c r="C21" s="331" t="s">
        <v>57</v>
      </c>
      <c r="D21" s="57"/>
      <c r="E21" s="142"/>
      <c r="F21" s="290" t="s">
        <v>36</v>
      </c>
      <c r="G21" s="50"/>
      <c r="H21" s="143"/>
      <c r="I21" s="86" t="str">
        <f t="shared" si="0"/>
        <v>介</v>
      </c>
      <c r="J21" s="441" t="s">
        <v>595</v>
      </c>
    </row>
    <row r="22" spans="1:16" s="3" customFormat="1" ht="48">
      <c r="A22" s="132" t="s">
        <v>68</v>
      </c>
      <c r="B22" s="155" t="s">
        <v>382</v>
      </c>
      <c r="C22" s="334" t="s">
        <v>69</v>
      </c>
      <c r="D22" s="156"/>
      <c r="E22" s="157"/>
      <c r="F22" s="292" t="s">
        <v>290</v>
      </c>
      <c r="G22" s="158"/>
      <c r="H22" s="159"/>
      <c r="I22" s="89" t="str">
        <f t="shared" si="0"/>
        <v>介</v>
      </c>
      <c r="J22" s="437" t="s">
        <v>595</v>
      </c>
    </row>
    <row r="23" spans="1:16" s="3" customFormat="1" ht="153.6">
      <c r="A23" s="149"/>
      <c r="B23" s="150" t="s">
        <v>411</v>
      </c>
      <c r="C23" s="333" t="s">
        <v>70</v>
      </c>
      <c r="D23" s="151"/>
      <c r="E23" s="152"/>
      <c r="F23" s="291" t="s">
        <v>290</v>
      </c>
      <c r="G23" s="153"/>
      <c r="H23" s="154"/>
      <c r="I23" s="88" t="str">
        <f t="shared" si="0"/>
        <v>介</v>
      </c>
      <c r="J23" s="443" t="s">
        <v>595</v>
      </c>
    </row>
    <row r="24" spans="1:16" s="3" customFormat="1" ht="48">
      <c r="A24" s="132" t="s">
        <v>71</v>
      </c>
      <c r="B24" s="155" t="s">
        <v>72</v>
      </c>
      <c r="C24" s="334" t="s">
        <v>73</v>
      </c>
      <c r="D24" s="156"/>
      <c r="E24" s="157"/>
      <c r="F24" s="292" t="s">
        <v>290</v>
      </c>
      <c r="G24" s="158"/>
      <c r="H24" s="159"/>
      <c r="I24" s="89" t="str">
        <f t="shared" si="0"/>
        <v>介</v>
      </c>
      <c r="J24" s="437" t="s">
        <v>595</v>
      </c>
    </row>
    <row r="25" spans="1:16" s="3" customFormat="1" ht="28.8">
      <c r="A25" s="139"/>
      <c r="B25" s="140" t="s">
        <v>383</v>
      </c>
      <c r="C25" s="331" t="s">
        <v>74</v>
      </c>
      <c r="D25" s="57"/>
      <c r="E25" s="142"/>
      <c r="F25" s="290" t="s">
        <v>290</v>
      </c>
      <c r="G25" s="50"/>
      <c r="H25" s="143"/>
      <c r="I25" s="86" t="str">
        <f t="shared" si="0"/>
        <v>介</v>
      </c>
      <c r="J25" s="441" t="s">
        <v>595</v>
      </c>
    </row>
    <row r="26" spans="1:16" s="3" customFormat="1" ht="48">
      <c r="A26" s="149"/>
      <c r="B26" s="150" t="s">
        <v>412</v>
      </c>
      <c r="C26" s="333" t="s">
        <v>413</v>
      </c>
      <c r="D26" s="151"/>
      <c r="E26" s="152"/>
      <c r="F26" s="291" t="s">
        <v>290</v>
      </c>
      <c r="G26" s="153"/>
      <c r="H26" s="154"/>
      <c r="I26" s="88" t="str">
        <f t="shared" si="0"/>
        <v>介</v>
      </c>
      <c r="J26" s="443" t="s">
        <v>595</v>
      </c>
    </row>
    <row r="27" spans="1:16" s="56" customFormat="1" ht="67.2">
      <c r="A27" s="132" t="s">
        <v>591</v>
      </c>
      <c r="B27" s="155" t="s">
        <v>592</v>
      </c>
      <c r="C27" s="516" t="s">
        <v>593</v>
      </c>
      <c r="D27" s="156"/>
      <c r="E27" s="157"/>
      <c r="F27" s="292" t="s">
        <v>39</v>
      </c>
      <c r="G27" s="158"/>
      <c r="H27" s="159"/>
      <c r="I27" s="517" t="str">
        <f t="shared" si="0"/>
        <v>福</v>
      </c>
      <c r="J27" s="517" t="s">
        <v>594</v>
      </c>
      <c r="K27" s="518"/>
      <c r="L27" s="518"/>
      <c r="M27" s="518"/>
      <c r="N27" s="518"/>
      <c r="O27" s="518"/>
      <c r="P27" s="518"/>
    </row>
    <row r="28" spans="1:16" s="3" customFormat="1" ht="15.6">
      <c r="A28" s="39"/>
      <c r="B28" s="164"/>
      <c r="C28" s="336"/>
      <c r="D28" s="165"/>
      <c r="E28" s="166"/>
      <c r="F28" s="293"/>
      <c r="G28" s="167"/>
      <c r="H28" s="168"/>
      <c r="I28" s="91"/>
      <c r="J28" s="445"/>
    </row>
    <row r="29" spans="1:16" s="3" customFormat="1" ht="15" customHeight="1">
      <c r="A29" s="123" t="s">
        <v>2</v>
      </c>
      <c r="B29" s="124"/>
      <c r="C29" s="353"/>
      <c r="D29" s="169"/>
      <c r="E29" s="125"/>
      <c r="F29" s="126"/>
      <c r="G29" s="127"/>
      <c r="H29" s="127"/>
      <c r="I29" s="92"/>
      <c r="J29" s="446"/>
    </row>
    <row r="30" spans="1:16" s="3" customFormat="1" ht="144">
      <c r="A30" s="129" t="s">
        <v>75</v>
      </c>
      <c r="B30" s="170" t="s">
        <v>79</v>
      </c>
      <c r="C30" s="337" t="s">
        <v>80</v>
      </c>
      <c r="D30" s="45"/>
      <c r="E30" s="171"/>
      <c r="F30" s="294" t="s">
        <v>39</v>
      </c>
      <c r="G30" s="47"/>
      <c r="H30" s="172"/>
      <c r="I30" s="93" t="str">
        <f t="shared" ref="I30:I46" si="1">IF(IFERROR(MATCH(G30,K$5:P$5,0),99)&lt;&gt;99,"指摘あり",IF(AND(G30="",RIGHT(F30,1)&lt;&gt;"略"),IF(OR(F30=$I$4,$I$4=""),F30,""),IF(H30&lt;&gt;"","ｺﾒﾝﾄあり",IF(OR(D30=2,D30="2:不適"),"自己×",""))))</f>
        <v>福</v>
      </c>
      <c r="J30" s="447" t="s">
        <v>595</v>
      </c>
    </row>
    <row r="31" spans="1:16" s="3" customFormat="1" ht="76.8">
      <c r="A31" s="145" t="s">
        <v>76</v>
      </c>
      <c r="B31" s="140" t="s">
        <v>78</v>
      </c>
      <c r="C31" s="331" t="s">
        <v>77</v>
      </c>
      <c r="D31" s="57"/>
      <c r="E31" s="173"/>
      <c r="F31" s="290" t="s">
        <v>39</v>
      </c>
      <c r="G31" s="50"/>
      <c r="H31" s="174"/>
      <c r="I31" s="86" t="str">
        <f t="shared" si="1"/>
        <v>福</v>
      </c>
      <c r="J31" s="441" t="s">
        <v>595</v>
      </c>
    </row>
    <row r="32" spans="1:16" s="3" customFormat="1" ht="18">
      <c r="A32" s="145" t="s">
        <v>81</v>
      </c>
      <c r="B32" s="160" t="s">
        <v>82</v>
      </c>
      <c r="C32" s="335" t="s">
        <v>83</v>
      </c>
      <c r="D32" s="324"/>
      <c r="E32" s="175"/>
      <c r="F32" s="328" t="s">
        <v>39</v>
      </c>
      <c r="G32" s="162"/>
      <c r="H32" s="176"/>
      <c r="I32" s="90" t="str">
        <f t="shared" si="1"/>
        <v>福</v>
      </c>
      <c r="J32" s="444" t="s">
        <v>595</v>
      </c>
    </row>
    <row r="33" spans="1:10" s="3" customFormat="1" ht="19.2">
      <c r="A33" s="134" t="s">
        <v>84</v>
      </c>
      <c r="B33" s="177" t="s">
        <v>85</v>
      </c>
      <c r="C33" s="338" t="s">
        <v>86</v>
      </c>
      <c r="D33" s="179"/>
      <c r="E33" s="180"/>
      <c r="F33" s="295" t="s">
        <v>39</v>
      </c>
      <c r="G33" s="181"/>
      <c r="H33" s="182"/>
      <c r="I33" s="94" t="str">
        <f t="shared" si="1"/>
        <v>福</v>
      </c>
      <c r="J33" s="448" t="s">
        <v>595</v>
      </c>
    </row>
    <row r="34" spans="1:10" s="3" customFormat="1" ht="19.2">
      <c r="A34" s="178" t="s">
        <v>87</v>
      </c>
      <c r="B34" s="177" t="s">
        <v>88</v>
      </c>
      <c r="C34" s="338" t="s">
        <v>89</v>
      </c>
      <c r="D34" s="179"/>
      <c r="E34" s="180"/>
      <c r="F34" s="295" t="s">
        <v>39</v>
      </c>
      <c r="G34" s="181"/>
      <c r="H34" s="182"/>
      <c r="I34" s="94" t="str">
        <f t="shared" si="1"/>
        <v>福</v>
      </c>
      <c r="J34" s="448" t="s">
        <v>595</v>
      </c>
    </row>
    <row r="35" spans="1:10" s="3" customFormat="1" ht="19.2">
      <c r="A35" s="134" t="s">
        <v>90</v>
      </c>
      <c r="B35" s="155" t="s">
        <v>281</v>
      </c>
      <c r="C35" s="334" t="s">
        <v>91</v>
      </c>
      <c r="D35" s="156"/>
      <c r="E35" s="183"/>
      <c r="F35" s="292" t="s">
        <v>39</v>
      </c>
      <c r="G35" s="158"/>
      <c r="H35" s="184"/>
      <c r="I35" s="95" t="str">
        <f t="shared" si="1"/>
        <v>福</v>
      </c>
      <c r="J35" s="449" t="s">
        <v>595</v>
      </c>
    </row>
    <row r="36" spans="1:10" s="3" customFormat="1" ht="19.2">
      <c r="A36" s="185"/>
      <c r="B36" s="150" t="s">
        <v>282</v>
      </c>
      <c r="C36" s="333" t="s">
        <v>93</v>
      </c>
      <c r="D36" s="151"/>
      <c r="E36" s="152"/>
      <c r="F36" s="291" t="s">
        <v>39</v>
      </c>
      <c r="G36" s="153"/>
      <c r="H36" s="154"/>
      <c r="I36" s="88" t="str">
        <f t="shared" si="1"/>
        <v>福</v>
      </c>
      <c r="J36" s="443" t="s">
        <v>595</v>
      </c>
    </row>
    <row r="37" spans="1:10" s="3" customFormat="1" ht="19.2">
      <c r="A37" s="134" t="s">
        <v>94</v>
      </c>
      <c r="B37" s="155" t="s">
        <v>283</v>
      </c>
      <c r="C37" s="334" t="s">
        <v>95</v>
      </c>
      <c r="D37" s="156"/>
      <c r="E37" s="183"/>
      <c r="F37" s="292" t="s">
        <v>39</v>
      </c>
      <c r="G37" s="158"/>
      <c r="H37" s="184"/>
      <c r="I37" s="95" t="str">
        <f t="shared" si="1"/>
        <v>福</v>
      </c>
      <c r="J37" s="449" t="s">
        <v>595</v>
      </c>
    </row>
    <row r="38" spans="1:10" s="3" customFormat="1" ht="28.8">
      <c r="A38" s="185"/>
      <c r="B38" s="150" t="s">
        <v>284</v>
      </c>
      <c r="C38" s="333" t="s">
        <v>92</v>
      </c>
      <c r="D38" s="151"/>
      <c r="E38" s="152"/>
      <c r="F38" s="291" t="s">
        <v>39</v>
      </c>
      <c r="G38" s="153"/>
      <c r="H38" s="154"/>
      <c r="I38" s="88" t="str">
        <f t="shared" si="1"/>
        <v>福</v>
      </c>
      <c r="J38" s="443" t="s">
        <v>595</v>
      </c>
    </row>
    <row r="39" spans="1:10" s="3" customFormat="1" ht="19.2">
      <c r="A39" s="134" t="s">
        <v>96</v>
      </c>
      <c r="B39" s="155" t="s">
        <v>285</v>
      </c>
      <c r="C39" s="334" t="s">
        <v>97</v>
      </c>
      <c r="D39" s="156"/>
      <c r="E39" s="183"/>
      <c r="F39" s="292" t="s">
        <v>39</v>
      </c>
      <c r="G39" s="158"/>
      <c r="H39" s="184"/>
      <c r="I39" s="95" t="str">
        <f t="shared" si="1"/>
        <v>福</v>
      </c>
      <c r="J39" s="449" t="s">
        <v>595</v>
      </c>
    </row>
    <row r="40" spans="1:10" s="3" customFormat="1" ht="28.8">
      <c r="A40" s="185"/>
      <c r="B40" s="150" t="s">
        <v>286</v>
      </c>
      <c r="C40" s="333" t="s">
        <v>92</v>
      </c>
      <c r="D40" s="151"/>
      <c r="E40" s="152"/>
      <c r="F40" s="291" t="s">
        <v>39</v>
      </c>
      <c r="G40" s="153"/>
      <c r="H40" s="154"/>
      <c r="I40" s="88" t="str">
        <f t="shared" si="1"/>
        <v>福</v>
      </c>
      <c r="J40" s="443" t="s">
        <v>595</v>
      </c>
    </row>
    <row r="41" spans="1:10" s="3" customFormat="1" ht="144">
      <c r="A41" s="134" t="s">
        <v>98</v>
      </c>
      <c r="B41" s="155" t="s">
        <v>384</v>
      </c>
      <c r="C41" s="334" t="s">
        <v>106</v>
      </c>
      <c r="D41" s="156"/>
      <c r="E41" s="183"/>
      <c r="F41" s="292" t="s">
        <v>39</v>
      </c>
      <c r="G41" s="158"/>
      <c r="H41" s="184"/>
      <c r="I41" s="95" t="str">
        <f t="shared" si="1"/>
        <v>福</v>
      </c>
      <c r="J41" s="449" t="s">
        <v>595</v>
      </c>
    </row>
    <row r="42" spans="1:10" s="3" customFormat="1" ht="19.2">
      <c r="A42" s="185"/>
      <c r="B42" s="150" t="s">
        <v>287</v>
      </c>
      <c r="C42" s="333" t="s">
        <v>99</v>
      </c>
      <c r="D42" s="151"/>
      <c r="E42" s="152"/>
      <c r="F42" s="291" t="s">
        <v>39</v>
      </c>
      <c r="G42" s="153"/>
      <c r="H42" s="154"/>
      <c r="I42" s="88" t="str">
        <f t="shared" si="1"/>
        <v>福</v>
      </c>
      <c r="J42" s="443" t="s">
        <v>595</v>
      </c>
    </row>
    <row r="43" spans="1:10" s="3" customFormat="1" ht="67.2">
      <c r="A43" s="178" t="s">
        <v>100</v>
      </c>
      <c r="B43" s="177" t="s">
        <v>385</v>
      </c>
      <c r="C43" s="338" t="s">
        <v>105</v>
      </c>
      <c r="D43" s="179"/>
      <c r="E43" s="180"/>
      <c r="F43" s="295" t="s">
        <v>39</v>
      </c>
      <c r="G43" s="181"/>
      <c r="H43" s="182"/>
      <c r="I43" s="94" t="str">
        <f t="shared" si="1"/>
        <v>福</v>
      </c>
      <c r="J43" s="448" t="s">
        <v>595</v>
      </c>
    </row>
    <row r="44" spans="1:10" s="3" customFormat="1" ht="28.8">
      <c r="A44" s="134" t="s">
        <v>101</v>
      </c>
      <c r="B44" s="133" t="s">
        <v>104</v>
      </c>
      <c r="C44" s="330" t="s">
        <v>102</v>
      </c>
      <c r="D44" s="135"/>
      <c r="E44" s="307"/>
      <c r="F44" s="289" t="s">
        <v>39</v>
      </c>
      <c r="G44" s="137"/>
      <c r="H44" s="308"/>
      <c r="I44" s="309" t="str">
        <f t="shared" si="1"/>
        <v>福</v>
      </c>
      <c r="J44" s="450" t="s">
        <v>595</v>
      </c>
    </row>
    <row r="45" spans="1:10" s="3" customFormat="1" ht="48">
      <c r="A45" s="129" t="s">
        <v>436</v>
      </c>
      <c r="B45" s="310" t="s">
        <v>386</v>
      </c>
      <c r="C45" s="339" t="s">
        <v>103</v>
      </c>
      <c r="D45" s="235"/>
      <c r="E45" s="311"/>
      <c r="F45" s="240" t="s">
        <v>39</v>
      </c>
      <c r="G45" s="236"/>
      <c r="H45" s="312"/>
      <c r="I45" s="313" t="str">
        <f t="shared" si="1"/>
        <v>福</v>
      </c>
      <c r="J45" s="451" t="s">
        <v>595</v>
      </c>
    </row>
    <row r="46" spans="1:10" s="3" customFormat="1" ht="28.8">
      <c r="A46" s="198"/>
      <c r="B46" s="369" t="s">
        <v>443</v>
      </c>
      <c r="C46" s="370" t="s">
        <v>442</v>
      </c>
      <c r="D46" s="314"/>
      <c r="E46" s="315"/>
      <c r="F46" s="364" t="s">
        <v>39</v>
      </c>
      <c r="G46" s="316"/>
      <c r="H46" s="317"/>
      <c r="I46" s="318" t="str">
        <f t="shared" si="1"/>
        <v>福</v>
      </c>
      <c r="J46" s="452" t="s">
        <v>595</v>
      </c>
    </row>
    <row r="47" spans="1:10" s="3" customFormat="1" ht="15" customHeight="1">
      <c r="A47" s="39"/>
      <c r="B47" s="187"/>
      <c r="C47" s="336"/>
      <c r="D47" s="188"/>
      <c r="E47" s="166"/>
      <c r="F47" s="293"/>
      <c r="G47" s="189"/>
      <c r="H47" s="168"/>
      <c r="I47" s="91"/>
      <c r="J47" s="445"/>
    </row>
    <row r="48" spans="1:10" s="4" customFormat="1" ht="15" customHeight="1">
      <c r="A48" s="123" t="s">
        <v>3</v>
      </c>
      <c r="B48" s="124"/>
      <c r="C48" s="353"/>
      <c r="D48" s="169"/>
      <c r="E48" s="125"/>
      <c r="F48" s="126"/>
      <c r="G48" s="127"/>
      <c r="H48" s="127"/>
      <c r="I48" s="92"/>
      <c r="J48" s="446"/>
    </row>
    <row r="49" spans="1:10" s="3" customFormat="1" ht="86.4">
      <c r="A49" s="38" t="s">
        <v>107</v>
      </c>
      <c r="B49" s="190" t="s">
        <v>305</v>
      </c>
      <c r="C49" s="329" t="s">
        <v>414</v>
      </c>
      <c r="D49" s="320"/>
      <c r="E49" s="191"/>
      <c r="F49" s="325" t="s">
        <v>39</v>
      </c>
      <c r="G49" s="130"/>
      <c r="H49" s="192"/>
      <c r="I49" s="96" t="str">
        <f t="shared" ref="I49:I123" si="2">IF(IFERROR(MATCH(G49,K$5:P$5,0),99)&lt;&gt;99,"指摘あり",IF(AND(G49="",RIGHT(F49,1)&lt;&gt;"略"),IF(OR(F49=$I$4,$I$4=""),F49,""),IF(H49&lt;&gt;"","ｺﾒﾝﾄあり",IF(OR(D49=2,D49="2:不適"),"自己×",""))))</f>
        <v>福</v>
      </c>
      <c r="J49" s="453"/>
    </row>
    <row r="50" spans="1:10" s="3" customFormat="1" ht="38.4">
      <c r="A50" s="38" t="s">
        <v>108</v>
      </c>
      <c r="B50" s="190" t="s">
        <v>387</v>
      </c>
      <c r="C50" s="329" t="s">
        <v>415</v>
      </c>
      <c r="D50" s="320"/>
      <c r="E50" s="193"/>
      <c r="F50" s="325" t="s">
        <v>40</v>
      </c>
      <c r="G50" s="130"/>
      <c r="H50" s="194"/>
      <c r="I50" s="97" t="str">
        <f t="shared" si="2"/>
        <v/>
      </c>
      <c r="J50" s="454"/>
    </row>
    <row r="51" spans="1:10" s="3" customFormat="1" ht="57.6">
      <c r="A51" s="38" t="s">
        <v>109</v>
      </c>
      <c r="B51" s="195" t="s">
        <v>113</v>
      </c>
      <c r="C51" s="337" t="s">
        <v>110</v>
      </c>
      <c r="D51" s="45"/>
      <c r="E51" s="196"/>
      <c r="F51" s="294" t="s">
        <v>40</v>
      </c>
      <c r="G51" s="47"/>
      <c r="H51" s="197"/>
      <c r="I51" s="98" t="str">
        <f t="shared" si="2"/>
        <v/>
      </c>
      <c r="J51" s="455"/>
    </row>
    <row r="52" spans="1:10" s="3" customFormat="1" ht="28.8">
      <c r="A52" s="38" t="s">
        <v>111</v>
      </c>
      <c r="B52" s="195" t="s">
        <v>127</v>
      </c>
      <c r="C52" s="337" t="s">
        <v>112</v>
      </c>
      <c r="D52" s="45"/>
      <c r="E52" s="196"/>
      <c r="F52" s="294" t="s">
        <v>39</v>
      </c>
      <c r="G52" s="47"/>
      <c r="H52" s="197"/>
      <c r="I52" s="98" t="str">
        <f t="shared" si="2"/>
        <v>福</v>
      </c>
      <c r="J52" s="455"/>
    </row>
    <row r="53" spans="1:10" s="3" customFormat="1" ht="28.8">
      <c r="A53" s="198"/>
      <c r="B53" s="199" t="s">
        <v>128</v>
      </c>
      <c r="C53" s="340" t="s">
        <v>57</v>
      </c>
      <c r="D53" s="51"/>
      <c r="E53" s="200"/>
      <c r="F53" s="297" t="s">
        <v>40</v>
      </c>
      <c r="G53" s="53"/>
      <c r="H53" s="201"/>
      <c r="I53" s="99" t="str">
        <f t="shared" si="2"/>
        <v/>
      </c>
      <c r="J53" s="456"/>
    </row>
    <row r="54" spans="1:10" s="3" customFormat="1" ht="28.8">
      <c r="A54" s="38" t="s">
        <v>114</v>
      </c>
      <c r="B54" s="195" t="s">
        <v>129</v>
      </c>
      <c r="C54" s="329" t="s">
        <v>115</v>
      </c>
      <c r="D54" s="45"/>
      <c r="E54" s="202"/>
      <c r="F54" s="325" t="s">
        <v>40</v>
      </c>
      <c r="G54" s="47"/>
      <c r="H54" s="203"/>
      <c r="I54" s="100" t="str">
        <f t="shared" si="2"/>
        <v/>
      </c>
      <c r="J54" s="457"/>
    </row>
    <row r="55" spans="1:10" s="3" customFormat="1" ht="38.4">
      <c r="A55" s="139"/>
      <c r="B55" s="204" t="s">
        <v>130</v>
      </c>
      <c r="C55" s="331" t="s">
        <v>116</v>
      </c>
      <c r="D55" s="57"/>
      <c r="E55" s="205"/>
      <c r="F55" s="298" t="s">
        <v>40</v>
      </c>
      <c r="G55" s="50"/>
      <c r="H55" s="206"/>
      <c r="I55" s="101" t="str">
        <f t="shared" si="2"/>
        <v/>
      </c>
      <c r="J55" s="458"/>
    </row>
    <row r="56" spans="1:10" s="3" customFormat="1" ht="38.4">
      <c r="A56" s="198"/>
      <c r="B56" s="199" t="s">
        <v>131</v>
      </c>
      <c r="C56" s="340" t="s">
        <v>57</v>
      </c>
      <c r="D56" s="51"/>
      <c r="E56" s="207"/>
      <c r="F56" s="299" t="s">
        <v>40</v>
      </c>
      <c r="G56" s="53"/>
      <c r="H56" s="208"/>
      <c r="I56" s="102" t="str">
        <f t="shared" si="2"/>
        <v/>
      </c>
      <c r="J56" s="459"/>
    </row>
    <row r="57" spans="1:10" s="3" customFormat="1" ht="38.4">
      <c r="A57" s="129" t="s">
        <v>117</v>
      </c>
      <c r="B57" s="170" t="s">
        <v>132</v>
      </c>
      <c r="C57" s="337" t="s">
        <v>118</v>
      </c>
      <c r="D57" s="45"/>
      <c r="E57" s="196"/>
      <c r="F57" s="294" t="s">
        <v>40</v>
      </c>
      <c r="G57" s="47"/>
      <c r="H57" s="197"/>
      <c r="I57" s="98" t="str">
        <f t="shared" si="2"/>
        <v/>
      </c>
      <c r="J57" s="455"/>
    </row>
    <row r="58" spans="1:10" s="3" customFormat="1" ht="48">
      <c r="A58" s="145"/>
      <c r="B58" s="209" t="s">
        <v>133</v>
      </c>
      <c r="C58" s="341" t="s">
        <v>57</v>
      </c>
      <c r="D58" s="322"/>
      <c r="E58" s="54"/>
      <c r="F58" s="327" t="s">
        <v>39</v>
      </c>
      <c r="G58" s="55"/>
      <c r="H58" s="67"/>
      <c r="I58" s="103" t="str">
        <f t="shared" si="2"/>
        <v>福</v>
      </c>
      <c r="J58" s="460"/>
    </row>
    <row r="59" spans="1:10" s="3" customFormat="1" ht="48">
      <c r="A59" s="145"/>
      <c r="B59" s="140" t="s">
        <v>134</v>
      </c>
      <c r="C59" s="331" t="s">
        <v>119</v>
      </c>
      <c r="D59" s="57"/>
      <c r="E59" s="58"/>
      <c r="F59" s="290" t="s">
        <v>39</v>
      </c>
      <c r="G59" s="50"/>
      <c r="H59" s="68"/>
      <c r="I59" s="104" t="str">
        <f t="shared" si="2"/>
        <v>福</v>
      </c>
      <c r="J59" s="461" t="s">
        <v>595</v>
      </c>
    </row>
    <row r="60" spans="1:10" s="3" customFormat="1" ht="38.4">
      <c r="A60" s="145"/>
      <c r="B60" s="140" t="s">
        <v>135</v>
      </c>
      <c r="C60" s="331" t="s">
        <v>120</v>
      </c>
      <c r="D60" s="57"/>
      <c r="E60" s="58"/>
      <c r="F60" s="290" t="s">
        <v>39</v>
      </c>
      <c r="G60" s="50"/>
      <c r="H60" s="68"/>
      <c r="I60" s="104" t="str">
        <f t="shared" si="2"/>
        <v>福</v>
      </c>
      <c r="J60" s="461" t="s">
        <v>595</v>
      </c>
    </row>
    <row r="61" spans="1:10" s="3" customFormat="1" ht="28.8">
      <c r="A61" s="145"/>
      <c r="B61" s="140" t="s">
        <v>136</v>
      </c>
      <c r="C61" s="331" t="s">
        <v>121</v>
      </c>
      <c r="D61" s="57"/>
      <c r="E61" s="58"/>
      <c r="F61" s="290" t="s">
        <v>39</v>
      </c>
      <c r="G61" s="50"/>
      <c r="H61" s="68"/>
      <c r="I61" s="104" t="str">
        <f t="shared" si="2"/>
        <v>福</v>
      </c>
      <c r="J61" s="461" t="s">
        <v>595</v>
      </c>
    </row>
    <row r="62" spans="1:10" s="3" customFormat="1" ht="57.6">
      <c r="A62" s="145"/>
      <c r="B62" s="160" t="s">
        <v>137</v>
      </c>
      <c r="C62" s="335" t="s">
        <v>62</v>
      </c>
      <c r="D62" s="324"/>
      <c r="E62" s="58"/>
      <c r="F62" s="328" t="s">
        <v>40</v>
      </c>
      <c r="G62" s="162"/>
      <c r="H62" s="68"/>
      <c r="I62" s="104" t="str">
        <f t="shared" si="2"/>
        <v/>
      </c>
      <c r="J62" s="461"/>
    </row>
    <row r="63" spans="1:10" s="3" customFormat="1" ht="48">
      <c r="A63" s="210"/>
      <c r="B63" s="211" t="s">
        <v>138</v>
      </c>
      <c r="C63" s="340" t="s">
        <v>122</v>
      </c>
      <c r="D63" s="324"/>
      <c r="E63" s="212"/>
      <c r="F63" s="297" t="s">
        <v>40</v>
      </c>
      <c r="G63" s="162"/>
      <c r="H63" s="213"/>
      <c r="I63" s="105" t="str">
        <f t="shared" si="2"/>
        <v/>
      </c>
      <c r="J63" s="462"/>
    </row>
    <row r="64" spans="1:10" s="3" customFormat="1" ht="38.4">
      <c r="A64" s="38" t="s">
        <v>123</v>
      </c>
      <c r="B64" s="195" t="s">
        <v>139</v>
      </c>
      <c r="C64" s="337" t="s">
        <v>124</v>
      </c>
      <c r="D64" s="45"/>
      <c r="E64" s="196"/>
      <c r="F64" s="294" t="s">
        <v>36</v>
      </c>
      <c r="G64" s="47"/>
      <c r="H64" s="197"/>
      <c r="I64" s="98" t="str">
        <f t="shared" si="2"/>
        <v>介</v>
      </c>
      <c r="J64" s="455"/>
    </row>
    <row r="65" spans="1:10" s="3" customFormat="1" ht="38.4">
      <c r="A65" s="198"/>
      <c r="B65" s="199" t="s">
        <v>306</v>
      </c>
      <c r="C65" s="340" t="s">
        <v>416</v>
      </c>
      <c r="D65" s="51"/>
      <c r="E65" s="200"/>
      <c r="F65" s="297" t="s">
        <v>291</v>
      </c>
      <c r="G65" s="53"/>
      <c r="H65" s="201"/>
      <c r="I65" s="99" t="str">
        <f t="shared" si="2"/>
        <v>介</v>
      </c>
      <c r="J65" s="456" t="s">
        <v>595</v>
      </c>
    </row>
    <row r="66" spans="1:10" s="3" customFormat="1" ht="28.8">
      <c r="A66" s="38" t="s">
        <v>125</v>
      </c>
      <c r="B66" s="170" t="s">
        <v>346</v>
      </c>
      <c r="C66" s="337" t="s">
        <v>126</v>
      </c>
      <c r="D66" s="45"/>
      <c r="E66" s="196"/>
      <c r="F66" s="294" t="s">
        <v>39</v>
      </c>
      <c r="G66" s="47"/>
      <c r="H66" s="197"/>
      <c r="I66" s="98" t="str">
        <f t="shared" si="2"/>
        <v>福</v>
      </c>
      <c r="J66" s="455"/>
    </row>
    <row r="67" spans="1:10" s="3" customFormat="1" ht="28.8">
      <c r="A67" s="139"/>
      <c r="B67" s="140" t="s">
        <v>140</v>
      </c>
      <c r="C67" s="331" t="s">
        <v>57</v>
      </c>
      <c r="D67" s="57"/>
      <c r="E67" s="58"/>
      <c r="F67" s="290" t="s">
        <v>40</v>
      </c>
      <c r="G67" s="50"/>
      <c r="H67" s="68"/>
      <c r="I67" s="104" t="str">
        <f t="shared" si="2"/>
        <v/>
      </c>
      <c r="J67" s="461"/>
    </row>
    <row r="68" spans="1:10" s="3" customFormat="1" ht="134.4">
      <c r="A68" s="139"/>
      <c r="B68" s="140" t="s">
        <v>374</v>
      </c>
      <c r="C68" s="331" t="s">
        <v>294</v>
      </c>
      <c r="D68" s="57"/>
      <c r="E68" s="58"/>
      <c r="F68" s="290" t="s">
        <v>39</v>
      </c>
      <c r="G68" s="50"/>
      <c r="H68" s="68"/>
      <c r="I68" s="104" t="str">
        <f t="shared" si="2"/>
        <v>福</v>
      </c>
      <c r="J68" s="461"/>
    </row>
    <row r="69" spans="1:10" s="3" customFormat="1" ht="28.8">
      <c r="A69" s="139"/>
      <c r="B69" s="140" t="s">
        <v>144</v>
      </c>
      <c r="C69" s="331" t="s">
        <v>417</v>
      </c>
      <c r="D69" s="57"/>
      <c r="E69" s="58"/>
      <c r="F69" s="290" t="s">
        <v>40</v>
      </c>
      <c r="G69" s="50"/>
      <c r="H69" s="68"/>
      <c r="I69" s="104" t="str">
        <f t="shared" si="2"/>
        <v/>
      </c>
      <c r="J69" s="461"/>
    </row>
    <row r="70" spans="1:10" s="3" customFormat="1" ht="28.8">
      <c r="A70" s="139"/>
      <c r="B70" s="214" t="s">
        <v>145</v>
      </c>
      <c r="C70" s="335" t="s">
        <v>141</v>
      </c>
      <c r="D70" s="324"/>
      <c r="E70" s="215"/>
      <c r="F70" s="300" t="s">
        <v>39</v>
      </c>
      <c r="G70" s="162"/>
      <c r="H70" s="216"/>
      <c r="I70" s="101" t="str">
        <f t="shared" si="2"/>
        <v>福</v>
      </c>
      <c r="J70" s="458"/>
    </row>
    <row r="71" spans="1:10" s="3" customFormat="1" ht="28.8">
      <c r="A71" s="139"/>
      <c r="B71" s="140" t="s">
        <v>146</v>
      </c>
      <c r="C71" s="331" t="s">
        <v>142</v>
      </c>
      <c r="D71" s="57"/>
      <c r="E71" s="58"/>
      <c r="F71" s="290" t="s">
        <v>39</v>
      </c>
      <c r="G71" s="50"/>
      <c r="H71" s="68"/>
      <c r="I71" s="104" t="str">
        <f t="shared" si="2"/>
        <v>福</v>
      </c>
      <c r="J71" s="461"/>
    </row>
    <row r="72" spans="1:10" s="3" customFormat="1" ht="28.8">
      <c r="A72" s="198"/>
      <c r="B72" s="211" t="s">
        <v>147</v>
      </c>
      <c r="C72" s="340" t="s">
        <v>143</v>
      </c>
      <c r="D72" s="51"/>
      <c r="E72" s="200"/>
      <c r="F72" s="297" t="s">
        <v>39</v>
      </c>
      <c r="G72" s="53"/>
      <c r="H72" s="201"/>
      <c r="I72" s="99" t="str">
        <f t="shared" si="2"/>
        <v>福</v>
      </c>
      <c r="J72" s="456"/>
    </row>
    <row r="73" spans="1:10" s="4" customFormat="1" ht="38.4">
      <c r="A73" s="38" t="s">
        <v>148</v>
      </c>
      <c r="B73" s="217" t="s">
        <v>152</v>
      </c>
      <c r="C73" s="329" t="s">
        <v>149</v>
      </c>
      <c r="D73" s="320"/>
      <c r="E73" s="219"/>
      <c r="F73" s="301" t="s">
        <v>40</v>
      </c>
      <c r="G73" s="130"/>
      <c r="H73" s="220"/>
      <c r="I73" s="106" t="str">
        <f t="shared" si="2"/>
        <v/>
      </c>
      <c r="J73" s="463"/>
    </row>
    <row r="74" spans="1:10" s="4" customFormat="1" ht="38.4">
      <c r="A74" s="38" t="s">
        <v>150</v>
      </c>
      <c r="B74" s="170" t="s">
        <v>153</v>
      </c>
      <c r="C74" s="337" t="s">
        <v>151</v>
      </c>
      <c r="D74" s="45"/>
      <c r="E74" s="196"/>
      <c r="F74" s="294" t="s">
        <v>288</v>
      </c>
      <c r="G74" s="47"/>
      <c r="H74" s="197"/>
      <c r="I74" s="98" t="str">
        <f t="shared" si="2"/>
        <v/>
      </c>
      <c r="J74" s="455"/>
    </row>
    <row r="75" spans="1:10" s="4" customFormat="1" ht="28.8">
      <c r="A75" s="139"/>
      <c r="B75" s="140" t="s">
        <v>154</v>
      </c>
      <c r="C75" s="331" t="s">
        <v>57</v>
      </c>
      <c r="D75" s="57"/>
      <c r="E75" s="58"/>
      <c r="F75" s="290" t="s">
        <v>288</v>
      </c>
      <c r="G75" s="50"/>
      <c r="H75" s="68"/>
      <c r="I75" s="104" t="str">
        <f t="shared" si="2"/>
        <v/>
      </c>
      <c r="J75" s="461"/>
    </row>
    <row r="76" spans="1:10" s="4" customFormat="1" ht="38.4">
      <c r="A76" s="139"/>
      <c r="B76" s="140" t="s">
        <v>155</v>
      </c>
      <c r="C76" s="331" t="s">
        <v>119</v>
      </c>
      <c r="D76" s="57"/>
      <c r="E76" s="58"/>
      <c r="F76" s="290" t="s">
        <v>288</v>
      </c>
      <c r="G76" s="50"/>
      <c r="H76" s="68"/>
      <c r="I76" s="104" t="str">
        <f t="shared" si="2"/>
        <v/>
      </c>
      <c r="J76" s="461"/>
    </row>
    <row r="77" spans="1:10" s="4" customFormat="1" ht="96">
      <c r="A77" s="480" t="str">
        <f>IF('付表１・拘束、入浴、給食'!$B$5="","付表１の（１）を記入してください。（該当がない場合も「該当なし」と記載してください。）","")</f>
        <v>付表１の（１）を記入してください。（該当がない場合も「該当なし」と記載してください。）</v>
      </c>
      <c r="B77" s="479" t="s">
        <v>650</v>
      </c>
      <c r="C77" s="331" t="s">
        <v>295</v>
      </c>
      <c r="D77" s="57"/>
      <c r="E77" s="481"/>
      <c r="F77" s="290" t="s">
        <v>289</v>
      </c>
      <c r="G77" s="482"/>
      <c r="H77" s="483" t="s">
        <v>597</v>
      </c>
      <c r="I77" s="104" t="str">
        <f t="shared" si="2"/>
        <v>介</v>
      </c>
      <c r="J77" s="461" t="s">
        <v>595</v>
      </c>
    </row>
    <row r="78" spans="1:10" s="4" customFormat="1" ht="38.4">
      <c r="A78" s="139"/>
      <c r="B78" s="140" t="s">
        <v>156</v>
      </c>
      <c r="C78" s="331" t="s">
        <v>121</v>
      </c>
      <c r="D78" s="57"/>
      <c r="E78" s="58"/>
      <c r="F78" s="290" t="s">
        <v>36</v>
      </c>
      <c r="G78" s="50"/>
      <c r="H78" s="484" t="s">
        <v>598</v>
      </c>
      <c r="I78" s="104" t="str">
        <f t="shared" si="2"/>
        <v>介</v>
      </c>
      <c r="J78" s="461" t="s">
        <v>595</v>
      </c>
    </row>
    <row r="79" spans="1:10" s="4" customFormat="1" ht="67.2">
      <c r="A79" s="139"/>
      <c r="B79" s="59" t="s">
        <v>418</v>
      </c>
      <c r="C79" s="552" t="s">
        <v>651</v>
      </c>
      <c r="D79" s="555"/>
      <c r="E79" s="558"/>
      <c r="F79" s="615" t="s">
        <v>39</v>
      </c>
      <c r="G79" s="616"/>
      <c r="H79" s="619" t="s">
        <v>599</v>
      </c>
      <c r="I79" s="570" t="str">
        <f t="shared" si="2"/>
        <v>福</v>
      </c>
      <c r="J79" s="573" t="s">
        <v>596</v>
      </c>
    </row>
    <row r="80" spans="1:10" s="4" customFormat="1" ht="15.45" customHeight="1">
      <c r="A80" s="139"/>
      <c r="B80" s="519" t="s">
        <v>600</v>
      </c>
      <c r="C80" s="553"/>
      <c r="D80" s="556"/>
      <c r="E80" s="559"/>
      <c r="F80" s="610"/>
      <c r="G80" s="617"/>
      <c r="H80" s="620"/>
      <c r="I80" s="571"/>
      <c r="J80" s="574"/>
    </row>
    <row r="81" spans="1:10" s="4" customFormat="1" ht="15.45" customHeight="1">
      <c r="A81" s="139"/>
      <c r="B81" s="258" t="s">
        <v>601</v>
      </c>
      <c r="C81" s="553"/>
      <c r="D81" s="556"/>
      <c r="E81" s="559"/>
      <c r="F81" s="610"/>
      <c r="G81" s="617"/>
      <c r="H81" s="620"/>
      <c r="I81" s="571"/>
      <c r="J81" s="574"/>
    </row>
    <row r="82" spans="1:10" s="4" customFormat="1" ht="15.45" customHeight="1">
      <c r="A82" s="139"/>
      <c r="B82" s="519" t="s">
        <v>602</v>
      </c>
      <c r="C82" s="553"/>
      <c r="D82" s="556"/>
      <c r="E82" s="559"/>
      <c r="F82" s="610"/>
      <c r="G82" s="617"/>
      <c r="H82" s="620"/>
      <c r="I82" s="571"/>
      <c r="J82" s="574"/>
    </row>
    <row r="83" spans="1:10" s="4" customFormat="1" ht="15.45" customHeight="1">
      <c r="A83" s="139"/>
      <c r="B83" s="520" t="s">
        <v>603</v>
      </c>
      <c r="C83" s="554"/>
      <c r="D83" s="557"/>
      <c r="E83" s="560"/>
      <c r="F83" s="611"/>
      <c r="G83" s="618"/>
      <c r="H83" s="621"/>
      <c r="I83" s="572"/>
      <c r="J83" s="575"/>
    </row>
    <row r="84" spans="1:10" s="4" customFormat="1" ht="28.8">
      <c r="A84" s="139"/>
      <c r="B84" s="40" t="s">
        <v>158</v>
      </c>
      <c r="C84" s="331" t="s">
        <v>652</v>
      </c>
      <c r="D84" s="57"/>
      <c r="E84" s="58"/>
      <c r="F84" s="290" t="s">
        <v>39</v>
      </c>
      <c r="G84" s="50"/>
      <c r="H84" s="68"/>
      <c r="I84" s="104" t="str">
        <f t="shared" si="2"/>
        <v>福</v>
      </c>
      <c r="J84" s="461" t="s">
        <v>594</v>
      </c>
    </row>
    <row r="85" spans="1:10" s="4" customFormat="1" ht="28.8">
      <c r="A85" s="139"/>
      <c r="B85" s="59" t="s">
        <v>159</v>
      </c>
      <c r="C85" s="552" t="s">
        <v>653</v>
      </c>
      <c r="D85" s="555"/>
      <c r="E85" s="558"/>
      <c r="F85" s="615" t="s">
        <v>39</v>
      </c>
      <c r="G85" s="616"/>
      <c r="H85" s="630"/>
      <c r="I85" s="570" t="str">
        <f t="shared" si="2"/>
        <v>福</v>
      </c>
      <c r="J85" s="573" t="s">
        <v>594</v>
      </c>
    </row>
    <row r="86" spans="1:10" s="4" customFormat="1" ht="15.45" customHeight="1">
      <c r="A86" s="139"/>
      <c r="B86" s="519" t="s">
        <v>604</v>
      </c>
      <c r="C86" s="553"/>
      <c r="D86" s="556"/>
      <c r="E86" s="559"/>
      <c r="F86" s="610"/>
      <c r="G86" s="617"/>
      <c r="H86" s="654"/>
      <c r="I86" s="571"/>
      <c r="J86" s="574"/>
    </row>
    <row r="87" spans="1:10" s="4" customFormat="1" ht="15.45" customHeight="1">
      <c r="A87" s="139"/>
      <c r="B87" s="511" t="s">
        <v>605</v>
      </c>
      <c r="C87" s="554"/>
      <c r="D87" s="557"/>
      <c r="E87" s="560"/>
      <c r="F87" s="611"/>
      <c r="G87" s="618"/>
      <c r="H87" s="631"/>
      <c r="I87" s="572"/>
      <c r="J87" s="575"/>
    </row>
    <row r="88" spans="1:10" s="4" customFormat="1" ht="28.8">
      <c r="A88" s="198"/>
      <c r="B88" s="41" t="s">
        <v>160</v>
      </c>
      <c r="C88" s="340" t="s">
        <v>122</v>
      </c>
      <c r="D88" s="51"/>
      <c r="E88" s="200"/>
      <c r="F88" s="297" t="s">
        <v>441</v>
      </c>
      <c r="G88" s="53"/>
      <c r="H88" s="201"/>
      <c r="I88" s="99" t="str">
        <f t="shared" si="2"/>
        <v/>
      </c>
      <c r="J88" s="456"/>
    </row>
    <row r="89" spans="1:10" s="4" customFormat="1" ht="28.8">
      <c r="A89" s="221" t="s">
        <v>161</v>
      </c>
      <c r="B89" s="170" t="s">
        <v>163</v>
      </c>
      <c r="C89" s="337" t="s">
        <v>162</v>
      </c>
      <c r="D89" s="45"/>
      <c r="E89" s="196"/>
      <c r="F89" s="294" t="s">
        <v>288</v>
      </c>
      <c r="G89" s="47"/>
      <c r="H89" s="197"/>
      <c r="I89" s="98" t="str">
        <f t="shared" si="2"/>
        <v/>
      </c>
      <c r="J89" s="455"/>
    </row>
    <row r="90" spans="1:10" s="4" customFormat="1" ht="48">
      <c r="A90" s="222"/>
      <c r="B90" s="209" t="s">
        <v>164</v>
      </c>
      <c r="C90" s="341" t="s">
        <v>57</v>
      </c>
      <c r="D90" s="322"/>
      <c r="E90" s="54"/>
      <c r="F90" s="327" t="s">
        <v>288</v>
      </c>
      <c r="G90" s="55"/>
      <c r="H90" s="67"/>
      <c r="I90" s="103" t="str">
        <f t="shared" si="2"/>
        <v/>
      </c>
      <c r="J90" s="460"/>
    </row>
    <row r="91" spans="1:10" s="4" customFormat="1" ht="67.2">
      <c r="A91" s="223"/>
      <c r="B91" s="140" t="s">
        <v>165</v>
      </c>
      <c r="C91" s="331" t="s">
        <v>119</v>
      </c>
      <c r="D91" s="57"/>
      <c r="E91" s="58"/>
      <c r="F91" s="290" t="s">
        <v>36</v>
      </c>
      <c r="G91" s="50"/>
      <c r="H91" s="68"/>
      <c r="I91" s="104" t="str">
        <f t="shared" si="2"/>
        <v>介</v>
      </c>
      <c r="J91" s="461" t="s">
        <v>595</v>
      </c>
    </row>
    <row r="92" spans="1:10" s="4" customFormat="1" ht="57.6">
      <c r="A92" s="223"/>
      <c r="B92" s="140" t="s">
        <v>166</v>
      </c>
      <c r="C92" s="331" t="s">
        <v>168</v>
      </c>
      <c r="D92" s="57"/>
      <c r="E92" s="58"/>
      <c r="F92" s="290" t="s">
        <v>291</v>
      </c>
      <c r="G92" s="50"/>
      <c r="H92" s="68"/>
      <c r="I92" s="104" t="str">
        <f t="shared" si="2"/>
        <v>介</v>
      </c>
      <c r="J92" s="461"/>
    </row>
    <row r="93" spans="1:10" s="4" customFormat="1" ht="76.8">
      <c r="A93" s="223"/>
      <c r="B93" s="140" t="s">
        <v>169</v>
      </c>
      <c r="C93" s="331" t="s">
        <v>167</v>
      </c>
      <c r="D93" s="57"/>
      <c r="E93" s="58"/>
      <c r="F93" s="290" t="s">
        <v>291</v>
      </c>
      <c r="G93" s="50"/>
      <c r="H93" s="68"/>
      <c r="I93" s="104" t="str">
        <f t="shared" si="2"/>
        <v>介</v>
      </c>
      <c r="J93" s="461" t="s">
        <v>595</v>
      </c>
    </row>
    <row r="94" spans="1:10" s="4" customFormat="1" ht="57.6">
      <c r="A94" s="223"/>
      <c r="B94" s="160" t="s">
        <v>347</v>
      </c>
      <c r="C94" s="335" t="s">
        <v>348</v>
      </c>
      <c r="D94" s="324"/>
      <c r="E94" s="224"/>
      <c r="F94" s="328" t="s">
        <v>288</v>
      </c>
      <c r="G94" s="162"/>
      <c r="H94" s="225"/>
      <c r="I94" s="107" t="str">
        <f t="shared" si="2"/>
        <v/>
      </c>
      <c r="J94" s="464"/>
    </row>
    <row r="95" spans="1:10" s="4" customFormat="1" ht="57.6">
      <c r="A95" s="223"/>
      <c r="B95" s="160" t="s">
        <v>419</v>
      </c>
      <c r="C95" s="335" t="s">
        <v>62</v>
      </c>
      <c r="D95" s="324"/>
      <c r="E95" s="224"/>
      <c r="F95" s="328" t="s">
        <v>36</v>
      </c>
      <c r="G95" s="162"/>
      <c r="H95" s="225"/>
      <c r="I95" s="107" t="str">
        <f t="shared" si="2"/>
        <v>介</v>
      </c>
      <c r="J95" s="464"/>
    </row>
    <row r="96" spans="1:10" s="4" customFormat="1" ht="38.4">
      <c r="A96" s="223"/>
      <c r="B96" s="160" t="s">
        <v>172</v>
      </c>
      <c r="C96" s="335" t="s">
        <v>122</v>
      </c>
      <c r="D96" s="324"/>
      <c r="E96" s="224"/>
      <c r="F96" s="328" t="s">
        <v>36</v>
      </c>
      <c r="G96" s="162"/>
      <c r="H96" s="225"/>
      <c r="I96" s="107" t="str">
        <f t="shared" si="2"/>
        <v>介</v>
      </c>
      <c r="J96" s="464" t="s">
        <v>595</v>
      </c>
    </row>
    <row r="97" spans="1:16" s="4" customFormat="1" ht="28.8">
      <c r="A97" s="223"/>
      <c r="B97" s="160" t="s">
        <v>173</v>
      </c>
      <c r="C97" s="335" t="s">
        <v>170</v>
      </c>
      <c r="D97" s="324"/>
      <c r="E97" s="224"/>
      <c r="F97" s="328" t="s">
        <v>36</v>
      </c>
      <c r="G97" s="162"/>
      <c r="H97" s="225"/>
      <c r="I97" s="107" t="str">
        <f t="shared" si="2"/>
        <v>介</v>
      </c>
      <c r="J97" s="464"/>
    </row>
    <row r="98" spans="1:16" s="4" customFormat="1" ht="48">
      <c r="A98" s="223"/>
      <c r="B98" s="160" t="s">
        <v>174</v>
      </c>
      <c r="C98" s="335" t="s">
        <v>171</v>
      </c>
      <c r="D98" s="324"/>
      <c r="E98" s="224"/>
      <c r="F98" s="328" t="s">
        <v>36</v>
      </c>
      <c r="G98" s="162"/>
      <c r="H98" s="225"/>
      <c r="I98" s="107" t="str">
        <f t="shared" si="2"/>
        <v>介</v>
      </c>
      <c r="J98" s="464" t="s">
        <v>595</v>
      </c>
    </row>
    <row r="99" spans="1:16" s="4" customFormat="1" ht="76.8">
      <c r="A99" s="223"/>
      <c r="B99" s="160" t="s">
        <v>175</v>
      </c>
      <c r="C99" s="335" t="s">
        <v>176</v>
      </c>
      <c r="D99" s="324"/>
      <c r="E99" s="224"/>
      <c r="F99" s="328" t="s">
        <v>291</v>
      </c>
      <c r="G99" s="162"/>
      <c r="H99" s="225"/>
      <c r="I99" s="107" t="str">
        <f t="shared" si="2"/>
        <v>介</v>
      </c>
      <c r="J99" s="464"/>
    </row>
    <row r="100" spans="1:16" s="4" customFormat="1" ht="67.2">
      <c r="A100" s="139"/>
      <c r="B100" s="140" t="s">
        <v>177</v>
      </c>
      <c r="C100" s="331" t="s">
        <v>178</v>
      </c>
      <c r="D100" s="57"/>
      <c r="E100" s="226"/>
      <c r="F100" s="290" t="s">
        <v>291</v>
      </c>
      <c r="G100" s="50"/>
      <c r="H100" s="227"/>
      <c r="I100" s="104" t="str">
        <f t="shared" si="2"/>
        <v>介</v>
      </c>
      <c r="J100" s="461"/>
    </row>
    <row r="101" spans="1:16" s="4" customFormat="1" ht="28.8">
      <c r="A101" s="198"/>
      <c r="B101" s="144" t="s">
        <v>392</v>
      </c>
      <c r="C101" s="332" t="s">
        <v>179</v>
      </c>
      <c r="D101" s="228"/>
      <c r="E101" s="229"/>
      <c r="F101" s="326" t="s">
        <v>36</v>
      </c>
      <c r="G101" s="230"/>
      <c r="H101" s="231"/>
      <c r="I101" s="108" t="str">
        <f t="shared" si="2"/>
        <v>介</v>
      </c>
      <c r="J101" s="465" t="s">
        <v>595</v>
      </c>
    </row>
    <row r="102" spans="1:16" s="4" customFormat="1" ht="38.4">
      <c r="A102" s="129" t="s">
        <v>180</v>
      </c>
      <c r="B102" s="232" t="s">
        <v>182</v>
      </c>
      <c r="C102" s="337" t="s">
        <v>181</v>
      </c>
      <c r="D102" s="45"/>
      <c r="E102" s="196"/>
      <c r="F102" s="294" t="s">
        <v>288</v>
      </c>
      <c r="G102" s="47"/>
      <c r="H102" s="197"/>
      <c r="I102" s="98" t="str">
        <f t="shared" si="2"/>
        <v/>
      </c>
      <c r="J102" s="455"/>
    </row>
    <row r="103" spans="1:16" s="4" customFormat="1" ht="48">
      <c r="A103" s="486" t="str">
        <f>IF('付表１・拘束、入浴、給食'!$J$7=0,"付表１の（２）を記入してください。（正月等の対応についても記載してください。）","")</f>
        <v>付表１の（２）を記入してください。（正月等の対応についても記載してください。）</v>
      </c>
      <c r="B103" s="485" t="s">
        <v>654</v>
      </c>
      <c r="C103" s="331" t="s">
        <v>57</v>
      </c>
      <c r="D103" s="57"/>
      <c r="E103" s="481"/>
      <c r="F103" s="290" t="s">
        <v>289</v>
      </c>
      <c r="G103" s="50"/>
      <c r="H103" s="68"/>
      <c r="I103" s="104" t="str">
        <f t="shared" si="2"/>
        <v>介</v>
      </c>
      <c r="J103" s="461" t="s">
        <v>594</v>
      </c>
    </row>
    <row r="104" spans="1:16" s="4" customFormat="1" ht="38.4">
      <c r="A104" s="233"/>
      <c r="B104" s="40" t="s">
        <v>388</v>
      </c>
      <c r="C104" s="331" t="s">
        <v>420</v>
      </c>
      <c r="D104" s="57"/>
      <c r="E104" s="58"/>
      <c r="F104" s="290" t="s">
        <v>292</v>
      </c>
      <c r="G104" s="50"/>
      <c r="H104" s="68"/>
      <c r="I104" s="104" t="str">
        <f t="shared" si="2"/>
        <v/>
      </c>
      <c r="J104" s="461"/>
    </row>
    <row r="105" spans="1:16" s="4" customFormat="1" ht="38.4">
      <c r="A105" s="233"/>
      <c r="B105" s="40" t="s">
        <v>184</v>
      </c>
      <c r="C105" s="331" t="s">
        <v>183</v>
      </c>
      <c r="D105" s="57"/>
      <c r="E105" s="58"/>
      <c r="F105" s="290" t="s">
        <v>292</v>
      </c>
      <c r="G105" s="50"/>
      <c r="H105" s="68"/>
      <c r="I105" s="104" t="str">
        <f t="shared" si="2"/>
        <v/>
      </c>
      <c r="J105" s="461"/>
    </row>
    <row r="106" spans="1:16" s="4" customFormat="1" ht="38.4">
      <c r="A106" s="234"/>
      <c r="B106" s="40" t="s">
        <v>185</v>
      </c>
      <c r="C106" s="331" t="s">
        <v>121</v>
      </c>
      <c r="D106" s="57"/>
      <c r="E106" s="58"/>
      <c r="F106" s="290" t="s">
        <v>36</v>
      </c>
      <c r="G106" s="50"/>
      <c r="H106" s="68"/>
      <c r="I106" s="104" t="str">
        <f t="shared" si="2"/>
        <v>介</v>
      </c>
      <c r="J106" s="461" t="s">
        <v>595</v>
      </c>
    </row>
    <row r="107" spans="1:16" s="4" customFormat="1" ht="28.8">
      <c r="A107" s="139"/>
      <c r="B107" s="40" t="s">
        <v>186</v>
      </c>
      <c r="C107" s="331" t="s">
        <v>62</v>
      </c>
      <c r="D107" s="57"/>
      <c r="E107" s="58"/>
      <c r="F107" s="290" t="s">
        <v>288</v>
      </c>
      <c r="G107" s="50"/>
      <c r="H107" s="68"/>
      <c r="I107" s="104" t="str">
        <f t="shared" si="2"/>
        <v/>
      </c>
      <c r="J107" s="461"/>
    </row>
    <row r="108" spans="1:16" s="4" customFormat="1" ht="38.4">
      <c r="A108" s="139"/>
      <c r="B108" s="40" t="s">
        <v>187</v>
      </c>
      <c r="C108" s="331" t="s">
        <v>188</v>
      </c>
      <c r="D108" s="57"/>
      <c r="E108" s="58"/>
      <c r="F108" s="290" t="s">
        <v>288</v>
      </c>
      <c r="G108" s="50"/>
      <c r="H108" s="68"/>
      <c r="I108" s="104" t="str">
        <f t="shared" si="2"/>
        <v/>
      </c>
      <c r="J108" s="461"/>
    </row>
    <row r="109" spans="1:16" s="4" customFormat="1" ht="28.8">
      <c r="A109" s="198"/>
      <c r="B109" s="41" t="s">
        <v>189</v>
      </c>
      <c r="C109" s="340" t="s">
        <v>170</v>
      </c>
      <c r="D109" s="51"/>
      <c r="E109" s="200"/>
      <c r="F109" s="297" t="s">
        <v>441</v>
      </c>
      <c r="G109" s="53"/>
      <c r="H109" s="201"/>
      <c r="I109" s="99" t="str">
        <f t="shared" si="2"/>
        <v/>
      </c>
      <c r="J109" s="456"/>
    </row>
    <row r="110" spans="1:16" s="4" customFormat="1" ht="28.8">
      <c r="A110" s="129" t="s">
        <v>190</v>
      </c>
      <c r="B110" s="232" t="s">
        <v>192</v>
      </c>
      <c r="C110" s="337" t="s">
        <v>191</v>
      </c>
      <c r="D110" s="45"/>
      <c r="E110" s="196"/>
      <c r="F110" s="294" t="s">
        <v>288</v>
      </c>
      <c r="G110" s="47"/>
      <c r="H110" s="197"/>
      <c r="I110" s="98" t="str">
        <f t="shared" si="2"/>
        <v/>
      </c>
      <c r="J110" s="455"/>
    </row>
    <row r="111" spans="1:16" s="4" customFormat="1" ht="28.8">
      <c r="A111" s="145"/>
      <c r="B111" s="204" t="s">
        <v>193</v>
      </c>
      <c r="C111" s="331" t="s">
        <v>57</v>
      </c>
      <c r="D111" s="57"/>
      <c r="E111" s="58"/>
      <c r="F111" s="290" t="s">
        <v>288</v>
      </c>
      <c r="G111" s="50"/>
      <c r="H111" s="68"/>
      <c r="I111" s="104" t="str">
        <f t="shared" si="2"/>
        <v/>
      </c>
      <c r="J111" s="461"/>
    </row>
    <row r="112" spans="1:16" s="4" customFormat="1" ht="28.8">
      <c r="A112" s="487" t="str">
        <f>IF('付表１・拘束、入浴、給食'!$J$20=0,"付表１の（３）aを記入してください。","")</f>
        <v>付表１の（３）aを記入してください。</v>
      </c>
      <c r="B112" s="521" t="s">
        <v>655</v>
      </c>
      <c r="C112" s="331" t="s">
        <v>606</v>
      </c>
      <c r="D112" s="488"/>
      <c r="E112" s="489"/>
      <c r="F112" s="490" t="s">
        <v>607</v>
      </c>
      <c r="G112" s="482"/>
      <c r="H112" s="491"/>
      <c r="I112" s="104" t="str">
        <f t="shared" si="2"/>
        <v>介</v>
      </c>
      <c r="J112" s="461" t="s">
        <v>608</v>
      </c>
      <c r="K112" s="492"/>
      <c r="L112" s="492"/>
      <c r="M112" s="492"/>
      <c r="N112" s="492"/>
      <c r="O112" s="492"/>
      <c r="P112" s="492"/>
    </row>
    <row r="113" spans="1:16" s="4" customFormat="1" ht="28.8">
      <c r="A113" s="487" t="str">
        <f>IF('付表１・拘束、入浴、給食'!$J$26=0,"付表１の（３）bを記入してください。","")</f>
        <v>付表１の（３）bを記入してください。</v>
      </c>
      <c r="B113" s="522" t="s">
        <v>656</v>
      </c>
      <c r="C113" s="512" t="s">
        <v>609</v>
      </c>
      <c r="D113" s="493"/>
      <c r="E113" s="481"/>
      <c r="F113" s="494" t="s">
        <v>607</v>
      </c>
      <c r="G113" s="495"/>
      <c r="H113" s="496"/>
      <c r="I113" s="373" t="str">
        <f t="shared" si="2"/>
        <v>介</v>
      </c>
      <c r="J113" s="464" t="s">
        <v>608</v>
      </c>
      <c r="K113" s="492"/>
      <c r="L113" s="492"/>
      <c r="M113" s="492"/>
      <c r="N113" s="492"/>
      <c r="O113" s="492"/>
      <c r="P113" s="492"/>
    </row>
    <row r="114" spans="1:16" s="4" customFormat="1" ht="28.8">
      <c r="A114" s="487" t="str">
        <f>IF('付表１・拘束、入浴、給食'!$J$30=0,"付表１の（３）cを記入してください。","")</f>
        <v>付表１の（３）cを記入してください。</v>
      </c>
      <c r="B114" s="523" t="s">
        <v>657</v>
      </c>
      <c r="C114" s="340" t="s">
        <v>610</v>
      </c>
      <c r="D114" s="497"/>
      <c r="E114" s="498"/>
      <c r="F114" s="499" t="s">
        <v>289</v>
      </c>
      <c r="G114" s="500"/>
      <c r="H114" s="501"/>
      <c r="I114" s="99" t="str">
        <f t="shared" si="2"/>
        <v>介</v>
      </c>
      <c r="J114" s="456" t="s">
        <v>608</v>
      </c>
      <c r="K114" s="492"/>
      <c r="L114" s="492"/>
      <c r="M114" s="492"/>
      <c r="N114" s="492"/>
      <c r="O114" s="492"/>
      <c r="P114" s="492"/>
    </row>
    <row r="115" spans="1:16" s="3" customFormat="1" ht="38.4">
      <c r="A115" s="129" t="s">
        <v>194</v>
      </c>
      <c r="B115" s="218" t="s">
        <v>200</v>
      </c>
      <c r="C115" s="343" t="s">
        <v>195</v>
      </c>
      <c r="D115" s="235"/>
      <c r="E115" s="212"/>
      <c r="F115" s="122" t="s">
        <v>40</v>
      </c>
      <c r="G115" s="236"/>
      <c r="H115" s="213"/>
      <c r="I115" s="105" t="str">
        <f t="shared" si="2"/>
        <v/>
      </c>
      <c r="J115" s="462"/>
    </row>
    <row r="116" spans="1:16" s="3" customFormat="1" ht="28.8">
      <c r="A116" s="129" t="s">
        <v>196</v>
      </c>
      <c r="B116" s="170" t="s">
        <v>201</v>
      </c>
      <c r="C116" s="337" t="s">
        <v>197</v>
      </c>
      <c r="D116" s="45"/>
      <c r="E116" s="196"/>
      <c r="F116" s="294" t="s">
        <v>40</v>
      </c>
      <c r="G116" s="47"/>
      <c r="H116" s="197"/>
      <c r="I116" s="98" t="str">
        <f t="shared" si="2"/>
        <v/>
      </c>
      <c r="J116" s="455"/>
    </row>
    <row r="117" spans="1:16" s="3" customFormat="1" ht="48">
      <c r="A117" s="145"/>
      <c r="B117" s="209" t="s">
        <v>202</v>
      </c>
      <c r="C117" s="341" t="s">
        <v>57</v>
      </c>
      <c r="D117" s="322"/>
      <c r="E117" s="54"/>
      <c r="F117" s="327" t="s">
        <v>40</v>
      </c>
      <c r="G117" s="55"/>
      <c r="H117" s="67"/>
      <c r="I117" s="103" t="str">
        <f t="shared" si="2"/>
        <v/>
      </c>
      <c r="J117" s="460"/>
    </row>
    <row r="118" spans="1:16" s="3" customFormat="1" ht="38.4">
      <c r="A118" s="502" t="str">
        <f>IF(付表２・預り金!$W$1=0,"付表２を記入してください。","")</f>
        <v>付表２を記入してください。</v>
      </c>
      <c r="B118" s="524" t="s">
        <v>658</v>
      </c>
      <c r="C118" s="525" t="s">
        <v>612</v>
      </c>
      <c r="D118" s="57"/>
      <c r="E118" s="481"/>
      <c r="F118" s="494" t="s">
        <v>607</v>
      </c>
      <c r="G118" s="495"/>
      <c r="H118" s="496"/>
      <c r="I118" s="373" t="str">
        <f t="shared" si="2"/>
        <v>介</v>
      </c>
      <c r="J118" s="464" t="s">
        <v>608</v>
      </c>
      <c r="K118" s="438"/>
      <c r="L118" s="438"/>
      <c r="M118" s="438"/>
      <c r="N118" s="438"/>
      <c r="O118" s="438"/>
      <c r="P118" s="438"/>
    </row>
    <row r="119" spans="1:16" s="3" customFormat="1" ht="28.8">
      <c r="A119" s="502" t="str">
        <f>IF(付表３・遺留金品!$B$10="","付表３を記入してください。","")</f>
        <v>付表３を記入してください。</v>
      </c>
      <c r="B119" s="524" t="s">
        <v>659</v>
      </c>
      <c r="C119" s="525" t="s">
        <v>611</v>
      </c>
      <c r="D119" s="57"/>
      <c r="E119" s="481"/>
      <c r="F119" s="494" t="s">
        <v>607</v>
      </c>
      <c r="G119" s="495"/>
      <c r="H119" s="496"/>
      <c r="I119" s="373" t="str">
        <f t="shared" si="2"/>
        <v>介</v>
      </c>
      <c r="J119" s="464" t="s">
        <v>608</v>
      </c>
      <c r="K119" s="438"/>
      <c r="L119" s="438"/>
      <c r="M119" s="438"/>
      <c r="N119" s="438"/>
      <c r="O119" s="438"/>
      <c r="P119" s="438"/>
    </row>
    <row r="120" spans="1:16" s="3" customFormat="1" ht="28.8">
      <c r="A120" s="145"/>
      <c r="B120" s="140" t="s">
        <v>203</v>
      </c>
      <c r="C120" s="331" t="s">
        <v>119</v>
      </c>
      <c r="D120" s="57"/>
      <c r="E120" s="58"/>
      <c r="F120" s="290" t="s">
        <v>40</v>
      </c>
      <c r="G120" s="50"/>
      <c r="H120" s="68"/>
      <c r="I120" s="104" t="str">
        <f t="shared" si="2"/>
        <v/>
      </c>
      <c r="J120" s="461"/>
    </row>
    <row r="121" spans="1:16" s="4" customFormat="1" ht="19.2">
      <c r="A121" s="210"/>
      <c r="B121" s="211" t="s">
        <v>204</v>
      </c>
      <c r="C121" s="340" t="s">
        <v>120</v>
      </c>
      <c r="D121" s="51"/>
      <c r="E121" s="200"/>
      <c r="F121" s="297" t="s">
        <v>40</v>
      </c>
      <c r="G121" s="53"/>
      <c r="H121" s="201"/>
      <c r="I121" s="99" t="str">
        <f t="shared" si="2"/>
        <v/>
      </c>
      <c r="J121" s="456"/>
    </row>
    <row r="122" spans="1:16" s="3" customFormat="1" ht="38.4">
      <c r="A122" s="38" t="s">
        <v>198</v>
      </c>
      <c r="B122" s="237" t="s">
        <v>205</v>
      </c>
      <c r="C122" s="339" t="s">
        <v>199</v>
      </c>
      <c r="D122" s="235"/>
      <c r="E122" s="238"/>
      <c r="F122" s="240" t="s">
        <v>288</v>
      </c>
      <c r="G122" s="236"/>
      <c r="H122" s="239"/>
      <c r="I122" s="109" t="str">
        <f t="shared" si="2"/>
        <v/>
      </c>
      <c r="J122" s="466"/>
    </row>
    <row r="123" spans="1:16" s="3" customFormat="1" ht="38.4">
      <c r="A123" s="38" t="s">
        <v>376</v>
      </c>
      <c r="B123" s="237" t="s">
        <v>314</v>
      </c>
      <c r="C123" s="339" t="s">
        <v>316</v>
      </c>
      <c r="D123" s="235"/>
      <c r="E123" s="238"/>
      <c r="F123" s="240" t="s">
        <v>289</v>
      </c>
      <c r="G123" s="236"/>
      <c r="H123" s="239"/>
      <c r="I123" s="109" t="str">
        <f t="shared" si="2"/>
        <v>介</v>
      </c>
      <c r="J123" s="466"/>
    </row>
    <row r="124" spans="1:16" s="3" customFormat="1" ht="48">
      <c r="A124" s="38" t="s">
        <v>377</v>
      </c>
      <c r="B124" s="237" t="s">
        <v>315</v>
      </c>
      <c r="C124" s="339" t="s">
        <v>317</v>
      </c>
      <c r="D124" s="235"/>
      <c r="E124" s="238"/>
      <c r="F124" s="240" t="s">
        <v>289</v>
      </c>
      <c r="G124" s="236"/>
      <c r="H124" s="239"/>
      <c r="I124" s="109" t="str">
        <f t="shared" ref="I124:I212" si="3">IF(IFERROR(MATCH(G124,K$5:P$5,0),99)&lt;&gt;99,"指摘あり",IF(AND(G124="",RIGHT(F124,1)&lt;&gt;"略"),IF(OR(F124=$I$4,$I$4=""),F124,""),IF(H124&lt;&gt;"","ｺﾒﾝﾄあり",IF(OR(D124=2,D124="2:不適"),"自己×",""))))</f>
        <v>介</v>
      </c>
      <c r="J124" s="466"/>
    </row>
    <row r="125" spans="1:16" s="3" customFormat="1" ht="28.8">
      <c r="A125" s="186" t="s">
        <v>350</v>
      </c>
      <c r="B125" s="241" t="s">
        <v>208</v>
      </c>
      <c r="C125" s="342" t="s">
        <v>206</v>
      </c>
      <c r="D125" s="242"/>
      <c r="E125" s="191"/>
      <c r="F125" s="296" t="s">
        <v>40</v>
      </c>
      <c r="G125" s="243"/>
      <c r="H125" s="192"/>
      <c r="I125" s="96" t="str">
        <f t="shared" si="3"/>
        <v/>
      </c>
      <c r="J125" s="453"/>
    </row>
    <row r="126" spans="1:16" s="3" customFormat="1" ht="67.2">
      <c r="A126" s="223" t="s">
        <v>351</v>
      </c>
      <c r="B126" s="244" t="s">
        <v>209</v>
      </c>
      <c r="C126" s="343" t="s">
        <v>207</v>
      </c>
      <c r="D126" s="242"/>
      <c r="E126" s="245"/>
      <c r="F126" s="302" t="s">
        <v>39</v>
      </c>
      <c r="G126" s="243"/>
      <c r="H126" s="246"/>
      <c r="I126" s="108" t="str">
        <f t="shared" si="3"/>
        <v>福</v>
      </c>
      <c r="J126" s="465" t="s">
        <v>595</v>
      </c>
    </row>
    <row r="127" spans="1:16" s="3" customFormat="1" ht="67.2">
      <c r="A127" s="186" t="s">
        <v>352</v>
      </c>
      <c r="B127" s="241" t="s">
        <v>307</v>
      </c>
      <c r="C127" s="342" t="s">
        <v>210</v>
      </c>
      <c r="D127" s="242"/>
      <c r="E127" s="191"/>
      <c r="F127" s="296" t="s">
        <v>40</v>
      </c>
      <c r="G127" s="243"/>
      <c r="H127" s="192"/>
      <c r="I127" s="96" t="str">
        <f t="shared" si="3"/>
        <v/>
      </c>
      <c r="J127" s="453"/>
    </row>
    <row r="128" spans="1:16" s="3" customFormat="1" ht="57.6">
      <c r="A128" s="186" t="s">
        <v>353</v>
      </c>
      <c r="B128" s="244" t="s">
        <v>389</v>
      </c>
      <c r="C128" s="343" t="s">
        <v>211</v>
      </c>
      <c r="D128" s="242"/>
      <c r="E128" s="245"/>
      <c r="F128" s="302" t="s">
        <v>39</v>
      </c>
      <c r="G128" s="243"/>
      <c r="H128" s="246"/>
      <c r="I128" s="108" t="str">
        <f t="shared" si="3"/>
        <v>福</v>
      </c>
      <c r="J128" s="465" t="s">
        <v>595</v>
      </c>
    </row>
    <row r="129" spans="1:10" s="3" customFormat="1" ht="67.2">
      <c r="A129" s="223" t="s">
        <v>354</v>
      </c>
      <c r="B129" s="244" t="s">
        <v>421</v>
      </c>
      <c r="C129" s="342" t="s">
        <v>422</v>
      </c>
      <c r="D129" s="242"/>
      <c r="E129" s="191"/>
      <c r="F129" s="296" t="s">
        <v>36</v>
      </c>
      <c r="G129" s="243"/>
      <c r="H129" s="192"/>
      <c r="I129" s="96" t="str">
        <f t="shared" si="3"/>
        <v>介</v>
      </c>
      <c r="J129" s="453" t="s">
        <v>595</v>
      </c>
    </row>
    <row r="130" spans="1:10" s="3" customFormat="1" ht="28.8">
      <c r="A130" s="129" t="s">
        <v>355</v>
      </c>
      <c r="B130" s="195" t="s">
        <v>214</v>
      </c>
      <c r="C130" s="337" t="s">
        <v>212</v>
      </c>
      <c r="D130" s="45"/>
      <c r="E130" s="196"/>
      <c r="F130" s="294" t="s">
        <v>36</v>
      </c>
      <c r="G130" s="47"/>
      <c r="H130" s="197"/>
      <c r="I130" s="98" t="str">
        <f t="shared" si="3"/>
        <v>介</v>
      </c>
      <c r="J130" s="455"/>
    </row>
    <row r="131" spans="1:10" s="3" customFormat="1" ht="28.8">
      <c r="A131" s="210"/>
      <c r="B131" s="199" t="s">
        <v>215</v>
      </c>
      <c r="C131" s="340" t="s">
        <v>213</v>
      </c>
      <c r="D131" s="51"/>
      <c r="E131" s="200"/>
      <c r="F131" s="299" t="s">
        <v>36</v>
      </c>
      <c r="G131" s="53"/>
      <c r="H131" s="201"/>
      <c r="I131" s="99" t="str">
        <f t="shared" si="3"/>
        <v>介</v>
      </c>
      <c r="J131" s="456"/>
    </row>
    <row r="132" spans="1:10" s="3" customFormat="1" ht="67.2">
      <c r="A132" s="129" t="s">
        <v>356</v>
      </c>
      <c r="B132" s="195" t="s">
        <v>216</v>
      </c>
      <c r="C132" s="337" t="s">
        <v>217</v>
      </c>
      <c r="D132" s="45"/>
      <c r="E132" s="196"/>
      <c r="F132" s="294" t="s">
        <v>288</v>
      </c>
      <c r="G132" s="47"/>
      <c r="H132" s="197"/>
      <c r="I132" s="98" t="str">
        <f t="shared" si="3"/>
        <v/>
      </c>
      <c r="J132" s="455"/>
    </row>
    <row r="133" spans="1:10" s="3" customFormat="1" ht="38.4">
      <c r="A133" s="139"/>
      <c r="B133" s="140" t="s">
        <v>218</v>
      </c>
      <c r="C133" s="331" t="s">
        <v>219</v>
      </c>
      <c r="D133" s="57"/>
      <c r="E133" s="58"/>
      <c r="F133" s="290" t="s">
        <v>288</v>
      </c>
      <c r="G133" s="50"/>
      <c r="H133" s="68"/>
      <c r="I133" s="104" t="str">
        <f t="shared" si="3"/>
        <v/>
      </c>
      <c r="J133" s="461"/>
    </row>
    <row r="134" spans="1:10" s="3" customFormat="1" ht="57.6">
      <c r="A134" s="139"/>
      <c r="B134" s="140" t="s">
        <v>225</v>
      </c>
      <c r="C134" s="331" t="s">
        <v>220</v>
      </c>
      <c r="D134" s="57"/>
      <c r="E134" s="58"/>
      <c r="F134" s="290" t="s">
        <v>288</v>
      </c>
      <c r="G134" s="50"/>
      <c r="H134" s="68"/>
      <c r="I134" s="104" t="str">
        <f t="shared" si="3"/>
        <v/>
      </c>
      <c r="J134" s="461"/>
    </row>
    <row r="135" spans="1:10" s="3" customFormat="1" ht="48">
      <c r="A135" s="139"/>
      <c r="B135" s="140" t="s">
        <v>226</v>
      </c>
      <c r="C135" s="331" t="s">
        <v>221</v>
      </c>
      <c r="D135" s="57"/>
      <c r="E135" s="58"/>
      <c r="F135" s="290" t="s">
        <v>288</v>
      </c>
      <c r="G135" s="50"/>
      <c r="H135" s="68"/>
      <c r="I135" s="104" t="str">
        <f t="shared" si="3"/>
        <v/>
      </c>
      <c r="J135" s="461"/>
    </row>
    <row r="136" spans="1:10" s="3" customFormat="1" ht="28.8">
      <c r="A136" s="139"/>
      <c r="B136" s="140" t="s">
        <v>308</v>
      </c>
      <c r="C136" s="331" t="s">
        <v>222</v>
      </c>
      <c r="D136" s="57"/>
      <c r="E136" s="58"/>
      <c r="F136" s="290" t="s">
        <v>288</v>
      </c>
      <c r="G136" s="50"/>
      <c r="H136" s="68"/>
      <c r="I136" s="104" t="str">
        <f t="shared" si="3"/>
        <v/>
      </c>
      <c r="J136" s="461"/>
    </row>
    <row r="137" spans="1:10" s="3" customFormat="1" ht="19.2">
      <c r="A137" s="139"/>
      <c r="B137" s="140" t="s">
        <v>227</v>
      </c>
      <c r="C137" s="331" t="s">
        <v>223</v>
      </c>
      <c r="D137" s="57"/>
      <c r="E137" s="58"/>
      <c r="F137" s="290" t="s">
        <v>288</v>
      </c>
      <c r="G137" s="50"/>
      <c r="H137" s="68"/>
      <c r="I137" s="104" t="str">
        <f t="shared" si="3"/>
        <v/>
      </c>
      <c r="J137" s="461"/>
    </row>
    <row r="138" spans="1:10" s="3" customFormat="1" ht="28.8">
      <c r="A138" s="198"/>
      <c r="B138" s="211" t="s">
        <v>228</v>
      </c>
      <c r="C138" s="340" t="s">
        <v>224</v>
      </c>
      <c r="D138" s="51"/>
      <c r="E138" s="200"/>
      <c r="F138" s="297" t="s">
        <v>288</v>
      </c>
      <c r="G138" s="53"/>
      <c r="H138" s="201"/>
      <c r="I138" s="99" t="str">
        <f t="shared" si="3"/>
        <v/>
      </c>
      <c r="J138" s="456"/>
    </row>
    <row r="139" spans="1:10" s="3" customFormat="1" ht="124.8">
      <c r="A139" s="186" t="s">
        <v>357</v>
      </c>
      <c r="B139" s="247" t="s">
        <v>423</v>
      </c>
      <c r="C139" s="344" t="s">
        <v>229</v>
      </c>
      <c r="D139" s="320"/>
      <c r="E139" s="191"/>
      <c r="F139" s="303" t="s">
        <v>39</v>
      </c>
      <c r="G139" s="130"/>
      <c r="H139" s="192"/>
      <c r="I139" s="96" t="str">
        <f t="shared" si="3"/>
        <v>福</v>
      </c>
      <c r="J139" s="453" t="s">
        <v>595</v>
      </c>
    </row>
    <row r="140" spans="1:10" s="3" customFormat="1" ht="48">
      <c r="A140" s="129" t="s">
        <v>358</v>
      </c>
      <c r="B140" s="170" t="s">
        <v>375</v>
      </c>
      <c r="C140" s="337" t="s">
        <v>424</v>
      </c>
      <c r="D140" s="45"/>
      <c r="E140" s="45"/>
      <c r="F140" s="294" t="s">
        <v>291</v>
      </c>
      <c r="G140" s="47"/>
      <c r="H140" s="47"/>
      <c r="I140" s="110" t="str">
        <f t="shared" si="3"/>
        <v>介</v>
      </c>
      <c r="J140" s="467" t="s">
        <v>595</v>
      </c>
    </row>
    <row r="141" spans="1:10" s="3" customFormat="1" ht="38.4">
      <c r="A141" s="139"/>
      <c r="B141" s="140" t="s">
        <v>319</v>
      </c>
      <c r="C141" s="331" t="s">
        <v>318</v>
      </c>
      <c r="D141" s="57"/>
      <c r="E141" s="57"/>
      <c r="F141" s="290" t="s">
        <v>291</v>
      </c>
      <c r="G141" s="50"/>
      <c r="H141" s="50"/>
      <c r="I141" s="111" t="str">
        <f t="shared" si="3"/>
        <v>介</v>
      </c>
      <c r="J141" s="468" t="s">
        <v>595</v>
      </c>
    </row>
    <row r="142" spans="1:10" s="3" customFormat="1" ht="28.8">
      <c r="A142" s="139"/>
      <c r="B142" s="140" t="s">
        <v>230</v>
      </c>
      <c r="C142" s="335" t="s">
        <v>119</v>
      </c>
      <c r="D142" s="57"/>
      <c r="E142" s="57"/>
      <c r="F142" s="328" t="s">
        <v>39</v>
      </c>
      <c r="G142" s="50"/>
      <c r="H142" s="50"/>
      <c r="I142" s="111" t="str">
        <f t="shared" si="3"/>
        <v>福</v>
      </c>
      <c r="J142" s="468" t="s">
        <v>595</v>
      </c>
    </row>
    <row r="143" spans="1:10" s="3" customFormat="1" ht="67.2">
      <c r="A143" s="139"/>
      <c r="B143" s="140" t="s">
        <v>231</v>
      </c>
      <c r="C143" s="335" t="s">
        <v>232</v>
      </c>
      <c r="D143" s="57"/>
      <c r="E143" s="57"/>
      <c r="F143" s="328" t="s">
        <v>39</v>
      </c>
      <c r="G143" s="50"/>
      <c r="H143" s="50"/>
      <c r="I143" s="111" t="str">
        <f t="shared" si="3"/>
        <v>福</v>
      </c>
      <c r="J143" s="468"/>
    </row>
    <row r="144" spans="1:10" s="3" customFormat="1" ht="28.8">
      <c r="A144" s="139"/>
      <c r="B144" s="160" t="s">
        <v>310</v>
      </c>
      <c r="C144" s="335" t="s">
        <v>157</v>
      </c>
      <c r="D144" s="324"/>
      <c r="E144" s="324"/>
      <c r="F144" s="328" t="s">
        <v>39</v>
      </c>
      <c r="G144" s="162"/>
      <c r="H144" s="162"/>
      <c r="I144" s="112" t="str">
        <f t="shared" si="3"/>
        <v>福</v>
      </c>
      <c r="J144" s="469"/>
    </row>
    <row r="145" spans="1:10" s="3" customFormat="1" ht="144">
      <c r="A145" s="139"/>
      <c r="B145" s="59" t="s">
        <v>311</v>
      </c>
      <c r="C145" s="345" t="s">
        <v>349</v>
      </c>
      <c r="D145" s="324"/>
      <c r="E145" s="324"/>
      <c r="F145" s="62" t="s">
        <v>437</v>
      </c>
      <c r="G145" s="162"/>
      <c r="H145" s="162"/>
      <c r="I145" s="112" t="str">
        <f t="shared" si="3"/>
        <v>福</v>
      </c>
      <c r="J145" s="469" t="s">
        <v>595</v>
      </c>
    </row>
    <row r="146" spans="1:10" s="3" customFormat="1" ht="134.4">
      <c r="A146" s="198"/>
      <c r="B146" s="41" t="s">
        <v>312</v>
      </c>
      <c r="C146" s="348" t="s">
        <v>326</v>
      </c>
      <c r="D146" s="51"/>
      <c r="E146" s="51"/>
      <c r="F146" s="63" t="s">
        <v>437</v>
      </c>
      <c r="G146" s="53"/>
      <c r="H146" s="53"/>
      <c r="I146" s="113" t="str">
        <f t="shared" si="3"/>
        <v>福</v>
      </c>
      <c r="J146" s="470" t="s">
        <v>595</v>
      </c>
    </row>
    <row r="147" spans="1:10" s="48" customFormat="1" ht="57.6">
      <c r="A147" s="248" t="s">
        <v>321</v>
      </c>
      <c r="B147" s="232" t="s">
        <v>322</v>
      </c>
      <c r="C147" s="346" t="s">
        <v>324</v>
      </c>
      <c r="D147" s="45"/>
      <c r="E147" s="46"/>
      <c r="F147" s="365" t="s">
        <v>437</v>
      </c>
      <c r="G147" s="47"/>
      <c r="H147" s="64"/>
      <c r="I147" s="114" t="str">
        <f t="shared" si="3"/>
        <v>福</v>
      </c>
      <c r="J147" s="471" t="s">
        <v>595</v>
      </c>
    </row>
    <row r="148" spans="1:10" s="48" customFormat="1" ht="38.4">
      <c r="A148" s="249"/>
      <c r="B148" s="250" t="s">
        <v>320</v>
      </c>
      <c r="C148" s="347" t="s">
        <v>327</v>
      </c>
      <c r="D148" s="321"/>
      <c r="E148" s="49"/>
      <c r="F148" s="366" t="s">
        <v>437</v>
      </c>
      <c r="G148" s="50"/>
      <c r="H148" s="65"/>
      <c r="I148" s="115" t="str">
        <f t="shared" si="3"/>
        <v>福</v>
      </c>
      <c r="J148" s="472" t="s">
        <v>595</v>
      </c>
    </row>
    <row r="149" spans="1:10" s="48" customFormat="1" ht="28.8">
      <c r="A149" s="145"/>
      <c r="B149" s="199" t="s">
        <v>323</v>
      </c>
      <c r="C149" s="348" t="s">
        <v>325</v>
      </c>
      <c r="D149" s="51"/>
      <c r="E149" s="52"/>
      <c r="F149" s="367" t="s">
        <v>438</v>
      </c>
      <c r="G149" s="53"/>
      <c r="H149" s="66"/>
      <c r="I149" s="116" t="str">
        <f t="shared" si="3"/>
        <v>福</v>
      </c>
      <c r="J149" s="473" t="s">
        <v>595</v>
      </c>
    </row>
    <row r="150" spans="1:10" s="3" customFormat="1" ht="38.4">
      <c r="A150" s="186" t="s">
        <v>359</v>
      </c>
      <c r="B150" s="251" t="s">
        <v>328</v>
      </c>
      <c r="C150" s="354" t="s">
        <v>233</v>
      </c>
      <c r="D150" s="242"/>
      <c r="E150" s="191"/>
      <c r="F150" s="304" t="s">
        <v>39</v>
      </c>
      <c r="G150" s="243"/>
      <c r="H150" s="192"/>
      <c r="I150" s="96" t="str">
        <f t="shared" si="3"/>
        <v>福</v>
      </c>
      <c r="J150" s="453" t="s">
        <v>595</v>
      </c>
    </row>
    <row r="151" spans="1:10" s="3" customFormat="1" ht="48">
      <c r="A151" s="221" t="s">
        <v>360</v>
      </c>
      <c r="B151" s="195" t="s">
        <v>235</v>
      </c>
      <c r="C151" s="337" t="s">
        <v>234</v>
      </c>
      <c r="D151" s="45"/>
      <c r="E151" s="196"/>
      <c r="F151" s="294" t="s">
        <v>39</v>
      </c>
      <c r="G151" s="47"/>
      <c r="H151" s="197"/>
      <c r="I151" s="98" t="str">
        <f t="shared" si="3"/>
        <v>福</v>
      </c>
      <c r="J151" s="455" t="s">
        <v>595</v>
      </c>
    </row>
    <row r="152" spans="1:10" s="3" customFormat="1" ht="28.8">
      <c r="A152" s="252"/>
      <c r="B152" s="204" t="s">
        <v>236</v>
      </c>
      <c r="C152" s="331" t="s">
        <v>116</v>
      </c>
      <c r="D152" s="57"/>
      <c r="E152" s="58"/>
      <c r="F152" s="290" t="s">
        <v>39</v>
      </c>
      <c r="G152" s="50"/>
      <c r="H152" s="68"/>
      <c r="I152" s="104" t="str">
        <f t="shared" si="3"/>
        <v>福</v>
      </c>
      <c r="J152" s="461" t="s">
        <v>595</v>
      </c>
    </row>
    <row r="153" spans="1:10" s="3" customFormat="1" ht="19.2">
      <c r="A153" s="252"/>
      <c r="B153" s="204" t="s">
        <v>237</v>
      </c>
      <c r="C153" s="331" t="s">
        <v>116</v>
      </c>
      <c r="D153" s="57"/>
      <c r="E153" s="58"/>
      <c r="F153" s="290" t="s">
        <v>39</v>
      </c>
      <c r="G153" s="50"/>
      <c r="H153" s="68"/>
      <c r="I153" s="104" t="str">
        <f t="shared" si="3"/>
        <v>福</v>
      </c>
      <c r="J153" s="461" t="s">
        <v>595</v>
      </c>
    </row>
    <row r="154" spans="1:10" s="3" customFormat="1" ht="28.8">
      <c r="A154" s="252"/>
      <c r="B154" s="204" t="s">
        <v>439</v>
      </c>
      <c r="C154" s="331" t="s">
        <v>440</v>
      </c>
      <c r="D154" s="57"/>
      <c r="E154" s="319"/>
      <c r="F154" s="368" t="s">
        <v>39</v>
      </c>
      <c r="G154" s="50"/>
      <c r="H154" s="68"/>
      <c r="I154" s="104" t="str">
        <f t="shared" si="3"/>
        <v>福</v>
      </c>
      <c r="J154" s="461" t="s">
        <v>595</v>
      </c>
    </row>
    <row r="155" spans="1:10" s="3" customFormat="1" ht="38.4">
      <c r="A155" s="252"/>
      <c r="B155" s="204" t="s">
        <v>238</v>
      </c>
      <c r="C155" s="331" t="s">
        <v>57</v>
      </c>
      <c r="D155" s="57"/>
      <c r="E155" s="58"/>
      <c r="F155" s="298" t="s">
        <v>39</v>
      </c>
      <c r="G155" s="50"/>
      <c r="H155" s="68"/>
      <c r="I155" s="104" t="str">
        <f t="shared" si="3"/>
        <v>福</v>
      </c>
      <c r="J155" s="461" t="s">
        <v>595</v>
      </c>
    </row>
    <row r="156" spans="1:10" s="3" customFormat="1" ht="96">
      <c r="A156" s="252"/>
      <c r="B156" s="141" t="s">
        <v>239</v>
      </c>
      <c r="C156" s="331" t="s">
        <v>240</v>
      </c>
      <c r="D156" s="57"/>
      <c r="E156" s="58"/>
      <c r="F156" s="298" t="s">
        <v>39</v>
      </c>
      <c r="G156" s="50"/>
      <c r="H156" s="68"/>
      <c r="I156" s="104" t="str">
        <f t="shared" si="3"/>
        <v>福</v>
      </c>
      <c r="J156" s="461" t="s">
        <v>595</v>
      </c>
    </row>
    <row r="157" spans="1:10" s="3" customFormat="1" ht="28.8">
      <c r="A157" s="252"/>
      <c r="B157" s="204" t="s">
        <v>241</v>
      </c>
      <c r="C157" s="331" t="s">
        <v>57</v>
      </c>
      <c r="D157" s="57"/>
      <c r="E157" s="58"/>
      <c r="F157" s="298" t="s">
        <v>39</v>
      </c>
      <c r="G157" s="50"/>
      <c r="H157" s="68"/>
      <c r="I157" s="104" t="str">
        <f t="shared" si="3"/>
        <v>福</v>
      </c>
      <c r="J157" s="461" t="s">
        <v>595</v>
      </c>
    </row>
    <row r="158" spans="1:10" s="3" customFormat="1" ht="38.4">
      <c r="A158" s="252"/>
      <c r="B158" s="253" t="s">
        <v>425</v>
      </c>
      <c r="C158" s="349" t="s">
        <v>426</v>
      </c>
      <c r="D158" s="57"/>
      <c r="E158" s="58"/>
      <c r="F158" s="290" t="s">
        <v>39</v>
      </c>
      <c r="G158" s="50"/>
      <c r="H158" s="68"/>
      <c r="I158" s="104" t="str">
        <f t="shared" si="3"/>
        <v>福</v>
      </c>
      <c r="J158" s="461" t="s">
        <v>595</v>
      </c>
    </row>
    <row r="159" spans="1:10" s="3" customFormat="1" ht="28.8">
      <c r="A159" s="252"/>
      <c r="B159" s="204" t="s">
        <v>242</v>
      </c>
      <c r="C159" s="331" t="s">
        <v>120</v>
      </c>
      <c r="D159" s="57"/>
      <c r="E159" s="212"/>
      <c r="F159" s="298" t="s">
        <v>40</v>
      </c>
      <c r="G159" s="50"/>
      <c r="H159" s="213"/>
      <c r="I159" s="105" t="str">
        <f t="shared" si="3"/>
        <v/>
      </c>
      <c r="J159" s="462"/>
    </row>
    <row r="160" spans="1:10" s="3" customFormat="1" ht="28.8">
      <c r="A160" s="252"/>
      <c r="B160" s="204" t="s">
        <v>243</v>
      </c>
      <c r="C160" s="331" t="s">
        <v>121</v>
      </c>
      <c r="D160" s="57"/>
      <c r="E160" s="205"/>
      <c r="F160" s="298" t="s">
        <v>39</v>
      </c>
      <c r="G160" s="50"/>
      <c r="H160" s="206"/>
      <c r="I160" s="101" t="str">
        <f t="shared" si="3"/>
        <v>福</v>
      </c>
      <c r="J160" s="458" t="s">
        <v>595</v>
      </c>
    </row>
    <row r="161" spans="1:16" s="3" customFormat="1" ht="48">
      <c r="A161" s="198"/>
      <c r="B161" s="199" t="s">
        <v>244</v>
      </c>
      <c r="C161" s="340" t="s">
        <v>62</v>
      </c>
      <c r="D161" s="51"/>
      <c r="E161" s="212"/>
      <c r="F161" s="299" t="s">
        <v>40</v>
      </c>
      <c r="G161" s="53"/>
      <c r="H161" s="213"/>
      <c r="I161" s="105" t="str">
        <f t="shared" si="3"/>
        <v/>
      </c>
      <c r="J161" s="462"/>
    </row>
    <row r="162" spans="1:16" s="3" customFormat="1" ht="38.4">
      <c r="A162" s="38" t="s">
        <v>361</v>
      </c>
      <c r="B162" s="170" t="s">
        <v>246</v>
      </c>
      <c r="C162" s="337" t="s">
        <v>245</v>
      </c>
      <c r="D162" s="45"/>
      <c r="E162" s="196"/>
      <c r="F162" s="305" t="s">
        <v>40</v>
      </c>
      <c r="G162" s="47"/>
      <c r="H162" s="197"/>
      <c r="I162" s="98" t="str">
        <f t="shared" si="3"/>
        <v/>
      </c>
      <c r="J162" s="455"/>
    </row>
    <row r="163" spans="1:16" s="3" customFormat="1" ht="19.2">
      <c r="A163" s="139"/>
      <c r="B163" s="209" t="s">
        <v>247</v>
      </c>
      <c r="C163" s="341" t="s">
        <v>116</v>
      </c>
      <c r="D163" s="322"/>
      <c r="E163" s="54"/>
      <c r="F163" s="306" t="s">
        <v>40</v>
      </c>
      <c r="G163" s="55"/>
      <c r="H163" s="67"/>
      <c r="I163" s="103" t="str">
        <f t="shared" si="3"/>
        <v/>
      </c>
      <c r="J163" s="460"/>
    </row>
    <row r="164" spans="1:16" s="3" customFormat="1" ht="38.4">
      <c r="A164" s="139"/>
      <c r="B164" s="209" t="s">
        <v>329</v>
      </c>
      <c r="C164" s="341" t="s">
        <v>427</v>
      </c>
      <c r="D164" s="322"/>
      <c r="E164" s="54"/>
      <c r="F164" s="306" t="s">
        <v>39</v>
      </c>
      <c r="G164" s="55"/>
      <c r="H164" s="67"/>
      <c r="I164" s="103" t="str">
        <f t="shared" si="3"/>
        <v>福</v>
      </c>
      <c r="J164" s="460" t="s">
        <v>595</v>
      </c>
    </row>
    <row r="165" spans="1:16" s="3" customFormat="1" ht="38.4">
      <c r="A165" s="139"/>
      <c r="B165" s="140" t="s">
        <v>331</v>
      </c>
      <c r="C165" s="331" t="s">
        <v>333</v>
      </c>
      <c r="D165" s="322"/>
      <c r="E165" s="54"/>
      <c r="F165" s="306" t="s">
        <v>39</v>
      </c>
      <c r="G165" s="55"/>
      <c r="H165" s="67"/>
      <c r="I165" s="103" t="str">
        <f t="shared" si="3"/>
        <v>福</v>
      </c>
      <c r="J165" s="460"/>
    </row>
    <row r="166" spans="1:16" s="3" customFormat="1" ht="15.45" customHeight="1">
      <c r="A166" s="139"/>
      <c r="B166" s="526" t="s">
        <v>613</v>
      </c>
      <c r="C166" s="622"/>
      <c r="D166" s="624"/>
      <c r="E166" s="558"/>
      <c r="F166" s="626" t="s">
        <v>39</v>
      </c>
      <c r="G166" s="616"/>
      <c r="H166" s="630"/>
      <c r="I166" s="570" t="str">
        <f t="shared" si="3"/>
        <v>福</v>
      </c>
      <c r="J166" s="573"/>
      <c r="K166" s="438"/>
      <c r="L166" s="438"/>
      <c r="M166" s="438"/>
      <c r="N166" s="438"/>
      <c r="O166" s="438"/>
      <c r="P166" s="438"/>
    </row>
    <row r="167" spans="1:16" s="3" customFormat="1" ht="15.45" customHeight="1">
      <c r="A167" s="480">
        <f>IF(ISERROR(FIND("有",B167))=TRUE,1,0)</f>
        <v>0</v>
      </c>
      <c r="B167" s="527" t="s">
        <v>614</v>
      </c>
      <c r="C167" s="623"/>
      <c r="D167" s="625"/>
      <c r="E167" s="560"/>
      <c r="F167" s="627"/>
      <c r="G167" s="618"/>
      <c r="H167" s="631"/>
      <c r="I167" s="572">
        <f t="shared" si="3"/>
        <v>0</v>
      </c>
      <c r="J167" s="575"/>
      <c r="K167" s="438" t="s">
        <v>614</v>
      </c>
      <c r="L167" s="438" t="s">
        <v>615</v>
      </c>
      <c r="M167" s="438" t="s">
        <v>616</v>
      </c>
      <c r="P167" s="438"/>
    </row>
    <row r="168" spans="1:16" s="3" customFormat="1" ht="28.8">
      <c r="A168" s="139"/>
      <c r="B168" s="528" t="s">
        <v>617</v>
      </c>
      <c r="C168" s="513" t="s">
        <v>618</v>
      </c>
      <c r="D168" s="374"/>
      <c r="E168" s="54"/>
      <c r="F168" s="503" t="s">
        <v>39</v>
      </c>
      <c r="G168" s="504"/>
      <c r="H168" s="505" t="s">
        <v>619</v>
      </c>
      <c r="I168" s="372" t="str">
        <f t="shared" si="3"/>
        <v>福</v>
      </c>
      <c r="J168" s="460"/>
      <c r="P168" s="438"/>
    </row>
    <row r="169" spans="1:16" s="3" customFormat="1" ht="19.2">
      <c r="A169" s="139"/>
      <c r="B169" s="528" t="s">
        <v>620</v>
      </c>
      <c r="C169" s="513" t="s">
        <v>621</v>
      </c>
      <c r="D169" s="374"/>
      <c r="E169" s="54"/>
      <c r="F169" s="503" t="s">
        <v>39</v>
      </c>
      <c r="G169" s="504"/>
      <c r="H169" s="506"/>
      <c r="I169" s="372" t="str">
        <f t="shared" si="3"/>
        <v>福</v>
      </c>
      <c r="J169" s="460"/>
      <c r="P169" s="438"/>
    </row>
    <row r="170" spans="1:16" s="3" customFormat="1" ht="28.8">
      <c r="A170" s="139"/>
      <c r="B170" s="528" t="s">
        <v>622</v>
      </c>
      <c r="C170" s="513" t="s">
        <v>623</v>
      </c>
      <c r="D170" s="374"/>
      <c r="E170" s="54"/>
      <c r="F170" s="507" t="s">
        <v>39</v>
      </c>
      <c r="G170" s="504"/>
      <c r="H170" s="506"/>
      <c r="I170" s="372" t="str">
        <f t="shared" si="3"/>
        <v>福</v>
      </c>
      <c r="J170" s="460"/>
      <c r="P170" s="438"/>
    </row>
    <row r="171" spans="1:16" s="3" customFormat="1" ht="28.8">
      <c r="A171" s="139"/>
      <c r="B171" s="529" t="s">
        <v>660</v>
      </c>
      <c r="C171" s="552" t="s">
        <v>624</v>
      </c>
      <c r="D171" s="555"/>
      <c r="E171" s="628"/>
      <c r="F171" s="626" t="s">
        <v>39</v>
      </c>
      <c r="G171" s="616"/>
      <c r="H171" s="630"/>
      <c r="I171" s="570" t="str">
        <f t="shared" si="3"/>
        <v>福</v>
      </c>
      <c r="J171" s="573"/>
      <c r="P171" s="438"/>
    </row>
    <row r="172" spans="1:16" s="3" customFormat="1" ht="15.45" customHeight="1">
      <c r="A172" s="139"/>
      <c r="B172" s="520" t="s">
        <v>625</v>
      </c>
      <c r="C172" s="554"/>
      <c r="D172" s="557"/>
      <c r="E172" s="629"/>
      <c r="F172" s="627"/>
      <c r="G172" s="618"/>
      <c r="H172" s="631"/>
      <c r="I172" s="572">
        <f t="shared" si="3"/>
        <v>0</v>
      </c>
      <c r="J172" s="575"/>
      <c r="K172" s="438" t="s">
        <v>626</v>
      </c>
      <c r="L172" s="438" t="s">
        <v>627</v>
      </c>
      <c r="M172" s="438" t="s">
        <v>628</v>
      </c>
      <c r="N172" s="438" t="s">
        <v>629</v>
      </c>
      <c r="O172" s="438"/>
      <c r="P172" s="438"/>
    </row>
    <row r="173" spans="1:16" s="3" customFormat="1" ht="19.2">
      <c r="A173" s="139"/>
      <c r="B173" s="529" t="s">
        <v>630</v>
      </c>
      <c r="C173" s="552" t="s">
        <v>631</v>
      </c>
      <c r="D173" s="555"/>
      <c r="E173" s="628"/>
      <c r="F173" s="626" t="s">
        <v>39</v>
      </c>
      <c r="G173" s="616"/>
      <c r="H173" s="630"/>
      <c r="I173" s="570" t="str">
        <f t="shared" si="3"/>
        <v>福</v>
      </c>
      <c r="J173" s="573"/>
      <c r="K173" s="438"/>
      <c r="L173" s="438"/>
      <c r="M173" s="438"/>
      <c r="N173" s="438"/>
      <c r="O173" s="438"/>
      <c r="P173" s="438"/>
    </row>
    <row r="174" spans="1:16" s="3" customFormat="1" ht="15.45" customHeight="1">
      <c r="A174" s="139"/>
      <c r="B174" s="276" t="s">
        <v>632</v>
      </c>
      <c r="C174" s="553"/>
      <c r="D174" s="556"/>
      <c r="E174" s="655"/>
      <c r="F174" s="656"/>
      <c r="G174" s="617"/>
      <c r="H174" s="654"/>
      <c r="I174" s="571">
        <f t="shared" si="3"/>
        <v>0</v>
      </c>
      <c r="J174" s="574"/>
      <c r="K174" s="438"/>
      <c r="L174" s="438"/>
      <c r="M174" s="438"/>
      <c r="N174" s="438"/>
      <c r="O174" s="438"/>
      <c r="P174" s="438"/>
    </row>
    <row r="175" spans="1:16" s="3" customFormat="1" ht="15.45" customHeight="1">
      <c r="A175" s="139"/>
      <c r="B175" s="520" t="s">
        <v>633</v>
      </c>
      <c r="C175" s="554"/>
      <c r="D175" s="557"/>
      <c r="E175" s="629"/>
      <c r="F175" s="627"/>
      <c r="G175" s="618"/>
      <c r="H175" s="631"/>
      <c r="I175" s="572">
        <f t="shared" si="3"/>
        <v>0</v>
      </c>
      <c r="J175" s="575"/>
      <c r="K175" s="438"/>
      <c r="L175" s="438"/>
      <c r="M175" s="438"/>
      <c r="N175" s="438"/>
      <c r="O175" s="438"/>
      <c r="P175" s="438"/>
    </row>
    <row r="176" spans="1:16" s="3" customFormat="1" ht="28.8">
      <c r="A176" s="139"/>
      <c r="B176" s="209" t="s">
        <v>330</v>
      </c>
      <c r="C176" s="341" t="s">
        <v>334</v>
      </c>
      <c r="D176" s="322"/>
      <c r="E176" s="54"/>
      <c r="F176" s="306" t="s">
        <v>40</v>
      </c>
      <c r="G176" s="55"/>
      <c r="H176" s="67"/>
      <c r="I176" s="103" t="str">
        <f t="shared" si="3"/>
        <v/>
      </c>
      <c r="J176" s="460"/>
    </row>
    <row r="177" spans="1:10" s="3" customFormat="1" ht="67.2">
      <c r="A177" s="139"/>
      <c r="B177" s="160" t="s">
        <v>428</v>
      </c>
      <c r="C177" s="632" t="s">
        <v>661</v>
      </c>
      <c r="D177" s="555"/>
      <c r="E177" s="558"/>
      <c r="F177" s="561" t="s">
        <v>39</v>
      </c>
      <c r="G177" s="616"/>
      <c r="H177" s="630"/>
      <c r="I177" s="570" t="str">
        <f t="shared" si="3"/>
        <v>福</v>
      </c>
      <c r="J177" s="573" t="s">
        <v>594</v>
      </c>
    </row>
    <row r="178" spans="1:10" s="3" customFormat="1" ht="15.45" customHeight="1">
      <c r="A178" s="139"/>
      <c r="B178" s="519" t="s">
        <v>600</v>
      </c>
      <c r="C178" s="633"/>
      <c r="D178" s="556"/>
      <c r="E178" s="559"/>
      <c r="F178" s="562"/>
      <c r="G178" s="617"/>
      <c r="H178" s="654"/>
      <c r="I178" s="571"/>
      <c r="J178" s="574"/>
    </row>
    <row r="179" spans="1:10" s="3" customFormat="1" ht="15.45" customHeight="1">
      <c r="A179" s="139"/>
      <c r="B179" s="258" t="s">
        <v>601</v>
      </c>
      <c r="C179" s="633"/>
      <c r="D179" s="556"/>
      <c r="E179" s="559"/>
      <c r="F179" s="562"/>
      <c r="G179" s="617"/>
      <c r="H179" s="654"/>
      <c r="I179" s="571"/>
      <c r="J179" s="574"/>
    </row>
    <row r="180" spans="1:10" s="3" customFormat="1" ht="15.45" customHeight="1">
      <c r="A180" s="139"/>
      <c r="B180" s="519" t="s">
        <v>602</v>
      </c>
      <c r="C180" s="633"/>
      <c r="D180" s="556"/>
      <c r="E180" s="559"/>
      <c r="F180" s="562"/>
      <c r="G180" s="617"/>
      <c r="H180" s="654"/>
      <c r="I180" s="571"/>
      <c r="J180" s="574"/>
    </row>
    <row r="181" spans="1:10" s="3" customFormat="1" ht="15.45" customHeight="1">
      <c r="A181" s="139"/>
      <c r="B181" s="520" t="s">
        <v>603</v>
      </c>
      <c r="C181" s="634"/>
      <c r="D181" s="557"/>
      <c r="E181" s="560"/>
      <c r="F181" s="563"/>
      <c r="G181" s="618"/>
      <c r="H181" s="631"/>
      <c r="I181" s="572"/>
      <c r="J181" s="575"/>
    </row>
    <row r="182" spans="1:10" s="3" customFormat="1" ht="28.8">
      <c r="A182" s="139"/>
      <c r="B182" s="160" t="s">
        <v>296</v>
      </c>
      <c r="C182" s="632" t="s">
        <v>662</v>
      </c>
      <c r="D182" s="555"/>
      <c r="E182" s="558"/>
      <c r="F182" s="561" t="s">
        <v>39</v>
      </c>
      <c r="G182" s="616"/>
      <c r="H182" s="619" t="s">
        <v>638</v>
      </c>
      <c r="I182" s="570" t="str">
        <f t="shared" ref="I182" si="4">IF(IFERROR(MATCH(G182,K$5:P$5,0),99)&lt;&gt;99,"指摘あり",IF(AND(G182="",RIGHT(F182,1)&lt;&gt;"略"),IF(OR(F182=$I$4,$I$4=""),F182,""),IF(H182&lt;&gt;"","ｺﾒﾝﾄあり",IF(OR(D182=2,D182="2:不適"),"自己×",""))))</f>
        <v>福</v>
      </c>
      <c r="J182" s="573" t="s">
        <v>594</v>
      </c>
    </row>
    <row r="183" spans="1:10" s="3" customFormat="1" ht="15.45" customHeight="1">
      <c r="A183" s="139"/>
      <c r="B183" s="519" t="s">
        <v>634</v>
      </c>
      <c r="C183" s="633"/>
      <c r="D183" s="556"/>
      <c r="E183" s="559"/>
      <c r="F183" s="562"/>
      <c r="G183" s="617"/>
      <c r="H183" s="620"/>
      <c r="I183" s="571"/>
      <c r="J183" s="574"/>
    </row>
    <row r="184" spans="1:10" s="3" customFormat="1" ht="15.45" customHeight="1">
      <c r="A184" s="139"/>
      <c r="B184" s="258" t="s">
        <v>635</v>
      </c>
      <c r="C184" s="633"/>
      <c r="D184" s="556"/>
      <c r="E184" s="559"/>
      <c r="F184" s="562"/>
      <c r="G184" s="617"/>
      <c r="H184" s="620"/>
      <c r="I184" s="571"/>
      <c r="J184" s="574"/>
    </row>
    <row r="185" spans="1:10" s="3" customFormat="1" ht="15.45" customHeight="1">
      <c r="A185" s="139"/>
      <c r="B185" s="519" t="s">
        <v>636</v>
      </c>
      <c r="C185" s="633"/>
      <c r="D185" s="556"/>
      <c r="E185" s="559"/>
      <c r="F185" s="562"/>
      <c r="G185" s="617"/>
      <c r="H185" s="620"/>
      <c r="I185" s="571"/>
      <c r="J185" s="574"/>
    </row>
    <row r="186" spans="1:10" s="3" customFormat="1" ht="15.45" customHeight="1">
      <c r="A186" s="139"/>
      <c r="B186" s="276" t="s">
        <v>522</v>
      </c>
      <c r="C186" s="633"/>
      <c r="D186" s="556"/>
      <c r="E186" s="559"/>
      <c r="F186" s="562"/>
      <c r="G186" s="617"/>
      <c r="H186" s="620"/>
      <c r="I186" s="571"/>
      <c r="J186" s="574"/>
    </row>
    <row r="187" spans="1:10" s="3" customFormat="1" ht="19.2">
      <c r="A187" s="139"/>
      <c r="B187" s="519" t="s">
        <v>637</v>
      </c>
      <c r="C187" s="633"/>
      <c r="D187" s="556"/>
      <c r="E187" s="559"/>
      <c r="F187" s="562"/>
      <c r="G187" s="617"/>
      <c r="H187" s="620"/>
      <c r="I187" s="571"/>
      <c r="J187" s="574"/>
    </row>
    <row r="188" spans="1:10" s="3" customFormat="1" ht="15.45" customHeight="1">
      <c r="A188" s="139"/>
      <c r="B188" s="520" t="s">
        <v>522</v>
      </c>
      <c r="C188" s="634"/>
      <c r="D188" s="557"/>
      <c r="E188" s="560"/>
      <c r="F188" s="563"/>
      <c r="G188" s="618"/>
      <c r="H188" s="621"/>
      <c r="I188" s="572"/>
      <c r="J188" s="575"/>
    </row>
    <row r="189" spans="1:10" s="3" customFormat="1" ht="76.8">
      <c r="A189" s="139"/>
      <c r="B189" s="160" t="s">
        <v>663</v>
      </c>
      <c r="C189" s="552" t="s">
        <v>647</v>
      </c>
      <c r="D189" s="555"/>
      <c r="E189" s="558"/>
      <c r="F189" s="561" t="s">
        <v>39</v>
      </c>
      <c r="G189" s="616"/>
      <c r="H189" s="630"/>
      <c r="I189" s="570" t="str">
        <f t="shared" ref="I189" si="5">IF(IFERROR(MATCH(G189,K$5:P$5,0),99)&lt;&gt;99,"指摘あり",IF(AND(G189="",RIGHT(F189,1)&lt;&gt;"略"),IF(OR(F189=$I$4,$I$4=""),F189,""),IF(H189&lt;&gt;"","ｺﾒﾝﾄあり",IF(OR(D189=2,D189="2:不適"),"自己×",""))))</f>
        <v>福</v>
      </c>
      <c r="J189" s="573" t="s">
        <v>594</v>
      </c>
    </row>
    <row r="190" spans="1:10" s="3" customFormat="1" ht="15.45" customHeight="1">
      <c r="A190" s="139"/>
      <c r="B190" s="519" t="s">
        <v>604</v>
      </c>
      <c r="C190" s="553"/>
      <c r="D190" s="556"/>
      <c r="E190" s="559"/>
      <c r="F190" s="562"/>
      <c r="G190" s="617"/>
      <c r="H190" s="654"/>
      <c r="I190" s="571"/>
      <c r="J190" s="574"/>
    </row>
    <row r="191" spans="1:10" s="3" customFormat="1" ht="15.45" customHeight="1">
      <c r="A191" s="139"/>
      <c r="B191" s="258" t="s">
        <v>605</v>
      </c>
      <c r="C191" s="553"/>
      <c r="D191" s="556"/>
      <c r="E191" s="559"/>
      <c r="F191" s="562"/>
      <c r="G191" s="617"/>
      <c r="H191" s="654"/>
      <c r="I191" s="571"/>
      <c r="J191" s="574"/>
    </row>
    <row r="192" spans="1:10" s="3" customFormat="1" ht="15.45" customHeight="1">
      <c r="A192" s="139"/>
      <c r="B192" s="519" t="s">
        <v>639</v>
      </c>
      <c r="C192" s="553"/>
      <c r="D192" s="556"/>
      <c r="E192" s="559"/>
      <c r="F192" s="562"/>
      <c r="G192" s="617"/>
      <c r="H192" s="654"/>
      <c r="I192" s="571"/>
      <c r="J192" s="574"/>
    </row>
    <row r="193" spans="1:16" s="3" customFormat="1" ht="15.45" customHeight="1">
      <c r="A193" s="139"/>
      <c r="B193" s="511" t="s">
        <v>640</v>
      </c>
      <c r="C193" s="554"/>
      <c r="D193" s="557"/>
      <c r="E193" s="560"/>
      <c r="F193" s="563"/>
      <c r="G193" s="618"/>
      <c r="H193" s="631"/>
      <c r="I193" s="572"/>
      <c r="J193" s="575"/>
    </row>
    <row r="194" spans="1:16" s="3" customFormat="1" ht="38.4">
      <c r="A194" s="139"/>
      <c r="B194" s="140" t="s">
        <v>332</v>
      </c>
      <c r="C194" s="331" t="s">
        <v>248</v>
      </c>
      <c r="D194" s="57"/>
      <c r="E194" s="58"/>
      <c r="F194" s="298" t="s">
        <v>40</v>
      </c>
      <c r="G194" s="50"/>
      <c r="H194" s="68"/>
      <c r="I194" s="104" t="str">
        <f t="shared" si="3"/>
        <v/>
      </c>
      <c r="J194" s="461"/>
    </row>
    <row r="195" spans="1:16" s="3" customFormat="1" ht="28.8">
      <c r="A195" s="198"/>
      <c r="B195" s="211" t="s">
        <v>641</v>
      </c>
      <c r="C195" s="530" t="s">
        <v>642</v>
      </c>
      <c r="D195" s="51"/>
      <c r="E195" s="498"/>
      <c r="F195" s="299" t="s">
        <v>40</v>
      </c>
      <c r="G195" s="500"/>
      <c r="H195" s="501"/>
      <c r="I195" s="99" t="str">
        <f t="shared" si="3"/>
        <v/>
      </c>
      <c r="J195" s="456" t="s">
        <v>595</v>
      </c>
      <c r="K195" s="438"/>
      <c r="L195" s="438"/>
      <c r="M195" s="438"/>
      <c r="N195" s="438"/>
      <c r="O195" s="438"/>
      <c r="P195" s="438"/>
    </row>
    <row r="196" spans="1:16" s="3" customFormat="1" ht="28.8">
      <c r="A196" s="222" t="s">
        <v>362</v>
      </c>
      <c r="B196" s="195" t="s">
        <v>250</v>
      </c>
      <c r="C196" s="337" t="s">
        <v>249</v>
      </c>
      <c r="D196" s="45"/>
      <c r="E196" s="202"/>
      <c r="F196" s="294" t="s">
        <v>40</v>
      </c>
      <c r="G196" s="47"/>
      <c r="H196" s="203"/>
      <c r="I196" s="100" t="str">
        <f t="shared" si="3"/>
        <v/>
      </c>
      <c r="J196" s="457"/>
    </row>
    <row r="197" spans="1:16" s="3" customFormat="1" ht="28.8">
      <c r="A197" s="223"/>
      <c r="B197" s="199" t="s">
        <v>251</v>
      </c>
      <c r="C197" s="340" t="s">
        <v>57</v>
      </c>
      <c r="D197" s="51"/>
      <c r="E197" s="207"/>
      <c r="F197" s="297" t="s">
        <v>40</v>
      </c>
      <c r="G197" s="53"/>
      <c r="H197" s="208"/>
      <c r="I197" s="102" t="str">
        <f t="shared" si="3"/>
        <v/>
      </c>
      <c r="J197" s="459"/>
    </row>
    <row r="198" spans="1:16" s="3" customFormat="1" ht="67.2">
      <c r="A198" s="186" t="s">
        <v>363</v>
      </c>
      <c r="B198" s="251" t="s">
        <v>429</v>
      </c>
      <c r="C198" s="354" t="s">
        <v>430</v>
      </c>
      <c r="D198" s="242"/>
      <c r="E198" s="191"/>
      <c r="F198" s="304" t="s">
        <v>39</v>
      </c>
      <c r="G198" s="243"/>
      <c r="H198" s="192"/>
      <c r="I198" s="96" t="str">
        <f t="shared" si="3"/>
        <v>福</v>
      </c>
      <c r="J198" s="453"/>
    </row>
    <row r="199" spans="1:16" s="3" customFormat="1" ht="28.8">
      <c r="A199" s="222" t="s">
        <v>364</v>
      </c>
      <c r="B199" s="195" t="s">
        <v>255</v>
      </c>
      <c r="C199" s="337" t="s">
        <v>252</v>
      </c>
      <c r="D199" s="45"/>
      <c r="E199" s="196"/>
      <c r="F199" s="305" t="s">
        <v>39</v>
      </c>
      <c r="G199" s="47"/>
      <c r="H199" s="197"/>
      <c r="I199" s="98" t="str">
        <f t="shared" si="3"/>
        <v>福</v>
      </c>
      <c r="J199" s="455"/>
    </row>
    <row r="200" spans="1:16" s="3" customFormat="1" ht="38.4">
      <c r="A200" s="222"/>
      <c r="B200" s="254" t="s">
        <v>256</v>
      </c>
      <c r="C200" s="331" t="s">
        <v>57</v>
      </c>
      <c r="D200" s="57"/>
      <c r="E200" s="245"/>
      <c r="F200" s="298" t="s">
        <v>39</v>
      </c>
      <c r="G200" s="50"/>
      <c r="H200" s="246"/>
      <c r="I200" s="108" t="str">
        <f t="shared" si="3"/>
        <v>福</v>
      </c>
      <c r="J200" s="465" t="s">
        <v>595</v>
      </c>
    </row>
    <row r="201" spans="1:16" s="3" customFormat="1" ht="38.4">
      <c r="A201" s="252"/>
      <c r="B201" s="211" t="s">
        <v>257</v>
      </c>
      <c r="C201" s="340" t="s">
        <v>119</v>
      </c>
      <c r="D201" s="51"/>
      <c r="E201" s="200"/>
      <c r="F201" s="299" t="s">
        <v>39</v>
      </c>
      <c r="G201" s="53"/>
      <c r="H201" s="201"/>
      <c r="I201" s="99" t="str">
        <f t="shared" si="3"/>
        <v>福</v>
      </c>
      <c r="J201" s="456" t="s">
        <v>595</v>
      </c>
    </row>
    <row r="202" spans="1:16" s="3" customFormat="1" ht="19.2">
      <c r="A202" s="255" t="s">
        <v>365</v>
      </c>
      <c r="B202" s="256" t="s">
        <v>258</v>
      </c>
      <c r="C202" s="344" t="s">
        <v>253</v>
      </c>
      <c r="D202" s="320"/>
      <c r="E202" s="191"/>
      <c r="F202" s="303" t="s">
        <v>39</v>
      </c>
      <c r="G202" s="130"/>
      <c r="H202" s="192"/>
      <c r="I202" s="96" t="str">
        <f t="shared" si="3"/>
        <v>福</v>
      </c>
      <c r="J202" s="453"/>
    </row>
    <row r="203" spans="1:16" s="3" customFormat="1" ht="38.4">
      <c r="A203" s="222" t="s">
        <v>366</v>
      </c>
      <c r="B203" s="195" t="s">
        <v>259</v>
      </c>
      <c r="C203" s="337" t="s">
        <v>254</v>
      </c>
      <c r="D203" s="45"/>
      <c r="E203" s="202"/>
      <c r="F203" s="294" t="s">
        <v>40</v>
      </c>
      <c r="G203" s="47"/>
      <c r="H203" s="203"/>
      <c r="I203" s="100" t="str">
        <f t="shared" si="3"/>
        <v/>
      </c>
      <c r="J203" s="457"/>
    </row>
    <row r="204" spans="1:16" s="3" customFormat="1" ht="38.4">
      <c r="A204" s="223"/>
      <c r="B204" s="199" t="s">
        <v>260</v>
      </c>
      <c r="C204" s="340" t="s">
        <v>57</v>
      </c>
      <c r="D204" s="51"/>
      <c r="E204" s="207"/>
      <c r="F204" s="297" t="s">
        <v>40</v>
      </c>
      <c r="G204" s="53"/>
      <c r="H204" s="208"/>
      <c r="I204" s="102" t="str">
        <f t="shared" si="3"/>
        <v/>
      </c>
      <c r="J204" s="459"/>
    </row>
    <row r="205" spans="1:16" s="3" customFormat="1" ht="28.8">
      <c r="A205" s="129" t="s">
        <v>367</v>
      </c>
      <c r="B205" s="257" t="s">
        <v>344</v>
      </c>
      <c r="C205" s="608" t="s">
        <v>431</v>
      </c>
      <c r="D205" s="579"/>
      <c r="E205" s="589"/>
      <c r="F205" s="609" t="s">
        <v>39</v>
      </c>
      <c r="G205" s="586"/>
      <c r="H205" s="612"/>
      <c r="I205" s="648" t="str">
        <f t="shared" si="3"/>
        <v>福</v>
      </c>
      <c r="J205" s="653" t="s">
        <v>595</v>
      </c>
    </row>
    <row r="206" spans="1:16" s="3" customFormat="1">
      <c r="A206" s="145"/>
      <c r="B206" s="250" t="s">
        <v>42</v>
      </c>
      <c r="C206" s="597"/>
      <c r="D206" s="556"/>
      <c r="E206" s="590"/>
      <c r="F206" s="610"/>
      <c r="G206" s="565"/>
      <c r="H206" s="613"/>
      <c r="I206" s="571">
        <f t="shared" si="3"/>
        <v>0</v>
      </c>
      <c r="J206" s="574"/>
    </row>
    <row r="207" spans="1:16" s="3" customFormat="1">
      <c r="A207" s="145"/>
      <c r="B207" s="276" t="s">
        <v>43</v>
      </c>
      <c r="C207" s="597"/>
      <c r="D207" s="556"/>
      <c r="E207" s="590"/>
      <c r="F207" s="610"/>
      <c r="G207" s="565"/>
      <c r="H207" s="613"/>
      <c r="I207" s="571">
        <f t="shared" si="3"/>
        <v>0</v>
      </c>
      <c r="J207" s="574"/>
    </row>
    <row r="208" spans="1:16" s="3" customFormat="1">
      <c r="A208" s="145"/>
      <c r="B208" s="250" t="s">
        <v>44</v>
      </c>
      <c r="C208" s="597"/>
      <c r="D208" s="556"/>
      <c r="E208" s="590"/>
      <c r="F208" s="610"/>
      <c r="G208" s="565"/>
      <c r="H208" s="613"/>
      <c r="I208" s="571">
        <f t="shared" si="3"/>
        <v>0</v>
      </c>
      <c r="J208" s="574"/>
    </row>
    <row r="209" spans="1:10" s="3" customFormat="1">
      <c r="A209" s="145"/>
      <c r="B209" s="258" t="s">
        <v>45</v>
      </c>
      <c r="C209" s="597"/>
      <c r="D209" s="556"/>
      <c r="E209" s="590"/>
      <c r="F209" s="610"/>
      <c r="G209" s="565"/>
      <c r="H209" s="613"/>
      <c r="I209" s="571">
        <f t="shared" si="3"/>
        <v>0</v>
      </c>
      <c r="J209" s="574"/>
    </row>
    <row r="210" spans="1:10" s="3" customFormat="1">
      <c r="A210" s="145"/>
      <c r="B210" s="250" t="s">
        <v>46</v>
      </c>
      <c r="C210" s="597"/>
      <c r="D210" s="556"/>
      <c r="E210" s="590"/>
      <c r="F210" s="610"/>
      <c r="G210" s="565"/>
      <c r="H210" s="613"/>
      <c r="I210" s="571">
        <f t="shared" si="3"/>
        <v>0</v>
      </c>
      <c r="J210" s="574"/>
    </row>
    <row r="211" spans="1:10" s="3" customFormat="1">
      <c r="A211" s="145"/>
      <c r="B211" s="276" t="s">
        <v>43</v>
      </c>
      <c r="C211" s="597"/>
      <c r="D211" s="556"/>
      <c r="E211" s="590"/>
      <c r="F211" s="610"/>
      <c r="G211" s="565"/>
      <c r="H211" s="613"/>
      <c r="I211" s="571">
        <f t="shared" si="3"/>
        <v>0</v>
      </c>
      <c r="J211" s="574"/>
    </row>
    <row r="212" spans="1:10" s="3" customFormat="1">
      <c r="A212" s="145"/>
      <c r="B212" s="250" t="s">
        <v>345</v>
      </c>
      <c r="C212" s="597"/>
      <c r="D212" s="556"/>
      <c r="E212" s="590"/>
      <c r="F212" s="610"/>
      <c r="G212" s="565"/>
      <c r="H212" s="613"/>
      <c r="I212" s="571">
        <f t="shared" si="3"/>
        <v>0</v>
      </c>
      <c r="J212" s="574"/>
    </row>
    <row r="213" spans="1:10" s="3" customFormat="1">
      <c r="A213" s="145"/>
      <c r="B213" s="511" t="s">
        <v>45</v>
      </c>
      <c r="C213" s="598"/>
      <c r="D213" s="557"/>
      <c r="E213" s="591"/>
      <c r="F213" s="611"/>
      <c r="G213" s="566"/>
      <c r="H213" s="614"/>
      <c r="I213" s="572">
        <f t="shared" ref="I213:I253" si="6">IF(IFERROR(MATCH(G213,K$5:P$5,0),99)&lt;&gt;99,"指摘あり",IF(AND(G213="",RIGHT(F213,1)&lt;&gt;"略"),IF(OR(F213=$I$4,$I$4=""),F213,""),IF(H213&lt;&gt;"","ｺﾒﾝﾄあり",IF(OR(D213=2,D213="2:不適"),"自己×",""))))</f>
        <v>0</v>
      </c>
      <c r="J213" s="575"/>
    </row>
    <row r="214" spans="1:10" s="3" customFormat="1" ht="19.2">
      <c r="A214" s="515"/>
      <c r="B214" s="259" t="s">
        <v>47</v>
      </c>
      <c r="C214" s="596" t="s">
        <v>74</v>
      </c>
      <c r="D214" s="555"/>
      <c r="E214" s="599"/>
      <c r="F214" s="615" t="s">
        <v>39</v>
      </c>
      <c r="G214" s="564"/>
      <c r="H214" s="637"/>
      <c r="I214" s="570" t="str">
        <f t="shared" si="6"/>
        <v>福</v>
      </c>
      <c r="J214" s="573" t="s">
        <v>595</v>
      </c>
    </row>
    <row r="215" spans="1:10" s="3" customFormat="1">
      <c r="A215" s="515"/>
      <c r="B215" s="250" t="s">
        <v>649</v>
      </c>
      <c r="C215" s="597"/>
      <c r="D215" s="556"/>
      <c r="E215" s="590"/>
      <c r="F215" s="610"/>
      <c r="G215" s="565"/>
      <c r="H215" s="613"/>
      <c r="I215" s="571">
        <f t="shared" si="6"/>
        <v>0</v>
      </c>
      <c r="J215" s="574"/>
    </row>
    <row r="216" spans="1:10" s="3" customFormat="1">
      <c r="A216" s="515"/>
      <c r="B216" s="260">
        <v>0</v>
      </c>
      <c r="C216" s="598"/>
      <c r="D216" s="557"/>
      <c r="E216" s="591"/>
      <c r="F216" s="611"/>
      <c r="G216" s="566"/>
      <c r="H216" s="614"/>
      <c r="I216" s="572">
        <f t="shared" si="6"/>
        <v>0</v>
      </c>
      <c r="J216" s="575"/>
    </row>
    <row r="217" spans="1:10" s="3" customFormat="1" ht="38.4">
      <c r="A217" s="139"/>
      <c r="B217" s="140" t="s">
        <v>6</v>
      </c>
      <c r="C217" s="331" t="s">
        <v>261</v>
      </c>
      <c r="D217" s="57"/>
      <c r="E217" s="58"/>
      <c r="F217" s="290" t="s">
        <v>39</v>
      </c>
      <c r="G217" s="50"/>
      <c r="H217" s="68"/>
      <c r="I217" s="104" t="str">
        <f t="shared" si="6"/>
        <v>福</v>
      </c>
      <c r="J217" s="461" t="s">
        <v>595</v>
      </c>
    </row>
    <row r="218" spans="1:10" s="3" customFormat="1" ht="28.8">
      <c r="A218" s="139"/>
      <c r="B218" s="140" t="s">
        <v>7</v>
      </c>
      <c r="C218" s="350" t="s">
        <v>262</v>
      </c>
      <c r="D218" s="57"/>
      <c r="E218" s="205"/>
      <c r="F218" s="290" t="s">
        <v>40</v>
      </c>
      <c r="G218" s="50"/>
      <c r="H218" s="206"/>
      <c r="I218" s="101" t="str">
        <f t="shared" si="6"/>
        <v/>
      </c>
      <c r="J218" s="458"/>
    </row>
    <row r="219" spans="1:10" s="3" customFormat="1" ht="28.8">
      <c r="A219" s="139"/>
      <c r="B219" s="211" t="s">
        <v>8</v>
      </c>
      <c r="C219" s="351" t="s">
        <v>263</v>
      </c>
      <c r="D219" s="51"/>
      <c r="E219" s="261"/>
      <c r="F219" s="297" t="s">
        <v>40</v>
      </c>
      <c r="G219" s="53"/>
      <c r="H219" s="262"/>
      <c r="I219" s="117" t="str">
        <f t="shared" si="6"/>
        <v/>
      </c>
      <c r="J219" s="474"/>
    </row>
    <row r="220" spans="1:10" s="3" customFormat="1" ht="28.8">
      <c r="A220" s="263" t="s">
        <v>368</v>
      </c>
      <c r="B220" s="170" t="s">
        <v>265</v>
      </c>
      <c r="C220" s="352" t="s">
        <v>264</v>
      </c>
      <c r="D220" s="45"/>
      <c r="E220" s="202"/>
      <c r="F220" s="294" t="s">
        <v>40</v>
      </c>
      <c r="G220" s="47"/>
      <c r="H220" s="203"/>
      <c r="I220" s="100" t="str">
        <f t="shared" si="6"/>
        <v/>
      </c>
      <c r="J220" s="457"/>
    </row>
    <row r="221" spans="1:10" s="5" customFormat="1" ht="48">
      <c r="A221" s="234"/>
      <c r="B221" s="211" t="s">
        <v>390</v>
      </c>
      <c r="C221" s="355" t="s">
        <v>57</v>
      </c>
      <c r="D221" s="51"/>
      <c r="E221" s="212"/>
      <c r="F221" s="299" t="s">
        <v>40</v>
      </c>
      <c r="G221" s="53"/>
      <c r="H221" s="213"/>
      <c r="I221" s="105" t="str">
        <f t="shared" si="6"/>
        <v/>
      </c>
      <c r="J221" s="462"/>
    </row>
    <row r="222" spans="1:10" s="5" customFormat="1" ht="48">
      <c r="A222" s="263" t="s">
        <v>369</v>
      </c>
      <c r="B222" s="170" t="s">
        <v>266</v>
      </c>
      <c r="C222" s="337" t="s">
        <v>267</v>
      </c>
      <c r="D222" s="264"/>
      <c r="E222" s="265"/>
      <c r="F222" s="294" t="s">
        <v>39</v>
      </c>
      <c r="G222" s="266"/>
      <c r="H222" s="267"/>
      <c r="I222" s="118" t="str">
        <f t="shared" si="6"/>
        <v>福</v>
      </c>
      <c r="J222" s="475" t="s">
        <v>595</v>
      </c>
    </row>
    <row r="223" spans="1:10" s="5" customFormat="1" ht="48">
      <c r="A223" s="268"/>
      <c r="B223" s="140" t="s">
        <v>268</v>
      </c>
      <c r="C223" s="331" t="s">
        <v>157</v>
      </c>
      <c r="D223" s="269"/>
      <c r="E223" s="270"/>
      <c r="F223" s="290" t="s">
        <v>39</v>
      </c>
      <c r="G223" s="271"/>
      <c r="H223" s="272"/>
      <c r="I223" s="119" t="str">
        <f t="shared" si="6"/>
        <v>福</v>
      </c>
      <c r="J223" s="476" t="s">
        <v>595</v>
      </c>
    </row>
    <row r="224" spans="1:10" s="5" customFormat="1" ht="28.8">
      <c r="A224" s="268"/>
      <c r="B224" s="160" t="s">
        <v>664</v>
      </c>
      <c r="C224" s="552" t="s">
        <v>665</v>
      </c>
      <c r="D224" s="600"/>
      <c r="E224" s="603"/>
      <c r="F224" s="615" t="s">
        <v>39</v>
      </c>
      <c r="G224" s="640"/>
      <c r="H224" s="643"/>
      <c r="I224" s="649" t="str">
        <f t="shared" si="6"/>
        <v>福</v>
      </c>
      <c r="J224" s="646" t="s">
        <v>594</v>
      </c>
    </row>
    <row r="225" spans="1:10" s="5" customFormat="1" ht="15.45" customHeight="1">
      <c r="A225" s="268"/>
      <c r="B225" s="519" t="s">
        <v>643</v>
      </c>
      <c r="C225" s="553"/>
      <c r="D225" s="601"/>
      <c r="E225" s="604"/>
      <c r="F225" s="610"/>
      <c r="G225" s="641"/>
      <c r="H225" s="644"/>
      <c r="I225" s="651"/>
      <c r="J225" s="652"/>
    </row>
    <row r="226" spans="1:10" s="5" customFormat="1" ht="15.45" customHeight="1">
      <c r="A226" s="268"/>
      <c r="B226" s="258" t="s">
        <v>644</v>
      </c>
      <c r="C226" s="553"/>
      <c r="D226" s="601"/>
      <c r="E226" s="604"/>
      <c r="F226" s="610"/>
      <c r="G226" s="641"/>
      <c r="H226" s="644"/>
      <c r="I226" s="651"/>
      <c r="J226" s="652"/>
    </row>
    <row r="227" spans="1:10" s="5" customFormat="1" ht="15.45" customHeight="1">
      <c r="A227" s="268"/>
      <c r="B227" s="519" t="s">
        <v>604</v>
      </c>
      <c r="C227" s="553"/>
      <c r="D227" s="601"/>
      <c r="E227" s="604"/>
      <c r="F227" s="610"/>
      <c r="G227" s="641"/>
      <c r="H227" s="644"/>
      <c r="I227" s="651"/>
      <c r="J227" s="652"/>
    </row>
    <row r="228" spans="1:10" s="5" customFormat="1" ht="15.45" customHeight="1">
      <c r="A228" s="268"/>
      <c r="B228" s="511" t="s">
        <v>605</v>
      </c>
      <c r="C228" s="554"/>
      <c r="D228" s="602"/>
      <c r="E228" s="605"/>
      <c r="F228" s="611"/>
      <c r="G228" s="642"/>
      <c r="H228" s="645"/>
      <c r="I228" s="650"/>
      <c r="J228" s="647"/>
    </row>
    <row r="229" spans="1:10" s="5" customFormat="1" ht="38.4">
      <c r="A229" s="268"/>
      <c r="B229" s="140" t="s">
        <v>335</v>
      </c>
      <c r="C229" s="331" t="s">
        <v>336</v>
      </c>
      <c r="D229" s="273"/>
      <c r="E229" s="274"/>
      <c r="F229" s="371" t="s">
        <v>39</v>
      </c>
      <c r="G229" s="275"/>
      <c r="H229" s="508" t="s">
        <v>645</v>
      </c>
      <c r="I229" s="375" t="str">
        <f t="shared" ref="I229" si="7">IF(IFERROR(MATCH(G229,K$5:P$5,0),99)&lt;&gt;99,"指摘あり",IF(AND(G229="",RIGHT(F229,1)&lt;&gt;"略"),IF(OR(F229=$I$4,$I$4=""),F229,""),IF(H229&lt;&gt;"","ｺﾒﾝﾄあり",IF(OR(D229=2,D229="2:不適"),"自己×",""))))</f>
        <v>福</v>
      </c>
      <c r="J229" s="477" t="s">
        <v>594</v>
      </c>
    </row>
    <row r="230" spans="1:10" s="5" customFormat="1" ht="28.8">
      <c r="A230" s="268"/>
      <c r="B230" s="144" t="s">
        <v>271</v>
      </c>
      <c r="C230" s="596" t="s">
        <v>269</v>
      </c>
      <c r="D230" s="555"/>
      <c r="E230" s="594"/>
      <c r="F230" s="615" t="s">
        <v>39</v>
      </c>
      <c r="G230" s="564"/>
      <c r="H230" s="638"/>
      <c r="I230" s="649" t="str">
        <f t="shared" si="6"/>
        <v>福</v>
      </c>
      <c r="J230" s="646" t="s">
        <v>595</v>
      </c>
    </row>
    <row r="231" spans="1:10" s="5" customFormat="1" ht="15.45" customHeight="1">
      <c r="A231" s="268"/>
      <c r="B231" s="276" t="s">
        <v>41</v>
      </c>
      <c r="C231" s="598"/>
      <c r="D231" s="557"/>
      <c r="E231" s="595"/>
      <c r="F231" s="611"/>
      <c r="G231" s="566"/>
      <c r="H231" s="639"/>
      <c r="I231" s="650"/>
      <c r="J231" s="647"/>
    </row>
    <row r="232" spans="1:10" s="5" customFormat="1" ht="15.45" customHeight="1">
      <c r="A232" s="268"/>
      <c r="B232" s="140" t="s">
        <v>9</v>
      </c>
      <c r="C232" s="331" t="s">
        <v>270</v>
      </c>
      <c r="D232" s="57"/>
      <c r="E232" s="270"/>
      <c r="F232" s="290" t="s">
        <v>39</v>
      </c>
      <c r="G232" s="50"/>
      <c r="H232" s="272"/>
      <c r="I232" s="119" t="str">
        <f t="shared" si="6"/>
        <v>福</v>
      </c>
      <c r="J232" s="476" t="s">
        <v>595</v>
      </c>
    </row>
    <row r="233" spans="1:10" s="5" customFormat="1" ht="28.8">
      <c r="A233" s="268"/>
      <c r="B233" s="160" t="s">
        <v>48</v>
      </c>
      <c r="C233" s="592" t="s">
        <v>432</v>
      </c>
      <c r="D233" s="555"/>
      <c r="E233" s="594"/>
      <c r="F233" s="635" t="s">
        <v>39</v>
      </c>
      <c r="G233" s="564"/>
      <c r="H233" s="638"/>
      <c r="I233" s="649" t="str">
        <f t="shared" si="6"/>
        <v>福</v>
      </c>
      <c r="J233" s="646" t="s">
        <v>595</v>
      </c>
    </row>
    <row r="234" spans="1:10" s="5" customFormat="1">
      <c r="A234" s="268"/>
      <c r="B234" s="510" t="s">
        <v>41</v>
      </c>
      <c r="C234" s="593"/>
      <c r="D234" s="557"/>
      <c r="E234" s="595"/>
      <c r="F234" s="636"/>
      <c r="G234" s="566"/>
      <c r="H234" s="639"/>
      <c r="I234" s="650">
        <f t="shared" si="6"/>
        <v>0</v>
      </c>
      <c r="J234" s="647"/>
    </row>
    <row r="235" spans="1:10" s="48" customFormat="1" ht="105.6">
      <c r="A235" s="248" t="s">
        <v>337</v>
      </c>
      <c r="B235" s="257" t="s">
        <v>338</v>
      </c>
      <c r="C235" s="576" t="s">
        <v>667</v>
      </c>
      <c r="D235" s="579"/>
      <c r="E235" s="580"/>
      <c r="F235" s="583" t="s">
        <v>438</v>
      </c>
      <c r="G235" s="586"/>
      <c r="H235" s="543"/>
      <c r="I235" s="546" t="str">
        <f t="shared" si="6"/>
        <v>福</v>
      </c>
      <c r="J235" s="549" t="s">
        <v>594</v>
      </c>
    </row>
    <row r="236" spans="1:10" s="48" customFormat="1" ht="15.45" customHeight="1">
      <c r="A236" s="249"/>
      <c r="B236" s="519" t="s">
        <v>646</v>
      </c>
      <c r="C236" s="577"/>
      <c r="D236" s="556"/>
      <c r="E236" s="581"/>
      <c r="F236" s="584"/>
      <c r="G236" s="565"/>
      <c r="H236" s="544"/>
      <c r="I236" s="547"/>
      <c r="J236" s="550"/>
    </row>
    <row r="237" spans="1:10" s="48" customFormat="1" ht="15.45" customHeight="1">
      <c r="A237" s="249"/>
      <c r="B237" s="258" t="s">
        <v>601</v>
      </c>
      <c r="C237" s="577"/>
      <c r="D237" s="556"/>
      <c r="E237" s="581"/>
      <c r="F237" s="584"/>
      <c r="G237" s="565"/>
      <c r="H237" s="544"/>
      <c r="I237" s="547"/>
      <c r="J237" s="550"/>
    </row>
    <row r="238" spans="1:10" s="48" customFormat="1" ht="15.45" customHeight="1">
      <c r="A238" s="249"/>
      <c r="B238" s="519" t="s">
        <v>602</v>
      </c>
      <c r="C238" s="577"/>
      <c r="D238" s="556"/>
      <c r="E238" s="581"/>
      <c r="F238" s="584"/>
      <c r="G238" s="565"/>
      <c r="H238" s="544"/>
      <c r="I238" s="547"/>
      <c r="J238" s="550"/>
    </row>
    <row r="239" spans="1:10" s="48" customFormat="1" ht="15.45" customHeight="1">
      <c r="A239" s="249"/>
      <c r="B239" s="520" t="s">
        <v>603</v>
      </c>
      <c r="C239" s="578"/>
      <c r="D239" s="557"/>
      <c r="E239" s="582"/>
      <c r="F239" s="585"/>
      <c r="G239" s="566"/>
      <c r="H239" s="545"/>
      <c r="I239" s="548"/>
      <c r="J239" s="551"/>
    </row>
    <row r="240" spans="1:10" s="56" customFormat="1" ht="25.95" customHeight="1">
      <c r="A240" s="139"/>
      <c r="B240" s="209" t="s">
        <v>339</v>
      </c>
      <c r="C240" s="514" t="s">
        <v>669</v>
      </c>
      <c r="D240" s="322"/>
      <c r="E240" s="54"/>
      <c r="F240" s="306" t="s">
        <v>437</v>
      </c>
      <c r="G240" s="55"/>
      <c r="H240" s="67"/>
      <c r="I240" s="103" t="str">
        <f t="shared" si="6"/>
        <v>福</v>
      </c>
      <c r="J240" s="460" t="s">
        <v>595</v>
      </c>
    </row>
    <row r="241" spans="1:10" s="56" customFormat="1" ht="28.8">
      <c r="A241" s="139"/>
      <c r="B241" s="160" t="s">
        <v>666</v>
      </c>
      <c r="C241" s="552" t="s">
        <v>670</v>
      </c>
      <c r="D241" s="555"/>
      <c r="E241" s="558"/>
      <c r="F241" s="561" t="s">
        <v>437</v>
      </c>
      <c r="G241" s="564"/>
      <c r="H241" s="567"/>
      <c r="I241" s="570" t="str">
        <f t="shared" si="6"/>
        <v>福</v>
      </c>
      <c r="J241" s="573" t="s">
        <v>594</v>
      </c>
    </row>
    <row r="242" spans="1:10" s="56" customFormat="1" ht="15.45" customHeight="1">
      <c r="A242" s="139"/>
      <c r="B242" s="519" t="s">
        <v>604</v>
      </c>
      <c r="C242" s="553"/>
      <c r="D242" s="556"/>
      <c r="E242" s="559"/>
      <c r="F242" s="562"/>
      <c r="G242" s="565"/>
      <c r="H242" s="568"/>
      <c r="I242" s="571"/>
      <c r="J242" s="574"/>
    </row>
    <row r="243" spans="1:10" s="56" customFormat="1" ht="15.45" customHeight="1">
      <c r="A243" s="139"/>
      <c r="B243" s="511" t="s">
        <v>605</v>
      </c>
      <c r="C243" s="554"/>
      <c r="D243" s="557"/>
      <c r="E243" s="560"/>
      <c r="F243" s="563"/>
      <c r="G243" s="566"/>
      <c r="H243" s="569"/>
      <c r="I243" s="572"/>
      <c r="J243" s="575"/>
    </row>
    <row r="244" spans="1:10" s="48" customFormat="1" ht="28.8">
      <c r="A244" s="277"/>
      <c r="B244" s="41" t="s">
        <v>340</v>
      </c>
      <c r="C244" s="348" t="s">
        <v>671</v>
      </c>
      <c r="D244" s="51"/>
      <c r="E244" s="52"/>
      <c r="F244" s="63" t="s">
        <v>438</v>
      </c>
      <c r="G244" s="53"/>
      <c r="H244" s="509" t="s">
        <v>648</v>
      </c>
      <c r="I244" s="116" t="str">
        <f t="shared" si="6"/>
        <v>福</v>
      </c>
      <c r="J244" s="473" t="s">
        <v>595</v>
      </c>
    </row>
    <row r="245" spans="1:10" s="3" customFormat="1" ht="15.45" customHeight="1">
      <c r="A245" s="186" t="s">
        <v>370</v>
      </c>
      <c r="B245" s="190" t="s">
        <v>272</v>
      </c>
      <c r="C245" s="342" t="s">
        <v>668</v>
      </c>
      <c r="D245" s="242"/>
      <c r="E245" s="193"/>
      <c r="F245" s="296" t="s">
        <v>40</v>
      </c>
      <c r="G245" s="243"/>
      <c r="H245" s="194"/>
      <c r="I245" s="97" t="str">
        <f t="shared" si="6"/>
        <v/>
      </c>
      <c r="J245" s="454"/>
    </row>
    <row r="246" spans="1:10" s="3" customFormat="1" ht="19.2">
      <c r="A246" s="129" t="s">
        <v>371</v>
      </c>
      <c r="B246" s="195" t="s">
        <v>273</v>
      </c>
      <c r="C246" s="337" t="s">
        <v>274</v>
      </c>
      <c r="D246" s="45"/>
      <c r="E246" s="202"/>
      <c r="F246" s="294" t="s">
        <v>40</v>
      </c>
      <c r="G246" s="47"/>
      <c r="H246" s="203"/>
      <c r="I246" s="100" t="str">
        <f t="shared" si="6"/>
        <v/>
      </c>
      <c r="J246" s="457"/>
    </row>
    <row r="247" spans="1:10" s="3" customFormat="1" ht="144">
      <c r="A247" s="145"/>
      <c r="B247" s="211" t="s">
        <v>433</v>
      </c>
      <c r="C247" s="340" t="s">
        <v>434</v>
      </c>
      <c r="D247" s="51"/>
      <c r="E247" s="200"/>
      <c r="F247" s="299" t="s">
        <v>39</v>
      </c>
      <c r="G247" s="53"/>
      <c r="H247" s="201"/>
      <c r="I247" s="99" t="str">
        <f t="shared" si="6"/>
        <v>福</v>
      </c>
      <c r="J247" s="456"/>
    </row>
    <row r="248" spans="1:10" s="3" customFormat="1" ht="28.8">
      <c r="A248" s="263" t="s">
        <v>372</v>
      </c>
      <c r="B248" s="170" t="s">
        <v>277</v>
      </c>
      <c r="C248" s="337" t="s">
        <v>275</v>
      </c>
      <c r="D248" s="45"/>
      <c r="E248" s="202"/>
      <c r="F248" s="294" t="s">
        <v>40</v>
      </c>
      <c r="G248" s="47"/>
      <c r="H248" s="203"/>
      <c r="I248" s="100" t="str">
        <f t="shared" si="6"/>
        <v/>
      </c>
      <c r="J248" s="457"/>
    </row>
    <row r="249" spans="1:10" s="7" customFormat="1" ht="76.8">
      <c r="A249" s="38" t="s">
        <v>373</v>
      </c>
      <c r="B249" s="278" t="s">
        <v>278</v>
      </c>
      <c r="C249" s="337" t="s">
        <v>276</v>
      </c>
      <c r="D249" s="45"/>
      <c r="E249" s="279"/>
      <c r="F249" s="294" t="s">
        <v>40</v>
      </c>
      <c r="G249" s="47"/>
      <c r="H249" s="280"/>
      <c r="I249" s="100" t="str">
        <f t="shared" si="6"/>
        <v/>
      </c>
      <c r="J249" s="457"/>
    </row>
    <row r="250" spans="1:10" s="7" customFormat="1" ht="28.8">
      <c r="A250" s="139"/>
      <c r="B250" s="281" t="s">
        <v>279</v>
      </c>
      <c r="C250" s="341" t="s">
        <v>57</v>
      </c>
      <c r="D250" s="322"/>
      <c r="E250" s="282"/>
      <c r="F250" s="327" t="s">
        <v>40</v>
      </c>
      <c r="G250" s="55"/>
      <c r="H250" s="283"/>
      <c r="I250" s="120" t="str">
        <f t="shared" si="6"/>
        <v/>
      </c>
      <c r="J250" s="478"/>
    </row>
    <row r="251" spans="1:10" s="7" customFormat="1" ht="57.6">
      <c r="A251" s="284"/>
      <c r="B251" s="285" t="s">
        <v>280</v>
      </c>
      <c r="C251" s="331" t="s">
        <v>119</v>
      </c>
      <c r="D251" s="57"/>
      <c r="E251" s="215"/>
      <c r="F251" s="290" t="s">
        <v>40</v>
      </c>
      <c r="G251" s="50"/>
      <c r="H251" s="216"/>
      <c r="I251" s="101" t="str">
        <f t="shared" si="6"/>
        <v/>
      </c>
      <c r="J251" s="458"/>
    </row>
    <row r="252" spans="1:10" s="7" customFormat="1" ht="48">
      <c r="A252" s="284"/>
      <c r="B252" s="59" t="s">
        <v>435</v>
      </c>
      <c r="C252" s="345" t="s">
        <v>342</v>
      </c>
      <c r="D252" s="324"/>
      <c r="E252" s="286"/>
      <c r="F252" s="62" t="s">
        <v>313</v>
      </c>
      <c r="G252" s="162"/>
      <c r="H252" s="287"/>
      <c r="I252" s="117" t="str">
        <f t="shared" si="6"/>
        <v/>
      </c>
      <c r="J252" s="474"/>
    </row>
    <row r="253" spans="1:10" ht="38.4">
      <c r="A253" s="288"/>
      <c r="B253" s="41" t="s">
        <v>341</v>
      </c>
      <c r="C253" s="348" t="s">
        <v>343</v>
      </c>
      <c r="D253" s="51"/>
      <c r="E253" s="207"/>
      <c r="F253" s="63" t="s">
        <v>313</v>
      </c>
      <c r="G253" s="53"/>
      <c r="H253" s="208"/>
      <c r="I253" s="102" t="str">
        <f t="shared" si="6"/>
        <v/>
      </c>
      <c r="J253" s="459"/>
    </row>
    <row r="254" spans="1:10">
      <c r="A254" s="356"/>
      <c r="B254" s="357"/>
      <c r="C254" s="357"/>
      <c r="D254" s="358"/>
      <c r="E254" s="358"/>
      <c r="F254" s="359"/>
      <c r="G254" s="61"/>
      <c r="H254" s="61"/>
      <c r="I254" s="61"/>
    </row>
    <row r="255" spans="1:10">
      <c r="A255" s="356"/>
      <c r="B255" s="357"/>
      <c r="C255" s="357"/>
      <c r="D255" s="358"/>
      <c r="E255" s="358"/>
      <c r="F255" s="359"/>
      <c r="G255" s="61"/>
      <c r="H255" s="61"/>
      <c r="I255" s="61"/>
    </row>
    <row r="256" spans="1:10">
      <c r="A256" s="360"/>
      <c r="B256" s="361"/>
      <c r="C256" s="361"/>
      <c r="D256" s="362"/>
      <c r="E256" s="363"/>
      <c r="F256" s="359"/>
      <c r="G256" s="61"/>
      <c r="H256" s="61"/>
      <c r="I256" s="61"/>
    </row>
  </sheetData>
  <sheetProtection algorithmName="SHA-512" hashValue="YT627WsJ0IrKZfFS9pppQVpdRMbeNnJlTDk4E2JgVT7ZvonS588Ox/l5FRaz+qdX/FUH6oh4xGP4M1bjPNXiaQ==" saltValue="zHQB120qVEzJU107NCn9tA==" spinCount="100000" sheet="1" objects="1" scenarios="1"/>
  <mergeCells count="123">
    <mergeCell ref="F189:F193"/>
    <mergeCell ref="G189:G193"/>
    <mergeCell ref="H189:H193"/>
    <mergeCell ref="I189:I193"/>
    <mergeCell ref="J189:J193"/>
    <mergeCell ref="C182:C188"/>
    <mergeCell ref="D182:D188"/>
    <mergeCell ref="E182:E188"/>
    <mergeCell ref="F182:F188"/>
    <mergeCell ref="F177:F181"/>
    <mergeCell ref="G177:G181"/>
    <mergeCell ref="H177:H181"/>
    <mergeCell ref="I177:I181"/>
    <mergeCell ref="J177:J181"/>
    <mergeCell ref="C173:C175"/>
    <mergeCell ref="D173:D175"/>
    <mergeCell ref="E173:E175"/>
    <mergeCell ref="F173:F175"/>
    <mergeCell ref="I166:I167"/>
    <mergeCell ref="J166:J167"/>
    <mergeCell ref="H171:H172"/>
    <mergeCell ref="I171:I172"/>
    <mergeCell ref="J171:J172"/>
    <mergeCell ref="G182:G188"/>
    <mergeCell ref="H173:H175"/>
    <mergeCell ref="I173:I175"/>
    <mergeCell ref="J173:J175"/>
    <mergeCell ref="H182:H188"/>
    <mergeCell ref="I182:I188"/>
    <mergeCell ref="J182:J188"/>
    <mergeCell ref="I79:I83"/>
    <mergeCell ref="J79:J83"/>
    <mergeCell ref="C85:C87"/>
    <mergeCell ref="D85:D87"/>
    <mergeCell ref="E85:E87"/>
    <mergeCell ref="F85:F87"/>
    <mergeCell ref="G85:G87"/>
    <mergeCell ref="H85:H87"/>
    <mergeCell ref="I85:I87"/>
    <mergeCell ref="J85:J87"/>
    <mergeCell ref="J230:J231"/>
    <mergeCell ref="J233:J234"/>
    <mergeCell ref="H233:H234"/>
    <mergeCell ref="I205:I213"/>
    <mergeCell ref="I214:I216"/>
    <mergeCell ref="I233:I234"/>
    <mergeCell ref="I224:I228"/>
    <mergeCell ref="J224:J228"/>
    <mergeCell ref="I230:I231"/>
    <mergeCell ref="J205:J213"/>
    <mergeCell ref="J214:J216"/>
    <mergeCell ref="G233:G234"/>
    <mergeCell ref="F233:F234"/>
    <mergeCell ref="F214:F216"/>
    <mergeCell ref="G214:G216"/>
    <mergeCell ref="H214:H216"/>
    <mergeCell ref="F230:F231"/>
    <mergeCell ref="G230:G231"/>
    <mergeCell ref="H230:H231"/>
    <mergeCell ref="F224:F228"/>
    <mergeCell ref="G224:G228"/>
    <mergeCell ref="H224:H228"/>
    <mergeCell ref="F4:H4"/>
    <mergeCell ref="C205:C213"/>
    <mergeCell ref="F205:F213"/>
    <mergeCell ref="G205:G213"/>
    <mergeCell ref="H205:H213"/>
    <mergeCell ref="C79:C83"/>
    <mergeCell ref="D79:D83"/>
    <mergeCell ref="E79:E83"/>
    <mergeCell ref="F79:F83"/>
    <mergeCell ref="G79:G83"/>
    <mergeCell ref="H79:H83"/>
    <mergeCell ref="C166:C167"/>
    <mergeCell ref="D166:D167"/>
    <mergeCell ref="E166:E167"/>
    <mergeCell ref="F166:F167"/>
    <mergeCell ref="C171:C172"/>
    <mergeCell ref="D171:D172"/>
    <mergeCell ref="E171:E172"/>
    <mergeCell ref="F171:F172"/>
    <mergeCell ref="G171:G172"/>
    <mergeCell ref="G173:G175"/>
    <mergeCell ref="G166:G167"/>
    <mergeCell ref="H166:H167"/>
    <mergeCell ref="C177:C181"/>
    <mergeCell ref="C2:E2"/>
    <mergeCell ref="C3:E3"/>
    <mergeCell ref="D205:D213"/>
    <mergeCell ref="E205:E213"/>
    <mergeCell ref="C233:C234"/>
    <mergeCell ref="D233:D234"/>
    <mergeCell ref="E233:E234"/>
    <mergeCell ref="C214:C216"/>
    <mergeCell ref="D214:D216"/>
    <mergeCell ref="E214:E216"/>
    <mergeCell ref="C230:C231"/>
    <mergeCell ref="D230:D231"/>
    <mergeCell ref="C224:C228"/>
    <mergeCell ref="D224:D228"/>
    <mergeCell ref="E224:E228"/>
    <mergeCell ref="E230:E231"/>
    <mergeCell ref="D177:D181"/>
    <mergeCell ref="E177:E181"/>
    <mergeCell ref="C189:C193"/>
    <mergeCell ref="D189:D193"/>
    <mergeCell ref="E189:E193"/>
    <mergeCell ref="H235:H239"/>
    <mergeCell ref="I235:I239"/>
    <mergeCell ref="J235:J239"/>
    <mergeCell ref="C241:C243"/>
    <mergeCell ref="D241:D243"/>
    <mergeCell ref="E241:E243"/>
    <mergeCell ref="F241:F243"/>
    <mergeCell ref="G241:G243"/>
    <mergeCell ref="H241:H243"/>
    <mergeCell ref="I241:I243"/>
    <mergeCell ref="J241:J243"/>
    <mergeCell ref="C235:C239"/>
    <mergeCell ref="D235:D239"/>
    <mergeCell ref="E235:E239"/>
    <mergeCell ref="F235:F239"/>
    <mergeCell ref="G235:G239"/>
  </mergeCells>
  <phoneticPr fontId="18"/>
  <conditionalFormatting sqref="D9:D254">
    <cfRule type="cellIs" dxfId="20" priority="204" operator="equal">
      <formula>"3:該当なし"</formula>
    </cfRule>
    <cfRule type="cellIs" dxfId="19" priority="205" operator="equal">
      <formula>"2:不適"</formula>
    </cfRule>
    <cfRule type="cellIs" dxfId="18" priority="206" operator="equal">
      <formula>"1:適"</formula>
    </cfRule>
  </conditionalFormatting>
  <conditionalFormatting sqref="G9:G254">
    <cfRule type="cellIs" dxfId="17" priority="194" operator="equal">
      <formula>"5:その他"</formula>
    </cfRule>
    <cfRule type="cellIs" dxfId="16" priority="195" operator="equal">
      <formula>5</formula>
    </cfRule>
    <cfRule type="cellIs" dxfId="15" priority="196" operator="equal">
      <formula>"4:該当なし"</formula>
    </cfRule>
    <cfRule type="cellIs" dxfId="14" priority="197" operator="equal">
      <formula>4</formula>
    </cfRule>
    <cfRule type="cellIs" dxfId="13" priority="198" operator="equal">
      <formula>3</formula>
    </cfRule>
    <cfRule type="cellIs" dxfId="12" priority="199" operator="equal">
      <formula>"3:不適"</formula>
    </cfRule>
    <cfRule type="cellIs" dxfId="11" priority="200" operator="equal">
      <formula>2</formula>
    </cfRule>
    <cfRule type="cellIs" dxfId="10" priority="201" operator="equal">
      <formula>"2:一部不適"</formula>
    </cfRule>
    <cfRule type="cellIs" dxfId="9" priority="202" operator="equal">
      <formula>1</formula>
    </cfRule>
    <cfRule type="cellIs" dxfId="8" priority="203" operator="equal">
      <formula>"1:適"</formula>
    </cfRule>
  </conditionalFormatting>
  <conditionalFormatting sqref="B168:H175">
    <cfRule type="expression" dxfId="7" priority="1">
      <formula>$A$167=1</formula>
    </cfRule>
  </conditionalFormatting>
  <dataValidations count="10">
    <dataValidation type="list" allowBlank="1" showInputMessage="1" showErrorMessage="1" sqref="B207 B211 B231 B234">
      <formula1>"（　有　・　無　）,（　有　）,（　無　）"</formula1>
    </dataValidation>
    <dataValidation allowBlank="1" showInputMessage="1" sqref="F214 H244:H253 H214 H217:H224 F194:F205 H232:H233 F232:F233 H229:H230 F9:F79 B83 H9:H79 H84:H85 F84:F85 H88:H113 H115:H166 F88:F166 F173 F168:F171 H168:H171 H173 H176:H177 B181 F176:F177 H182 F182 H189 F189 H194:H205 F217:F224 F229:F230 H235 B239 F235 F240:F241 F244:F253 H240:H241"/>
    <dataValidation type="list" errorStyle="information" allowBlank="1" showInputMessage="1" sqref="D9:D76 D78:D79 D84:D85 D88:D102 D104:D111 D115:D117 D120:D166 D168:D171 D173 D176:D177 D182 D189 D194:D224 D229:D235 D244:D253 D240:D241">
      <formula1>"1:適,2:不適,3:該当なし"</formula1>
    </dataValidation>
    <dataValidation type="list" allowBlank="1" showInputMessage="1" sqref="G9:G79 G84:G85 G88:G113 G115:G166 G168:G171 G173 G176:G177 G182 G189 G194:G224 G229:G235 G244:G253 G240:G241">
      <formula1>"1:適,2:一部不適,3:不適,4:該当なし,5:その他"</formula1>
    </dataValidation>
    <dataValidation type="list" allowBlank="1" showInputMessage="1" showErrorMessage="1" sqref="I4">
      <formula1>"介,福"</formula1>
    </dataValidation>
    <dataValidation type="list" errorStyle="information" allowBlank="1" showInputMessage="1" sqref="D77 D103 D118:D119">
      <formula1>IF($A77&lt;&gt;"",$A77,$K$7:$M$7)</formula1>
    </dataValidation>
    <dataValidation type="list" errorStyle="information" allowBlank="1" showInputMessage="1" showErrorMessage="1" errorTitle="別紙１の未入力" error="別紙１の（１）を記入してください。_x000a_（該当がない場合も「該当なし」と記載してください。）" sqref="D112:D114">
      <formula1>IF($A112&lt;&gt;"",$A112,$K$7:$M$7)</formula1>
    </dataValidation>
    <dataValidation type="list" allowBlank="1" showInputMessage="1" sqref="B167">
      <formula1>$K167:$M167</formula1>
    </dataValidation>
    <dataValidation type="list" allowBlank="1" showInputMessage="1" sqref="B172">
      <formula1>$K172:$N172</formula1>
    </dataValidation>
    <dataValidation type="list" allowBlank="1" showInputMessage="1" sqref="B186 B188">
      <formula1>"（　有　・　無　）,（　有　）,（　無　）"</formula1>
    </dataValidation>
  </dataValidations>
  <hyperlinks>
    <hyperlink ref="B77" location="別紙拘束" display="別紙拘束"/>
    <hyperlink ref="B103" location="別紙入浴" display="別紙入浴"/>
    <hyperlink ref="B112" location="別紙検食" display="別紙検食"/>
    <hyperlink ref="B113" location="別紙保存食" display="別紙保存食"/>
    <hyperlink ref="B114" location="別紙検便" display="別紙検便"/>
    <hyperlink ref="B118" location="別紙預り金" display="別紙預り金"/>
    <hyperlink ref="B119" location="別紙遺留金品" display="別紙遺留金品"/>
  </hyperlinks>
  <printOptions horizontalCentered="1"/>
  <pageMargins left="0.59055118110236227" right="0.59055118110236227" top="0.39370078740157483" bottom="0.39370078740157483" header="0.19685039370078741" footer="0.19685039370078741"/>
  <pageSetup paperSize="9" fitToHeight="13" orientation="portrait" r:id="rId1"/>
  <headerFooter alignWithMargins="0">
    <oddFooter>&amp;C&amp;9広域型の介護老人福祉施設・非ユニット型 -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
  <sheetViews>
    <sheetView view="pageBreakPreview" zoomScale="120" zoomScaleNormal="100" zoomScaleSheetLayoutView="120" workbookViewId="0">
      <pane ySplit="1" topLeftCell="A2" activePane="bottomLeft" state="frozen"/>
      <selection pane="bottomLeft" activeCell="A2" sqref="A2"/>
    </sheetView>
  </sheetViews>
  <sheetFormatPr defaultColWidth="4.6640625" defaultRowHeight="10.8"/>
  <cols>
    <col min="1" max="1" width="1" style="377" customWidth="1"/>
    <col min="2" max="2" width="7" style="377" customWidth="1"/>
    <col min="3" max="3" width="7.33203125" style="377" customWidth="1"/>
    <col min="4" max="4" width="8.21875" style="377" customWidth="1"/>
    <col min="5" max="5" width="5.33203125" style="377" customWidth="1"/>
    <col min="6" max="6" width="13.33203125" style="377" customWidth="1"/>
    <col min="7" max="7" width="15.21875" style="377" customWidth="1"/>
    <col min="8" max="9" width="14.77734375" style="377" customWidth="1"/>
    <col min="10" max="16384" width="4.6640625" style="377"/>
  </cols>
  <sheetData>
    <row r="1" spans="1:13" ht="22.5" customHeight="1">
      <c r="A1" s="376" t="s">
        <v>444</v>
      </c>
    </row>
    <row r="2" spans="1:13" ht="19.95" customHeight="1">
      <c r="A2" s="378"/>
    </row>
    <row r="3" spans="1:13" ht="19.95" customHeight="1">
      <c r="A3" s="379" t="s">
        <v>445</v>
      </c>
      <c r="F3" s="835" t="str">
        <f>"※「点検表」シートのⅢ-10（"&amp;ROW(拘束者)&amp;"行目）"</f>
        <v>※「点検表」シートのⅢ-10（77行目）</v>
      </c>
      <c r="G3" s="835"/>
      <c r="K3" s="531" t="str">
        <f>IF(B5="","未記入あり","")</f>
        <v>未記入あり</v>
      </c>
    </row>
    <row r="4" spans="1:13" ht="19.95" customHeight="1">
      <c r="B4" s="380" t="s">
        <v>446</v>
      </c>
    </row>
    <row r="5" spans="1:13" ht="40.049999999999997" customHeight="1">
      <c r="B5" s="661"/>
      <c r="C5" s="662"/>
      <c r="D5" s="662"/>
      <c r="E5" s="662"/>
      <c r="F5" s="662"/>
      <c r="G5" s="662"/>
      <c r="H5" s="662"/>
      <c r="I5" s="663"/>
    </row>
    <row r="6" spans="1:13" ht="19.95" customHeight="1"/>
    <row r="7" spans="1:13" ht="19.95" customHeight="1">
      <c r="A7" s="379" t="s">
        <v>447</v>
      </c>
      <c r="C7" s="378"/>
      <c r="D7" s="378"/>
      <c r="E7" s="660" t="str">
        <f>"※「点検表」シートのⅢ-12（"&amp;ROW(入浴)&amp;"行目）"</f>
        <v>※「点検表」シートのⅢ-12（103行目）</v>
      </c>
      <c r="F7" s="660"/>
      <c r="G7" s="660"/>
      <c r="J7" s="377">
        <f>M11*M12*M14</f>
        <v>0</v>
      </c>
      <c r="K7" s="531" t="str">
        <f>IF(J7=0,"未記入あり","")</f>
        <v>未記入あり</v>
      </c>
    </row>
    <row r="8" spans="1:13" ht="19.95" customHeight="1">
      <c r="A8" s="381"/>
      <c r="B8" s="382" t="s">
        <v>448</v>
      </c>
      <c r="C8" s="383"/>
      <c r="D8" s="383"/>
      <c r="E8" s="381"/>
      <c r="F8" s="381"/>
      <c r="G8" s="381"/>
      <c r="H8" s="381"/>
    </row>
    <row r="9" spans="1:13" ht="19.95" customHeight="1">
      <c r="A9" s="381"/>
      <c r="B9" s="384" t="s">
        <v>449</v>
      </c>
      <c r="C9" s="385"/>
      <c r="D9" s="385"/>
      <c r="E9" s="386"/>
      <c r="F9" s="386"/>
      <c r="G9" s="386"/>
      <c r="H9" s="386"/>
    </row>
    <row r="10" spans="1:13" ht="19.95" customHeight="1">
      <c r="B10" s="664" t="s">
        <v>450</v>
      </c>
      <c r="C10" s="665"/>
      <c r="D10" s="665"/>
      <c r="E10" s="665"/>
      <c r="F10" s="665"/>
      <c r="G10" s="666"/>
      <c r="H10" s="667" t="s">
        <v>451</v>
      </c>
      <c r="I10" s="667"/>
    </row>
    <row r="11" spans="1:13" ht="19.95" customHeight="1">
      <c r="B11" s="668" t="s">
        <v>452</v>
      </c>
      <c r="C11" s="669"/>
      <c r="D11" s="669"/>
      <c r="E11" s="669"/>
      <c r="F11" s="669"/>
      <c r="G11" s="670"/>
      <c r="H11" s="671" t="s">
        <v>453</v>
      </c>
      <c r="I11" s="671"/>
      <c r="J11" s="377" t="s">
        <v>454</v>
      </c>
      <c r="K11" s="377" t="s">
        <v>455</v>
      </c>
      <c r="L11" s="377" t="s">
        <v>456</v>
      </c>
      <c r="M11" s="377">
        <f>IF(H11=$J$11,0,1)</f>
        <v>0</v>
      </c>
    </row>
    <row r="12" spans="1:13" ht="19.95" customHeight="1">
      <c r="B12" s="672" t="s">
        <v>457</v>
      </c>
      <c r="C12" s="673"/>
      <c r="D12" s="673"/>
      <c r="E12" s="673"/>
      <c r="F12" s="673"/>
      <c r="G12" s="674"/>
      <c r="H12" s="671" t="s">
        <v>453</v>
      </c>
      <c r="I12" s="671"/>
      <c r="M12" s="377">
        <f>IF(H12=$J$11,0,1)</f>
        <v>0</v>
      </c>
    </row>
    <row r="13" spans="1:13" ht="19.95" customHeight="1">
      <c r="B13" s="387" t="s">
        <v>458</v>
      </c>
      <c r="C13" s="386"/>
      <c r="D13" s="386"/>
      <c r="E13" s="386"/>
      <c r="F13" s="386"/>
      <c r="G13" s="386"/>
      <c r="H13" s="386"/>
    </row>
    <row r="14" spans="1:13" ht="19.95" customHeight="1">
      <c r="B14" s="675"/>
      <c r="C14" s="675"/>
      <c r="D14" s="675"/>
      <c r="E14" s="675"/>
      <c r="F14" s="675"/>
      <c r="G14" s="675"/>
      <c r="H14" s="675"/>
      <c r="I14" s="675"/>
      <c r="M14" s="377">
        <f>IF(B14="",0,1)</f>
        <v>0</v>
      </c>
    </row>
    <row r="15" spans="1:13" ht="19.95" customHeight="1">
      <c r="B15" s="675"/>
      <c r="C15" s="675"/>
      <c r="D15" s="675"/>
      <c r="E15" s="675"/>
      <c r="F15" s="675"/>
      <c r="G15" s="675"/>
      <c r="H15" s="675"/>
      <c r="I15" s="675"/>
    </row>
    <row r="16" spans="1:13" ht="30" customHeight="1">
      <c r="B16" s="676" t="s">
        <v>459</v>
      </c>
      <c r="C16" s="677"/>
      <c r="D16" s="677"/>
      <c r="E16" s="677"/>
      <c r="F16" s="677"/>
      <c r="G16" s="677"/>
      <c r="H16" s="677"/>
      <c r="I16" s="677"/>
    </row>
    <row r="17" spans="1:13" ht="19.95" customHeight="1">
      <c r="B17" s="381"/>
      <c r="C17" s="381"/>
      <c r="D17" s="381"/>
      <c r="E17" s="381"/>
      <c r="F17" s="381"/>
      <c r="G17" s="381"/>
      <c r="H17" s="381"/>
    </row>
    <row r="18" spans="1:13" ht="19.95" customHeight="1">
      <c r="B18" s="380"/>
      <c r="C18" s="380"/>
      <c r="D18" s="380"/>
      <c r="E18" s="388"/>
      <c r="F18" s="388"/>
      <c r="G18" s="388"/>
      <c r="H18" s="388"/>
    </row>
    <row r="19" spans="1:13" ht="19.95" customHeight="1">
      <c r="A19" s="376" t="s">
        <v>460</v>
      </c>
      <c r="E19" s="380"/>
    </row>
    <row r="20" spans="1:13" ht="19.95" customHeight="1">
      <c r="A20" s="389"/>
      <c r="B20" s="390" t="s">
        <v>461</v>
      </c>
      <c r="C20" s="660" t="str">
        <f>"※「点検表」シートのⅢ-13（"&amp;ROW(検食)&amp;"行目）"</f>
        <v>※「点検表」シートのⅢ-13（112行目）</v>
      </c>
      <c r="D20" s="660"/>
      <c r="E20" s="660"/>
      <c r="F20" s="660"/>
      <c r="J20" s="377">
        <f>J22*K22*L22*J23*K23*L23*J24*K24*L24</f>
        <v>0</v>
      </c>
      <c r="K20" s="531" t="str">
        <f>IF(J20=0,"未記入あり","")</f>
        <v>未記入あり</v>
      </c>
    </row>
    <row r="21" spans="1:13" ht="19.95" customHeight="1">
      <c r="B21" s="391"/>
      <c r="C21" s="657" t="s">
        <v>462</v>
      </c>
      <c r="D21" s="658"/>
      <c r="E21" s="659" t="s">
        <v>463</v>
      </c>
      <c r="F21" s="659"/>
      <c r="G21" s="392" t="s">
        <v>464</v>
      </c>
      <c r="H21" s="380" t="s">
        <v>465</v>
      </c>
    </row>
    <row r="22" spans="1:13" ht="19.95" customHeight="1">
      <c r="B22" s="392" t="s">
        <v>466</v>
      </c>
      <c r="C22" s="679" t="s">
        <v>467</v>
      </c>
      <c r="D22" s="680"/>
      <c r="E22" s="679" t="s">
        <v>467</v>
      </c>
      <c r="F22" s="680"/>
      <c r="G22" s="393"/>
      <c r="H22" s="394" t="s">
        <v>468</v>
      </c>
      <c r="J22" s="377">
        <f>IF(C22=$H$22,0,1)</f>
        <v>0</v>
      </c>
      <c r="K22" s="377">
        <f>IF(E22=$H$22,0,1)</f>
        <v>0</v>
      </c>
      <c r="L22" s="377">
        <f>IF(G22="",0,1)</f>
        <v>0</v>
      </c>
    </row>
    <row r="23" spans="1:13" ht="19.95" customHeight="1">
      <c r="B23" s="392" t="s">
        <v>469</v>
      </c>
      <c r="C23" s="679" t="s">
        <v>467</v>
      </c>
      <c r="D23" s="680"/>
      <c r="E23" s="679" t="s">
        <v>467</v>
      </c>
      <c r="F23" s="680"/>
      <c r="G23" s="393"/>
      <c r="J23" s="377">
        <f t="shared" ref="J23:J24" si="0">IF(C23=$H$22,0,1)</f>
        <v>0</v>
      </c>
      <c r="K23" s="377">
        <f>IF(E23=$H$22,0,1)</f>
        <v>0</v>
      </c>
      <c r="L23" s="377">
        <f t="shared" ref="L23:L24" si="1">IF(G23="",0,1)</f>
        <v>0</v>
      </c>
    </row>
    <row r="24" spans="1:13" ht="19.95" customHeight="1">
      <c r="B24" s="392" t="s">
        <v>470</v>
      </c>
      <c r="C24" s="679" t="s">
        <v>467</v>
      </c>
      <c r="D24" s="680"/>
      <c r="E24" s="679" t="s">
        <v>467</v>
      </c>
      <c r="F24" s="680"/>
      <c r="G24" s="393"/>
      <c r="J24" s="377">
        <f t="shared" si="0"/>
        <v>0</v>
      </c>
      <c r="K24" s="377">
        <f>IF(E24=$H$22,0,1)</f>
        <v>0</v>
      </c>
      <c r="L24" s="377">
        <f t="shared" si="1"/>
        <v>0</v>
      </c>
    </row>
    <row r="25" spans="1:13" ht="19.95" customHeight="1"/>
    <row r="26" spans="1:13" ht="19.95" customHeight="1">
      <c r="A26" s="389"/>
      <c r="B26" s="390" t="s">
        <v>471</v>
      </c>
      <c r="D26" s="660" t="str">
        <f>"※「点検表」シートのⅢ-13（"&amp;ROW(保存食)&amp;"行目）"</f>
        <v>※「点検表」シートのⅢ-13（113行目）</v>
      </c>
      <c r="E26" s="660"/>
      <c r="F26" s="660"/>
      <c r="G26" s="660"/>
      <c r="J26" s="377">
        <f>J27*J28*K28</f>
        <v>0</v>
      </c>
      <c r="K26" s="531" t="str">
        <f>IF(J26=0,"未記入あり","")</f>
        <v>未記入あり</v>
      </c>
    </row>
    <row r="27" spans="1:13" ht="19.95" customHeight="1">
      <c r="B27" s="681" t="s">
        <v>472</v>
      </c>
      <c r="C27" s="682"/>
      <c r="D27" s="395" t="s">
        <v>473</v>
      </c>
      <c r="E27" s="394" t="s">
        <v>474</v>
      </c>
      <c r="F27" s="396" t="s">
        <v>475</v>
      </c>
      <c r="G27" s="397" t="s">
        <v>476</v>
      </c>
      <c r="H27" s="380" t="s">
        <v>477</v>
      </c>
      <c r="J27" s="377">
        <f>IF(D27=$E$29,0,1)</f>
        <v>0</v>
      </c>
    </row>
    <row r="28" spans="1:13" ht="19.95" customHeight="1">
      <c r="B28" s="681" t="s">
        <v>478</v>
      </c>
      <c r="C28" s="682"/>
      <c r="D28" s="395" t="s">
        <v>473</v>
      </c>
      <c r="E28" s="394" t="s">
        <v>479</v>
      </c>
      <c r="F28" s="396" t="s">
        <v>480</v>
      </c>
      <c r="G28" s="398" t="s">
        <v>481</v>
      </c>
      <c r="H28" s="394" t="s">
        <v>482</v>
      </c>
      <c r="J28" s="377">
        <f>IF(D28=$E$29,0,1)</f>
        <v>0</v>
      </c>
      <c r="K28" s="377">
        <f>IF(G28=H28,0,1)</f>
        <v>0</v>
      </c>
    </row>
    <row r="29" spans="1:13" ht="19.95" customHeight="1">
      <c r="E29" s="394" t="s">
        <v>483</v>
      </c>
    </row>
    <row r="30" spans="1:13" ht="19.95" customHeight="1">
      <c r="B30" s="390" t="s">
        <v>484</v>
      </c>
      <c r="E30" s="660" t="str">
        <f>"※「点検表」シートのⅢ-13（"&amp;ROW(検便)&amp;"行目）"</f>
        <v>※「点検表」シートのⅢ-13（114行目）</v>
      </c>
      <c r="F30" s="660"/>
      <c r="G30" s="660"/>
      <c r="H30" s="683" t="s">
        <v>485</v>
      </c>
      <c r="I30" s="683"/>
      <c r="J30" s="377">
        <f>J32*K32*L32*M32*J33*K33*L33*M33*J34*K34*L34*M34*J35*K35*L35*M35*J36*K36*L36*M36*J37*K37*L37*M37</f>
        <v>0</v>
      </c>
      <c r="K30" s="531" t="str">
        <f>IF(J30=0,"未記入あり","")</f>
        <v>未記入あり</v>
      </c>
    </row>
    <row r="31" spans="1:13" ht="19.95" customHeight="1">
      <c r="B31" s="657" t="s">
        <v>486</v>
      </c>
      <c r="C31" s="658"/>
      <c r="D31" s="657" t="s">
        <v>487</v>
      </c>
      <c r="E31" s="678"/>
      <c r="F31" s="658"/>
      <c r="G31" s="392" t="s">
        <v>486</v>
      </c>
      <c r="H31" s="657" t="s">
        <v>487</v>
      </c>
      <c r="I31" s="658"/>
    </row>
    <row r="32" spans="1:13" ht="19.95" customHeight="1">
      <c r="B32" s="684">
        <v>44652</v>
      </c>
      <c r="C32" s="684"/>
      <c r="D32" s="685"/>
      <c r="E32" s="686"/>
      <c r="F32" s="532" t="s">
        <v>672</v>
      </c>
      <c r="G32" s="399">
        <v>44837</v>
      </c>
      <c r="H32" s="400"/>
      <c r="I32" s="532" t="s">
        <v>673</v>
      </c>
      <c r="J32" s="377">
        <f>IF(F32=0,1,IF(D32="",0,1))</f>
        <v>0</v>
      </c>
      <c r="K32" s="377">
        <f>IF(OR(F32="／",F32=""),0,1)</f>
        <v>0</v>
      </c>
      <c r="L32" s="377">
        <f>IF(I32=0,1,IF(H32="",0,1))</f>
        <v>0</v>
      </c>
      <c r="M32" s="377">
        <f>IF(OR(I32="／",I32=""),0,1)</f>
        <v>0</v>
      </c>
    </row>
    <row r="33" spans="2:13" ht="19.95" customHeight="1">
      <c r="B33" s="684">
        <v>44687</v>
      </c>
      <c r="C33" s="684"/>
      <c r="D33" s="685"/>
      <c r="E33" s="686"/>
      <c r="F33" s="532" t="s">
        <v>673</v>
      </c>
      <c r="G33" s="399">
        <v>44867</v>
      </c>
      <c r="H33" s="400"/>
      <c r="I33" s="532" t="s">
        <v>673</v>
      </c>
      <c r="J33" s="377">
        <f t="shared" ref="J33:J37" si="2">IF(F33=0,1,IF(D33="",0,1))</f>
        <v>0</v>
      </c>
      <c r="K33" s="377">
        <f t="shared" ref="K33:K37" si="3">IF(OR(F33="／",F33=""),0,1)</f>
        <v>0</v>
      </c>
      <c r="L33" s="377">
        <f t="shared" ref="L33:L37" si="4">IF(I33=0,1,IF(H33="",0,1))</f>
        <v>0</v>
      </c>
      <c r="M33" s="377">
        <f t="shared" ref="M33:M37" si="5">IF(OR(I33="／",I33=""),0,1)</f>
        <v>0</v>
      </c>
    </row>
    <row r="34" spans="2:13" ht="19.95" customHeight="1">
      <c r="B34" s="684">
        <v>44717</v>
      </c>
      <c r="C34" s="684"/>
      <c r="D34" s="685"/>
      <c r="E34" s="686"/>
      <c r="F34" s="532" t="s">
        <v>673</v>
      </c>
      <c r="G34" s="399">
        <v>44897</v>
      </c>
      <c r="H34" s="400"/>
      <c r="I34" s="532" t="s">
        <v>673</v>
      </c>
      <c r="J34" s="377">
        <f t="shared" si="2"/>
        <v>0</v>
      </c>
      <c r="K34" s="377">
        <f t="shared" si="3"/>
        <v>0</v>
      </c>
      <c r="L34" s="377">
        <f t="shared" si="4"/>
        <v>0</v>
      </c>
      <c r="M34" s="377">
        <f t="shared" si="5"/>
        <v>0</v>
      </c>
    </row>
    <row r="35" spans="2:13" ht="19.95" customHeight="1">
      <c r="B35" s="684">
        <v>44747</v>
      </c>
      <c r="C35" s="684"/>
      <c r="D35" s="685"/>
      <c r="E35" s="686"/>
      <c r="F35" s="532" t="s">
        <v>673</v>
      </c>
      <c r="G35" s="399">
        <v>44927</v>
      </c>
      <c r="H35" s="400"/>
      <c r="I35" s="532" t="s">
        <v>673</v>
      </c>
      <c r="J35" s="377">
        <f t="shared" si="2"/>
        <v>0</v>
      </c>
      <c r="K35" s="377">
        <f t="shared" si="3"/>
        <v>0</v>
      </c>
      <c r="L35" s="377">
        <f t="shared" si="4"/>
        <v>0</v>
      </c>
      <c r="M35" s="377">
        <f t="shared" si="5"/>
        <v>0</v>
      </c>
    </row>
    <row r="36" spans="2:13" ht="19.95" customHeight="1">
      <c r="B36" s="684">
        <v>44777</v>
      </c>
      <c r="C36" s="684"/>
      <c r="D36" s="685"/>
      <c r="E36" s="686"/>
      <c r="F36" s="532" t="s">
        <v>673</v>
      </c>
      <c r="G36" s="399">
        <v>44959</v>
      </c>
      <c r="H36" s="400"/>
      <c r="I36" s="532" t="s">
        <v>673</v>
      </c>
      <c r="J36" s="377">
        <f t="shared" si="2"/>
        <v>0</v>
      </c>
      <c r="K36" s="377">
        <f t="shared" si="3"/>
        <v>0</v>
      </c>
      <c r="L36" s="377">
        <f t="shared" si="4"/>
        <v>0</v>
      </c>
      <c r="M36" s="377">
        <f t="shared" si="5"/>
        <v>0</v>
      </c>
    </row>
    <row r="37" spans="2:13" ht="19.95" customHeight="1">
      <c r="B37" s="684">
        <v>44807</v>
      </c>
      <c r="C37" s="684"/>
      <c r="D37" s="685"/>
      <c r="E37" s="686"/>
      <c r="F37" s="532" t="s">
        <v>673</v>
      </c>
      <c r="G37" s="399">
        <v>44987</v>
      </c>
      <c r="H37" s="400"/>
      <c r="I37" s="532" t="s">
        <v>673</v>
      </c>
      <c r="J37" s="377">
        <f t="shared" si="2"/>
        <v>0</v>
      </c>
      <c r="K37" s="377">
        <f t="shared" si="3"/>
        <v>0</v>
      </c>
      <c r="L37" s="377">
        <f t="shared" si="4"/>
        <v>0</v>
      </c>
      <c r="M37" s="377">
        <f t="shared" si="5"/>
        <v>0</v>
      </c>
    </row>
    <row r="38" spans="2:13" ht="7.05" customHeight="1"/>
    <row r="39" spans="2:13" ht="21" customHeight="1"/>
  </sheetData>
  <mergeCells count="40">
    <mergeCell ref="B35:C35"/>
    <mergeCell ref="D35:E35"/>
    <mergeCell ref="B36:C36"/>
    <mergeCell ref="D36:E36"/>
    <mergeCell ref="B37:C37"/>
    <mergeCell ref="D37:E37"/>
    <mergeCell ref="B32:C32"/>
    <mergeCell ref="D32:E32"/>
    <mergeCell ref="B33:C33"/>
    <mergeCell ref="D33:E33"/>
    <mergeCell ref="B34:C34"/>
    <mergeCell ref="D34:E34"/>
    <mergeCell ref="B31:C31"/>
    <mergeCell ref="D31:F31"/>
    <mergeCell ref="H31:I31"/>
    <mergeCell ref="C22:D22"/>
    <mergeCell ref="E22:F22"/>
    <mergeCell ref="C23:D23"/>
    <mergeCell ref="E23:F23"/>
    <mergeCell ref="C24:D24"/>
    <mergeCell ref="E24:F24"/>
    <mergeCell ref="D26:G26"/>
    <mergeCell ref="B27:C27"/>
    <mergeCell ref="B28:C28"/>
    <mergeCell ref="E30:G30"/>
    <mergeCell ref="H30:I30"/>
    <mergeCell ref="C21:D21"/>
    <mergeCell ref="E21:F21"/>
    <mergeCell ref="F3:G3"/>
    <mergeCell ref="B5:I5"/>
    <mergeCell ref="E7:G7"/>
    <mergeCell ref="B10:G10"/>
    <mergeCell ref="H10:I10"/>
    <mergeCell ref="B11:G11"/>
    <mergeCell ref="H11:I11"/>
    <mergeCell ref="B12:G12"/>
    <mergeCell ref="H12:I12"/>
    <mergeCell ref="B14:I15"/>
    <mergeCell ref="B16:I16"/>
    <mergeCell ref="C20:F20"/>
  </mergeCells>
  <phoneticPr fontId="18"/>
  <conditionalFormatting sqref="C22:D24">
    <cfRule type="expression" dxfId="6" priority="1">
      <formula>AND($C22&lt;&gt;"：",$C22&gt;=$E22)</formula>
    </cfRule>
    <cfRule type="expression" dxfId="5" priority="2">
      <formula>AND($C22&lt;&gt;"：",$C22&gt;$E22-0.020833332)</formula>
    </cfRule>
  </conditionalFormatting>
  <dataValidations count="5">
    <dataValidation type="list" allowBlank="1" showInputMessage="1" sqref="G28">
      <formula1>$H$28</formula1>
    </dataValidation>
    <dataValidation type="list" allowBlank="1" showInputMessage="1" sqref="G27">
      <formula1>"日間"</formula1>
    </dataValidation>
    <dataValidation type="list" allowBlank="1" showInputMessage="1" sqref="D27:D28">
      <formula1>$E$27:$E$29</formula1>
    </dataValidation>
    <dataValidation type="list" allowBlank="1" showInputMessage="1" sqref="H11:I12">
      <formula1>$J$11:$L$11</formula1>
    </dataValidation>
    <dataValidation type="list" allowBlank="1" showInputMessage="1" sqref="C22:F24">
      <formula1>$H$22</formula1>
    </dataValidation>
  </dataValidations>
  <hyperlinks>
    <hyperlink ref="F3:G3" location="拘束者" display="拘束者"/>
    <hyperlink ref="C20:F20" location="検食" display="検食"/>
    <hyperlink ref="D26:G26" location="保存食" display="保存食"/>
    <hyperlink ref="E30" location="検便" display="検便"/>
    <hyperlink ref="E7:G7" location="入浴" display="入浴"/>
  </hyperlink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6"/>
  <sheetViews>
    <sheetView view="pageBreakPreview" zoomScale="120" zoomScaleNormal="100" zoomScaleSheetLayoutView="120" workbookViewId="0">
      <pane ySplit="1" topLeftCell="A2" activePane="bottomLeft" state="frozen"/>
      <selection pane="bottomLeft" activeCell="A2" sqref="A2"/>
    </sheetView>
  </sheetViews>
  <sheetFormatPr defaultColWidth="3.6640625" defaultRowHeight="10.8"/>
  <cols>
    <col min="1" max="1" width="1.109375" style="377" customWidth="1"/>
    <col min="2" max="2" width="3.109375" style="377" customWidth="1"/>
    <col min="3" max="21" width="4.33203125" style="377" customWidth="1"/>
    <col min="22" max="22" width="11.21875" style="377" customWidth="1"/>
    <col min="23" max="23" width="18.44140625" style="377" customWidth="1"/>
    <col min="24" max="16384" width="3.6640625" style="377"/>
  </cols>
  <sheetData>
    <row r="1" spans="1:23" ht="22.5" customHeight="1" thickBot="1">
      <c r="A1" s="379" t="s">
        <v>488</v>
      </c>
      <c r="C1" s="378"/>
      <c r="I1" s="687" t="str">
        <f>"※「点検表」シートのⅢ-15（"&amp;ROW(預り金)&amp;"行目）"</f>
        <v>※「点検表」シートのⅢ-15（118行目）</v>
      </c>
      <c r="J1" s="687"/>
      <c r="K1" s="687"/>
      <c r="L1" s="687"/>
      <c r="M1" s="687"/>
      <c r="N1" s="687"/>
      <c r="O1" s="687"/>
      <c r="P1" s="401" t="s">
        <v>489</v>
      </c>
      <c r="Q1" s="688">
        <v>0</v>
      </c>
      <c r="R1" s="688"/>
      <c r="S1" s="688"/>
      <c r="T1" s="402" t="s">
        <v>490</v>
      </c>
      <c r="V1" s="403">
        <f>Q1</f>
        <v>0</v>
      </c>
      <c r="W1" s="404">
        <f>V1*V3*V7*V25*V27*V32</f>
        <v>0</v>
      </c>
    </row>
    <row r="2" spans="1:23" ht="22.5" customHeight="1">
      <c r="V2" s="403"/>
      <c r="W2" s="405"/>
    </row>
    <row r="3" spans="1:23" ht="30" customHeight="1">
      <c r="B3" s="379" t="s">
        <v>491</v>
      </c>
      <c r="K3" s="689"/>
      <c r="L3" s="689"/>
      <c r="M3" s="377" t="s">
        <v>492</v>
      </c>
      <c r="V3" s="403">
        <f>IF(K3="",0,1)</f>
        <v>0</v>
      </c>
      <c r="W3" s="405"/>
    </row>
    <row r="4" spans="1:23" ht="15" customHeight="1">
      <c r="C4" s="406" t="s">
        <v>493</v>
      </c>
      <c r="V4" s="403"/>
      <c r="W4" s="405"/>
    </row>
    <row r="5" spans="1:23" ht="15" customHeight="1">
      <c r="C5" s="406" t="s">
        <v>494</v>
      </c>
      <c r="V5" s="403"/>
      <c r="W5" s="405"/>
    </row>
    <row r="6" spans="1:23" ht="15" customHeight="1">
      <c r="C6" s="406"/>
      <c r="V6" s="403"/>
      <c r="W6" s="405"/>
    </row>
    <row r="7" spans="1:23" ht="30" customHeight="1">
      <c r="B7" s="379" t="s">
        <v>495</v>
      </c>
      <c r="V7" s="403">
        <f>V10*V11*V12*V16*V17*V18*V22</f>
        <v>0</v>
      </c>
      <c r="W7" s="405"/>
    </row>
    <row r="8" spans="1:23" ht="18" customHeight="1">
      <c r="C8" s="407"/>
      <c r="D8" s="408"/>
      <c r="E8" s="408"/>
      <c r="F8" s="690" t="s">
        <v>496</v>
      </c>
      <c r="G8" s="691"/>
      <c r="H8" s="692"/>
      <c r="I8" s="690" t="s">
        <v>497</v>
      </c>
      <c r="J8" s="691"/>
      <c r="K8" s="691"/>
      <c r="L8" s="692"/>
      <c r="M8" s="696" t="s">
        <v>498</v>
      </c>
      <c r="N8" s="697"/>
      <c r="O8" s="698"/>
      <c r="P8" s="409"/>
      <c r="Q8" s="388"/>
      <c r="R8" s="388"/>
      <c r="S8" s="388"/>
      <c r="T8" s="388"/>
      <c r="U8" s="388"/>
      <c r="V8" s="403"/>
      <c r="W8" s="405"/>
    </row>
    <row r="9" spans="1:23" ht="15.75" customHeight="1">
      <c r="C9" s="410"/>
      <c r="D9" s="411"/>
      <c r="E9" s="411"/>
      <c r="F9" s="693"/>
      <c r="G9" s="694"/>
      <c r="H9" s="695"/>
      <c r="I9" s="693"/>
      <c r="J9" s="694"/>
      <c r="K9" s="694"/>
      <c r="L9" s="695"/>
      <c r="M9" s="696"/>
      <c r="N9" s="697"/>
      <c r="O9" s="698"/>
      <c r="P9" s="409"/>
      <c r="Q9" s="388"/>
      <c r="R9" s="388"/>
      <c r="S9" s="388"/>
      <c r="T9" s="388"/>
      <c r="U9" s="388"/>
      <c r="V9" s="403"/>
      <c r="W9" s="405"/>
    </row>
    <row r="10" spans="1:23" ht="22.05" customHeight="1">
      <c r="C10" s="657" t="s">
        <v>499</v>
      </c>
      <c r="D10" s="678"/>
      <c r="E10" s="658"/>
      <c r="F10" s="699"/>
      <c r="G10" s="700"/>
      <c r="H10" s="701"/>
      <c r="I10" s="702"/>
      <c r="J10" s="703"/>
      <c r="K10" s="703"/>
      <c r="L10" s="704"/>
      <c r="M10" s="705" t="e">
        <f>I10/F10</f>
        <v>#DIV/0!</v>
      </c>
      <c r="N10" s="706"/>
      <c r="O10" s="707"/>
      <c r="P10" s="412"/>
      <c r="Q10" s="413"/>
      <c r="R10" s="413"/>
      <c r="S10" s="413"/>
      <c r="T10" s="413"/>
      <c r="U10" s="413"/>
      <c r="V10" s="533">
        <f>IF(F10="",0,IF(F10=0,1,IF(ISERROR(M10)=TRUE,0,IF(M10=0,0,1))))</f>
        <v>0</v>
      </c>
      <c r="W10" s="405"/>
    </row>
    <row r="11" spans="1:23" ht="22.05" customHeight="1">
      <c r="C11" s="657" t="s">
        <v>500</v>
      </c>
      <c r="D11" s="678"/>
      <c r="E11" s="658"/>
      <c r="F11" s="708"/>
      <c r="G11" s="709"/>
      <c r="H11" s="710"/>
      <c r="I11" s="711"/>
      <c r="J11" s="712"/>
      <c r="K11" s="712"/>
      <c r="L11" s="713"/>
      <c r="M11" s="714" t="e">
        <f t="shared" ref="M11:M12" si="0">I11/F11</f>
        <v>#DIV/0!</v>
      </c>
      <c r="N11" s="715"/>
      <c r="O11" s="716"/>
      <c r="P11" s="412"/>
      <c r="Q11" s="413"/>
      <c r="R11" s="413"/>
      <c r="S11" s="413"/>
      <c r="T11" s="413"/>
      <c r="U11" s="413"/>
      <c r="V11" s="403">
        <f t="shared" ref="V11:V12" si="1">IF(F11="",0,IF(F11=0,1,IF(ISERROR(M11)=TRUE,0,IF(M11=0,0,1))))</f>
        <v>0</v>
      </c>
      <c r="W11" s="405"/>
    </row>
    <row r="12" spans="1:23" ht="22.05" customHeight="1">
      <c r="C12" s="657" t="s">
        <v>501</v>
      </c>
      <c r="D12" s="678"/>
      <c r="E12" s="658"/>
      <c r="F12" s="708"/>
      <c r="G12" s="709"/>
      <c r="H12" s="710"/>
      <c r="I12" s="711"/>
      <c r="J12" s="712"/>
      <c r="K12" s="712"/>
      <c r="L12" s="713"/>
      <c r="M12" s="714" t="e">
        <f t="shared" si="0"/>
        <v>#DIV/0!</v>
      </c>
      <c r="N12" s="715"/>
      <c r="O12" s="716"/>
      <c r="P12" s="412"/>
      <c r="Q12" s="413"/>
      <c r="R12" s="413"/>
      <c r="S12" s="413"/>
      <c r="T12" s="413"/>
      <c r="U12" s="413"/>
      <c r="V12" s="403">
        <f t="shared" si="1"/>
        <v>0</v>
      </c>
      <c r="W12" s="405"/>
    </row>
    <row r="13" spans="1:23" ht="29.25" customHeight="1">
      <c r="C13" s="414" t="s">
        <v>502</v>
      </c>
      <c r="H13" s="415"/>
      <c r="I13" s="415"/>
      <c r="V13" s="403"/>
      <c r="W13" s="405"/>
    </row>
    <row r="14" spans="1:23" ht="18.75" customHeight="1">
      <c r="C14" s="416"/>
      <c r="D14" s="408"/>
      <c r="E14" s="408"/>
      <c r="F14" s="657" t="s">
        <v>503</v>
      </c>
      <c r="G14" s="678"/>
      <c r="H14" s="678"/>
      <c r="I14" s="678"/>
      <c r="J14" s="678"/>
      <c r="K14" s="678"/>
      <c r="L14" s="678"/>
      <c r="M14" s="678"/>
      <c r="N14" s="678"/>
      <c r="O14" s="658"/>
      <c r="P14" s="657" t="s">
        <v>504</v>
      </c>
      <c r="Q14" s="678"/>
      <c r="R14" s="678"/>
      <c r="S14" s="678"/>
      <c r="T14" s="678"/>
      <c r="U14" s="658"/>
      <c r="V14" s="831" t="s">
        <v>674</v>
      </c>
      <c r="W14" s="405"/>
    </row>
    <row r="15" spans="1:23" ht="16.5" customHeight="1">
      <c r="C15" s="410"/>
      <c r="D15" s="411"/>
      <c r="E15" s="411"/>
      <c r="F15" s="657" t="s">
        <v>505</v>
      </c>
      <c r="G15" s="678"/>
      <c r="H15" s="658"/>
      <c r="I15" s="657" t="s">
        <v>506</v>
      </c>
      <c r="J15" s="678"/>
      <c r="K15" s="678"/>
      <c r="L15" s="678"/>
      <c r="M15" s="678"/>
      <c r="N15" s="678"/>
      <c r="O15" s="658"/>
      <c r="P15" s="657" t="s">
        <v>507</v>
      </c>
      <c r="Q15" s="678"/>
      <c r="R15" s="678"/>
      <c r="S15" s="657" t="s">
        <v>508</v>
      </c>
      <c r="T15" s="678"/>
      <c r="U15" s="658"/>
      <c r="V15" s="403"/>
      <c r="W15" s="405"/>
    </row>
    <row r="16" spans="1:23" ht="22.05" customHeight="1">
      <c r="C16" s="657" t="s">
        <v>509</v>
      </c>
      <c r="D16" s="678"/>
      <c r="E16" s="678"/>
      <c r="F16" s="832"/>
      <c r="G16" s="833"/>
      <c r="H16" s="834"/>
      <c r="I16" s="717"/>
      <c r="J16" s="718"/>
      <c r="K16" s="718"/>
      <c r="L16" s="718"/>
      <c r="M16" s="718"/>
      <c r="N16" s="718"/>
      <c r="O16" s="719"/>
      <c r="P16" s="717"/>
      <c r="Q16" s="718"/>
      <c r="R16" s="719"/>
      <c r="S16" s="717"/>
      <c r="T16" s="718"/>
      <c r="U16" s="719"/>
      <c r="V16" s="533">
        <f>IF(F16=$V$14,1,IF(OR(F16="",I16="",P16="",S16=""),0,1))</f>
        <v>0</v>
      </c>
      <c r="W16" s="405"/>
    </row>
    <row r="17" spans="2:25" ht="22.05" customHeight="1">
      <c r="C17" s="657" t="s">
        <v>510</v>
      </c>
      <c r="D17" s="678"/>
      <c r="E17" s="678"/>
      <c r="F17" s="832"/>
      <c r="G17" s="833"/>
      <c r="H17" s="834"/>
      <c r="I17" s="717"/>
      <c r="J17" s="718"/>
      <c r="K17" s="718"/>
      <c r="L17" s="718"/>
      <c r="M17" s="718"/>
      <c r="N17" s="718"/>
      <c r="O17" s="719"/>
      <c r="P17" s="717"/>
      <c r="Q17" s="718"/>
      <c r="R17" s="719"/>
      <c r="S17" s="717"/>
      <c r="T17" s="718"/>
      <c r="U17" s="719"/>
      <c r="V17" s="533">
        <f t="shared" ref="V17:V18" si="2">IF(F17=$V$14,1,IF(OR(F17="",I17="",P17="",S17=""),0,1))</f>
        <v>0</v>
      </c>
      <c r="W17" s="405"/>
    </row>
    <row r="18" spans="2:25" ht="22.05" customHeight="1">
      <c r="C18" s="657" t="s">
        <v>511</v>
      </c>
      <c r="D18" s="678"/>
      <c r="E18" s="678"/>
      <c r="F18" s="832"/>
      <c r="G18" s="833"/>
      <c r="H18" s="834"/>
      <c r="I18" s="717"/>
      <c r="J18" s="718"/>
      <c r="K18" s="718"/>
      <c r="L18" s="718"/>
      <c r="M18" s="718"/>
      <c r="N18" s="718"/>
      <c r="O18" s="719"/>
      <c r="P18" s="717"/>
      <c r="Q18" s="718"/>
      <c r="R18" s="719"/>
      <c r="S18" s="717"/>
      <c r="T18" s="718"/>
      <c r="U18" s="719"/>
      <c r="V18" s="533">
        <f t="shared" si="2"/>
        <v>0</v>
      </c>
      <c r="W18" s="405"/>
    </row>
    <row r="19" spans="2:25" ht="28.95" customHeight="1">
      <c r="C19" s="417" t="s">
        <v>512</v>
      </c>
      <c r="V19" s="403"/>
      <c r="W19" s="405"/>
    </row>
    <row r="20" spans="2:25" ht="20.25" customHeight="1">
      <c r="C20" s="407"/>
      <c r="D20" s="408"/>
      <c r="E20" s="418"/>
      <c r="F20" s="720" t="s">
        <v>513</v>
      </c>
      <c r="G20" s="721"/>
      <c r="H20" s="690" t="s">
        <v>514</v>
      </c>
      <c r="I20" s="691"/>
      <c r="J20" s="722"/>
      <c r="K20" s="657" t="s">
        <v>503</v>
      </c>
      <c r="L20" s="678"/>
      <c r="M20" s="678"/>
      <c r="N20" s="678"/>
      <c r="O20" s="658"/>
      <c r="P20" s="657" t="s">
        <v>504</v>
      </c>
      <c r="Q20" s="678"/>
      <c r="R20" s="678"/>
      <c r="S20" s="678"/>
      <c r="T20" s="678"/>
      <c r="U20" s="658"/>
      <c r="V20" s="403"/>
      <c r="W20" s="405"/>
    </row>
    <row r="21" spans="2:25" ht="21.75" customHeight="1">
      <c r="C21" s="410"/>
      <c r="D21" s="411"/>
      <c r="E21" s="419"/>
      <c r="F21" s="721"/>
      <c r="G21" s="721"/>
      <c r="H21" s="693"/>
      <c r="I21" s="694"/>
      <c r="J21" s="723"/>
      <c r="K21" s="657" t="s">
        <v>515</v>
      </c>
      <c r="L21" s="658"/>
      <c r="M21" s="657" t="s">
        <v>516</v>
      </c>
      <c r="N21" s="678"/>
      <c r="O21" s="658"/>
      <c r="P21" s="657" t="s">
        <v>507</v>
      </c>
      <c r="Q21" s="678"/>
      <c r="R21" s="658"/>
      <c r="S21" s="657" t="s">
        <v>508</v>
      </c>
      <c r="T21" s="678"/>
      <c r="U21" s="658"/>
      <c r="V21" s="403"/>
      <c r="W21" s="405"/>
    </row>
    <row r="22" spans="2:25" ht="22.05" customHeight="1">
      <c r="C22" s="734" t="s">
        <v>517</v>
      </c>
      <c r="D22" s="735"/>
      <c r="E22" s="736"/>
      <c r="F22" s="737"/>
      <c r="G22" s="738"/>
      <c r="H22" s="739"/>
      <c r="I22" s="740"/>
      <c r="J22" s="741"/>
      <c r="K22" s="724"/>
      <c r="L22" s="725"/>
      <c r="M22" s="724"/>
      <c r="N22" s="689"/>
      <c r="O22" s="725"/>
      <c r="P22" s="724"/>
      <c r="Q22" s="689"/>
      <c r="R22" s="725"/>
      <c r="S22" s="724"/>
      <c r="T22" s="689"/>
      <c r="U22" s="725"/>
      <c r="V22" s="533">
        <f>IF(OR(F22="",F23=""),0,IF(AND(F22=0,F23=0),1,IF(AND(F22&lt;&gt;0,OR(F22="",H22="",K22="",M22="",P22="",S22="",F23="")),0,IF(AND(F23&lt;&gt;0,H23=""),0,1))))</f>
        <v>0</v>
      </c>
      <c r="W22" s="405"/>
    </row>
    <row r="23" spans="2:25" ht="22.05" customHeight="1">
      <c r="C23" s="696" t="s">
        <v>518</v>
      </c>
      <c r="D23" s="697"/>
      <c r="E23" s="698"/>
      <c r="F23" s="726"/>
      <c r="G23" s="727"/>
      <c r="H23" s="728"/>
      <c r="I23" s="729"/>
      <c r="J23" s="730"/>
      <c r="K23" s="731"/>
      <c r="L23" s="732"/>
      <c r="M23" s="731"/>
      <c r="N23" s="733"/>
      <c r="O23" s="732"/>
      <c r="P23" s="731"/>
      <c r="Q23" s="733"/>
      <c r="R23" s="732"/>
      <c r="S23" s="420"/>
      <c r="T23" s="420"/>
      <c r="U23" s="421"/>
      <c r="V23" s="403"/>
      <c r="W23" s="405"/>
    </row>
    <row r="24" spans="2:25" ht="23.25" customHeight="1">
      <c r="V24" s="403"/>
      <c r="W24" s="405"/>
    </row>
    <row r="25" spans="2:25" ht="30" customHeight="1">
      <c r="B25" s="379" t="s">
        <v>519</v>
      </c>
      <c r="I25" s="742" t="s">
        <v>520</v>
      </c>
      <c r="J25" s="742"/>
      <c r="K25" s="742"/>
      <c r="L25" s="742"/>
      <c r="M25" s="422" t="s">
        <v>521</v>
      </c>
      <c r="V25" s="403">
        <f>IF(I25=W25,0,1)</f>
        <v>0</v>
      </c>
      <c r="W25" s="377" t="s">
        <v>522</v>
      </c>
      <c r="X25" s="377" t="s">
        <v>523</v>
      </c>
      <c r="Y25" s="377" t="s">
        <v>524</v>
      </c>
    </row>
    <row r="26" spans="2:25" ht="22.05" customHeight="1">
      <c r="C26" s="406"/>
      <c r="V26" s="403"/>
      <c r="W26" s="405"/>
    </row>
    <row r="27" spans="2:25" ht="22.05" customHeight="1">
      <c r="B27" s="379" t="s">
        <v>525</v>
      </c>
      <c r="C27" s="378"/>
      <c r="V27" s="403">
        <f>V28*W28*V29*V30</f>
        <v>0</v>
      </c>
      <c r="W27" s="405"/>
    </row>
    <row r="28" spans="2:25" ht="22.05" customHeight="1">
      <c r="C28" s="743" t="s">
        <v>526</v>
      </c>
      <c r="D28" s="744"/>
      <c r="E28" s="744"/>
      <c r="F28" s="745"/>
      <c r="G28" s="746"/>
      <c r="H28" s="747"/>
      <c r="I28" s="747"/>
      <c r="J28" s="747"/>
      <c r="K28" s="423" t="s">
        <v>527</v>
      </c>
      <c r="L28" s="718" t="s">
        <v>528</v>
      </c>
      <c r="M28" s="719"/>
      <c r="N28" s="424" t="s">
        <v>529</v>
      </c>
      <c r="O28" s="425" t="s">
        <v>530</v>
      </c>
      <c r="P28" s="425" t="s">
        <v>531</v>
      </c>
      <c r="Q28" s="411"/>
      <c r="R28" s="426"/>
      <c r="S28" s="427"/>
      <c r="T28" s="427"/>
      <c r="U28" s="427"/>
      <c r="V28" s="403">
        <f>IF(G28="",0,1)</f>
        <v>0</v>
      </c>
      <c r="W28" s="403">
        <f>IF(L28=N28,0,1)</f>
        <v>0</v>
      </c>
    </row>
    <row r="29" spans="2:25" ht="22.05" customHeight="1">
      <c r="C29" s="743" t="s">
        <v>532</v>
      </c>
      <c r="D29" s="744"/>
      <c r="E29" s="744"/>
      <c r="F29" s="745"/>
      <c r="G29" s="748"/>
      <c r="H29" s="749"/>
      <c r="I29" s="749"/>
      <c r="J29" s="749"/>
      <c r="K29" s="749"/>
      <c r="L29" s="749"/>
      <c r="M29" s="749"/>
      <c r="N29" s="749"/>
      <c r="O29" s="749"/>
      <c r="P29" s="749"/>
      <c r="Q29" s="749"/>
      <c r="R29" s="749"/>
      <c r="S29" s="749"/>
      <c r="T29" s="749"/>
      <c r="U29" s="750"/>
      <c r="V29" s="403">
        <f>IF(G29="",0,1)</f>
        <v>0</v>
      </c>
      <c r="W29" s="405"/>
    </row>
    <row r="30" spans="2:25" ht="22.05" customHeight="1">
      <c r="C30" s="743" t="s">
        <v>533</v>
      </c>
      <c r="D30" s="744"/>
      <c r="E30" s="744"/>
      <c r="F30" s="745"/>
      <c r="G30" s="748"/>
      <c r="H30" s="749"/>
      <c r="I30" s="749"/>
      <c r="J30" s="749"/>
      <c r="K30" s="749"/>
      <c r="L30" s="749"/>
      <c r="M30" s="749"/>
      <c r="N30" s="749"/>
      <c r="O30" s="749"/>
      <c r="P30" s="749"/>
      <c r="Q30" s="749"/>
      <c r="R30" s="749"/>
      <c r="S30" s="749"/>
      <c r="T30" s="749"/>
      <c r="U30" s="750"/>
      <c r="V30" s="403">
        <f>IF(G30="",0,1)</f>
        <v>0</v>
      </c>
      <c r="W30" s="405"/>
    </row>
    <row r="31" spans="2:25" ht="22.05" customHeight="1">
      <c r="V31" s="403"/>
      <c r="W31" s="405"/>
    </row>
    <row r="32" spans="2:25" ht="22.05" customHeight="1">
      <c r="B32" s="379" t="s">
        <v>534</v>
      </c>
      <c r="V32" s="403">
        <f>V33*W33*V34*W34</f>
        <v>0</v>
      </c>
      <c r="W32" s="405"/>
    </row>
    <row r="33" spans="3:23" ht="22.05" customHeight="1">
      <c r="C33" s="696" t="s">
        <v>535</v>
      </c>
      <c r="D33" s="697"/>
      <c r="E33" s="697"/>
      <c r="F33" s="698"/>
      <c r="G33" s="657" t="s">
        <v>536</v>
      </c>
      <c r="H33" s="678"/>
      <c r="I33" s="718"/>
      <c r="J33" s="718"/>
      <c r="K33" s="428" t="s">
        <v>537</v>
      </c>
      <c r="L33" s="657" t="s">
        <v>538</v>
      </c>
      <c r="M33" s="678"/>
      <c r="N33" s="718"/>
      <c r="O33" s="718"/>
      <c r="P33" s="428" t="s">
        <v>537</v>
      </c>
      <c r="V33" s="403">
        <f>IF(I33="",0,1)</f>
        <v>0</v>
      </c>
      <c r="W33" s="403">
        <f>IF(N33="",0,1)</f>
        <v>0</v>
      </c>
    </row>
    <row r="34" spans="3:23" ht="22.05" customHeight="1">
      <c r="C34" s="751" t="s">
        <v>539</v>
      </c>
      <c r="D34" s="752"/>
      <c r="E34" s="752"/>
      <c r="F34" s="753"/>
      <c r="G34" s="757"/>
      <c r="H34" s="758"/>
      <c r="I34" s="758"/>
      <c r="J34" s="758"/>
      <c r="K34" s="759"/>
      <c r="L34" s="757"/>
      <c r="M34" s="758"/>
      <c r="N34" s="758"/>
      <c r="O34" s="758"/>
      <c r="P34" s="759"/>
      <c r="V34" s="403">
        <f>IF(G34="",0,1)</f>
        <v>0</v>
      </c>
      <c r="W34" s="403">
        <f>IF(L34="",0,1)</f>
        <v>0</v>
      </c>
    </row>
    <row r="35" spans="3:23" ht="22.05" customHeight="1">
      <c r="C35" s="754"/>
      <c r="D35" s="755"/>
      <c r="E35" s="755"/>
      <c r="F35" s="756"/>
      <c r="G35" s="724"/>
      <c r="H35" s="689"/>
      <c r="I35" s="689"/>
      <c r="J35" s="689"/>
      <c r="K35" s="725"/>
      <c r="L35" s="724"/>
      <c r="M35" s="689"/>
      <c r="N35" s="689"/>
      <c r="O35" s="689"/>
      <c r="P35" s="725"/>
    </row>
    <row r="36" spans="3:23" ht="7.95" customHeight="1"/>
  </sheetData>
  <mergeCells count="76">
    <mergeCell ref="C34:F35"/>
    <mergeCell ref="G34:K35"/>
    <mergeCell ref="L34:P35"/>
    <mergeCell ref="C30:F30"/>
    <mergeCell ref="G30:U30"/>
    <mergeCell ref="C33:F33"/>
    <mergeCell ref="G33:H33"/>
    <mergeCell ref="I33:J33"/>
    <mergeCell ref="L33:M33"/>
    <mergeCell ref="N33:O33"/>
    <mergeCell ref="I25:L25"/>
    <mergeCell ref="C28:F28"/>
    <mergeCell ref="G28:J28"/>
    <mergeCell ref="L28:M28"/>
    <mergeCell ref="C29:F29"/>
    <mergeCell ref="G29:U29"/>
    <mergeCell ref="S22:U22"/>
    <mergeCell ref="C23:E23"/>
    <mergeCell ref="F23:G23"/>
    <mergeCell ref="H23:J23"/>
    <mergeCell ref="K23:L23"/>
    <mergeCell ref="M23:O23"/>
    <mergeCell ref="P23:R23"/>
    <mergeCell ref="C22:E22"/>
    <mergeCell ref="F22:G22"/>
    <mergeCell ref="H22:J22"/>
    <mergeCell ref="K22:L22"/>
    <mergeCell ref="M22:O22"/>
    <mergeCell ref="P22:R22"/>
    <mergeCell ref="F20:G21"/>
    <mergeCell ref="H20:J21"/>
    <mergeCell ref="K20:O20"/>
    <mergeCell ref="P20:U20"/>
    <mergeCell ref="K21:L21"/>
    <mergeCell ref="M21:O21"/>
    <mergeCell ref="P21:R21"/>
    <mergeCell ref="S21:U21"/>
    <mergeCell ref="C17:E17"/>
    <mergeCell ref="F17:H17"/>
    <mergeCell ref="I17:O17"/>
    <mergeCell ref="P17:R17"/>
    <mergeCell ref="S17:U17"/>
    <mergeCell ref="C18:E18"/>
    <mergeCell ref="F18:H18"/>
    <mergeCell ref="I18:O18"/>
    <mergeCell ref="P18:R18"/>
    <mergeCell ref="S18:U18"/>
    <mergeCell ref="F15:H15"/>
    <mergeCell ref="I15:O15"/>
    <mergeCell ref="P15:R15"/>
    <mergeCell ref="S15:U15"/>
    <mergeCell ref="C16:E16"/>
    <mergeCell ref="F16:H16"/>
    <mergeCell ref="I16:O16"/>
    <mergeCell ref="P16:R16"/>
    <mergeCell ref="S16:U16"/>
    <mergeCell ref="P14:U14"/>
    <mergeCell ref="C10:E10"/>
    <mergeCell ref="F10:H10"/>
    <mergeCell ref="I10:L10"/>
    <mergeCell ref="M10:O10"/>
    <mergeCell ref="C11:E11"/>
    <mergeCell ref="F11:H11"/>
    <mergeCell ref="I11:L11"/>
    <mergeCell ref="M11:O11"/>
    <mergeCell ref="C12:E12"/>
    <mergeCell ref="F12:H12"/>
    <mergeCell ref="I12:L12"/>
    <mergeCell ref="M12:O12"/>
    <mergeCell ref="F14:O14"/>
    <mergeCell ref="I1:O1"/>
    <mergeCell ref="Q1:S1"/>
    <mergeCell ref="K3:L3"/>
    <mergeCell ref="F8:H9"/>
    <mergeCell ref="I8:L9"/>
    <mergeCell ref="M8:O9"/>
  </mergeCells>
  <phoneticPr fontId="18"/>
  <conditionalFormatting sqref="M10:O12">
    <cfRule type="containsErrors" dxfId="3" priority="4">
      <formula>ISERROR(M10)</formula>
    </cfRule>
  </conditionalFormatting>
  <conditionalFormatting sqref="I10:O12">
    <cfRule type="expression" dxfId="2" priority="3">
      <formula>AND($F10&lt;&gt;"",$F10=0)</formula>
    </cfRule>
  </conditionalFormatting>
  <conditionalFormatting sqref="I16:U18">
    <cfRule type="expression" dxfId="1" priority="2">
      <formula>$F16=$V$14</formula>
    </cfRule>
  </conditionalFormatting>
  <conditionalFormatting sqref="M25">
    <cfRule type="expression" dxfId="0" priority="1">
      <formula>$I$25=$Y$25</formula>
    </cfRule>
  </conditionalFormatting>
  <dataValidations count="5">
    <dataValidation type="list" allowBlank="1" showInputMessage="1" sqref="R28">
      <formula1>"日・週,日,週"</formula1>
    </dataValidation>
    <dataValidation type="list" allowBlank="1" showInputMessage="1" showErrorMessage="1" sqref="I25:L25">
      <formula1>$W$25:$Y$25</formula1>
    </dataValidation>
    <dataValidation type="list" allowBlank="1" showInputMessage="1" sqref="L28:M28">
      <formula1>$N$28:$P$28</formula1>
    </dataValidation>
    <dataValidation allowBlank="1" showInputMessage="1" sqref="Q1:S1"/>
    <dataValidation type="list" allowBlank="1" showInputMessage="1" sqref="F16:H18">
      <formula1>$V$14</formula1>
    </dataValidation>
  </dataValidations>
  <hyperlinks>
    <hyperlink ref="I1:O1" location="預り金" display="預り金"/>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9"/>
  <sheetViews>
    <sheetView view="pageBreakPreview" zoomScale="120" zoomScaleNormal="100" zoomScaleSheetLayoutView="120" workbookViewId="0">
      <pane ySplit="9" topLeftCell="A10" activePane="bottomLeft" state="frozen"/>
      <selection pane="bottomLeft" activeCell="A10" sqref="A10"/>
    </sheetView>
  </sheetViews>
  <sheetFormatPr defaultColWidth="3.6640625" defaultRowHeight="10.8"/>
  <cols>
    <col min="1" max="1" width="1.109375" style="377" customWidth="1"/>
    <col min="2" max="22" width="3.6640625" style="377" customWidth="1"/>
    <col min="23" max="26" width="3.21875" style="377" customWidth="1"/>
    <col min="27" max="27" width="0.6640625" style="377" customWidth="1"/>
    <col min="28" max="61" width="2.6640625" style="377" customWidth="1"/>
    <col min="62" max="16384" width="3.6640625" style="377"/>
  </cols>
  <sheetData>
    <row r="1" spans="1:34" ht="22.5" customHeight="1">
      <c r="A1" s="429" t="s">
        <v>540</v>
      </c>
      <c r="C1" s="378"/>
      <c r="I1" s="430"/>
      <c r="J1" s="430"/>
      <c r="K1" s="430"/>
      <c r="L1" s="687" t="str">
        <f>"※「点検表」シートのⅢ-15（"&amp;ROW(遺留金品)&amp;"行目）"</f>
        <v>※「点検表」シートのⅢ-15（119行目）</v>
      </c>
      <c r="M1" s="687"/>
      <c r="N1" s="687"/>
      <c r="O1" s="687"/>
      <c r="P1" s="687"/>
      <c r="Q1" s="687"/>
      <c r="R1" s="687"/>
      <c r="S1" s="687"/>
    </row>
    <row r="2" spans="1:34" ht="18" customHeight="1">
      <c r="A2" s="429"/>
      <c r="C2" s="378"/>
      <c r="I2" s="430"/>
      <c r="J2" s="430"/>
      <c r="K2" s="430"/>
      <c r="L2" s="431"/>
      <c r="M2" s="430"/>
    </row>
    <row r="3" spans="1:34" ht="12" customHeight="1">
      <c r="A3" s="429"/>
      <c r="B3" s="377" t="s">
        <v>541</v>
      </c>
      <c r="C3" s="378"/>
      <c r="I3" s="430"/>
      <c r="J3" s="430"/>
      <c r="K3" s="430"/>
      <c r="L3" s="431"/>
      <c r="M3" s="430"/>
    </row>
    <row r="4" spans="1:34" ht="12" customHeight="1">
      <c r="A4" s="429"/>
      <c r="B4" s="377" t="s">
        <v>542</v>
      </c>
      <c r="C4" s="378"/>
      <c r="I4" s="430"/>
      <c r="J4" s="430"/>
      <c r="K4" s="430"/>
      <c r="L4" s="431"/>
      <c r="M4" s="430"/>
    </row>
    <row r="5" spans="1:34" ht="18" customHeight="1">
      <c r="B5" s="773" t="s">
        <v>543</v>
      </c>
      <c r="C5" s="774"/>
      <c r="D5" s="774"/>
      <c r="E5" s="734" t="s">
        <v>544</v>
      </c>
      <c r="F5" s="735"/>
      <c r="G5" s="736"/>
      <c r="H5" s="773" t="s">
        <v>545</v>
      </c>
      <c r="I5" s="773"/>
      <c r="J5" s="773"/>
      <c r="K5" s="773"/>
      <c r="L5" s="773"/>
      <c r="M5" s="773"/>
      <c r="N5" s="773"/>
      <c r="O5" s="773"/>
      <c r="P5" s="773"/>
      <c r="Q5" s="773" t="s">
        <v>546</v>
      </c>
      <c r="R5" s="773"/>
      <c r="S5" s="773"/>
      <c r="T5" s="773"/>
      <c r="U5" s="773"/>
      <c r="V5" s="773"/>
      <c r="W5" s="773"/>
      <c r="X5" s="773"/>
      <c r="Y5" s="773"/>
      <c r="Z5" s="779"/>
    </row>
    <row r="6" spans="1:34" ht="18" customHeight="1">
      <c r="B6" s="773"/>
      <c r="C6" s="774"/>
      <c r="D6" s="774"/>
      <c r="E6" s="776"/>
      <c r="F6" s="777"/>
      <c r="G6" s="778"/>
      <c r="H6" s="734" t="s">
        <v>547</v>
      </c>
      <c r="I6" s="735"/>
      <c r="J6" s="736"/>
      <c r="K6" s="773" t="s">
        <v>548</v>
      </c>
      <c r="L6" s="773"/>
      <c r="M6" s="773"/>
      <c r="N6" s="773" t="s">
        <v>549</v>
      </c>
      <c r="O6" s="773"/>
      <c r="P6" s="773"/>
      <c r="Q6" s="781" t="s">
        <v>550</v>
      </c>
      <c r="R6" s="781"/>
      <c r="S6" s="781"/>
      <c r="T6" s="781" t="s">
        <v>551</v>
      </c>
      <c r="U6" s="781"/>
      <c r="V6" s="781"/>
      <c r="W6" s="781" t="s">
        <v>552</v>
      </c>
      <c r="X6" s="781"/>
      <c r="Y6" s="734" t="s">
        <v>553</v>
      </c>
      <c r="Z6" s="782"/>
    </row>
    <row r="7" spans="1:34" ht="18" customHeight="1">
      <c r="B7" s="775"/>
      <c r="C7" s="775"/>
      <c r="D7" s="775"/>
      <c r="E7" s="776"/>
      <c r="F7" s="777"/>
      <c r="G7" s="778"/>
      <c r="H7" s="776"/>
      <c r="I7" s="777"/>
      <c r="J7" s="778"/>
      <c r="K7" s="780"/>
      <c r="L7" s="780"/>
      <c r="M7" s="780"/>
      <c r="N7" s="780"/>
      <c r="O7" s="780"/>
      <c r="P7" s="780"/>
      <c r="Q7" s="780"/>
      <c r="R7" s="780"/>
      <c r="S7" s="780"/>
      <c r="T7" s="780"/>
      <c r="U7" s="780"/>
      <c r="V7" s="780"/>
      <c r="W7" s="780"/>
      <c r="X7" s="780"/>
      <c r="Y7" s="783"/>
      <c r="Z7" s="784"/>
      <c r="AC7" s="377" t="s">
        <v>554</v>
      </c>
      <c r="AD7" s="377" t="s">
        <v>555</v>
      </c>
      <c r="AE7" s="377" t="s">
        <v>556</v>
      </c>
      <c r="AF7" s="377" t="s">
        <v>557</v>
      </c>
      <c r="AG7" s="377" t="s">
        <v>558</v>
      </c>
      <c r="AH7" s="377" t="s">
        <v>559</v>
      </c>
    </row>
    <row r="8" spans="1:34" ht="18" customHeight="1">
      <c r="B8" s="432" t="s">
        <v>560</v>
      </c>
      <c r="C8" s="407"/>
      <c r="D8" s="418"/>
      <c r="E8" s="762" t="s">
        <v>561</v>
      </c>
      <c r="F8" s="763"/>
      <c r="G8" s="763"/>
      <c r="H8" s="764" t="s">
        <v>562</v>
      </c>
      <c r="I8" s="764"/>
      <c r="J8" s="764"/>
      <c r="K8" s="764" t="s">
        <v>562</v>
      </c>
      <c r="L8" s="764"/>
      <c r="M8" s="764"/>
      <c r="N8" s="764" t="s">
        <v>562</v>
      </c>
      <c r="O8" s="764"/>
      <c r="P8" s="764"/>
      <c r="Q8" s="762" t="s">
        <v>561</v>
      </c>
      <c r="R8" s="763"/>
      <c r="S8" s="763"/>
      <c r="T8" s="762" t="s">
        <v>561</v>
      </c>
      <c r="U8" s="763"/>
      <c r="V8" s="763"/>
      <c r="W8" s="788" t="s">
        <v>563</v>
      </c>
      <c r="X8" s="788"/>
      <c r="Y8" s="789" t="s">
        <v>564</v>
      </c>
      <c r="Z8" s="790"/>
    </row>
    <row r="9" spans="1:34" ht="18" customHeight="1">
      <c r="B9" s="761" t="s">
        <v>565</v>
      </c>
      <c r="C9" s="785"/>
      <c r="D9" s="785"/>
      <c r="E9" s="760">
        <v>44750</v>
      </c>
      <c r="F9" s="761"/>
      <c r="G9" s="761"/>
      <c r="H9" s="786">
        <v>857650</v>
      </c>
      <c r="I9" s="787"/>
      <c r="J9" s="787"/>
      <c r="K9" s="786">
        <v>78000</v>
      </c>
      <c r="L9" s="787"/>
      <c r="M9" s="787"/>
      <c r="N9" s="786">
        <f>H9-K9</f>
        <v>779650</v>
      </c>
      <c r="O9" s="787"/>
      <c r="P9" s="787"/>
      <c r="Q9" s="760">
        <f>E9+7</f>
        <v>44757</v>
      </c>
      <c r="R9" s="761"/>
      <c r="S9" s="761"/>
      <c r="T9" s="760">
        <f>Q9+31</f>
        <v>44788</v>
      </c>
      <c r="U9" s="761"/>
      <c r="V9" s="761"/>
      <c r="W9" s="788"/>
      <c r="X9" s="788"/>
      <c r="Y9" s="788"/>
      <c r="Z9" s="790"/>
    </row>
    <row r="10" spans="1:34" ht="18" customHeight="1">
      <c r="B10" s="791"/>
      <c r="C10" s="779"/>
      <c r="D10" s="779"/>
      <c r="E10" s="765"/>
      <c r="F10" s="765"/>
      <c r="G10" s="765"/>
      <c r="H10" s="766"/>
      <c r="I10" s="766"/>
      <c r="J10" s="766"/>
      <c r="K10" s="766"/>
      <c r="L10" s="766"/>
      <c r="M10" s="766"/>
      <c r="N10" s="767">
        <f>H10-K10</f>
        <v>0</v>
      </c>
      <c r="O10" s="768"/>
      <c r="P10" s="769"/>
      <c r="Q10" s="765"/>
      <c r="R10" s="765"/>
      <c r="S10" s="765"/>
      <c r="T10" s="765"/>
      <c r="U10" s="765"/>
      <c r="V10" s="765"/>
      <c r="W10" s="791"/>
      <c r="X10" s="791"/>
      <c r="Y10" s="792"/>
      <c r="Z10" s="792"/>
    </row>
    <row r="11" spans="1:34" ht="18" customHeight="1">
      <c r="B11" s="779"/>
      <c r="C11" s="779"/>
      <c r="D11" s="779"/>
      <c r="E11" s="765"/>
      <c r="F11" s="765"/>
      <c r="G11" s="765"/>
      <c r="H11" s="766"/>
      <c r="I11" s="766"/>
      <c r="J11" s="766"/>
      <c r="K11" s="766"/>
      <c r="L11" s="766"/>
      <c r="M11" s="766"/>
      <c r="N11" s="770"/>
      <c r="O11" s="771"/>
      <c r="P11" s="772"/>
      <c r="Q11" s="765"/>
      <c r="R11" s="765"/>
      <c r="S11" s="765"/>
      <c r="T11" s="765"/>
      <c r="U11" s="765"/>
      <c r="V11" s="765"/>
      <c r="W11" s="791"/>
      <c r="X11" s="791"/>
      <c r="Y11" s="792"/>
      <c r="Z11" s="792"/>
      <c r="AC11" s="377" t="s">
        <v>566</v>
      </c>
    </row>
    <row r="12" spans="1:34" ht="18" customHeight="1">
      <c r="B12" s="791"/>
      <c r="C12" s="779"/>
      <c r="D12" s="779"/>
      <c r="E12" s="765"/>
      <c r="F12" s="765"/>
      <c r="G12" s="765"/>
      <c r="H12" s="766"/>
      <c r="I12" s="766"/>
      <c r="J12" s="766"/>
      <c r="K12" s="766"/>
      <c r="L12" s="766"/>
      <c r="M12" s="766"/>
      <c r="N12" s="767">
        <f>H12-K12</f>
        <v>0</v>
      </c>
      <c r="O12" s="768"/>
      <c r="P12" s="769"/>
      <c r="Q12" s="765"/>
      <c r="R12" s="765"/>
      <c r="S12" s="765"/>
      <c r="T12" s="765"/>
      <c r="U12" s="765"/>
      <c r="V12" s="765"/>
      <c r="W12" s="791"/>
      <c r="X12" s="791"/>
      <c r="Y12" s="792"/>
      <c r="Z12" s="792"/>
    </row>
    <row r="13" spans="1:34" ht="18" customHeight="1">
      <c r="B13" s="779"/>
      <c r="C13" s="779"/>
      <c r="D13" s="779"/>
      <c r="E13" s="765"/>
      <c r="F13" s="765"/>
      <c r="G13" s="765"/>
      <c r="H13" s="766"/>
      <c r="I13" s="766"/>
      <c r="J13" s="766"/>
      <c r="K13" s="766"/>
      <c r="L13" s="766"/>
      <c r="M13" s="766"/>
      <c r="N13" s="770"/>
      <c r="O13" s="771"/>
      <c r="P13" s="772"/>
      <c r="Q13" s="765"/>
      <c r="R13" s="765"/>
      <c r="S13" s="765"/>
      <c r="T13" s="765"/>
      <c r="U13" s="765"/>
      <c r="V13" s="765"/>
      <c r="W13" s="791"/>
      <c r="X13" s="791"/>
      <c r="Y13" s="792"/>
      <c r="Z13" s="792"/>
    </row>
    <row r="14" spans="1:34" ht="18" customHeight="1">
      <c r="B14" s="791"/>
      <c r="C14" s="779"/>
      <c r="D14" s="779"/>
      <c r="E14" s="765"/>
      <c r="F14" s="765"/>
      <c r="G14" s="765"/>
      <c r="H14" s="766"/>
      <c r="I14" s="766"/>
      <c r="J14" s="766"/>
      <c r="K14" s="766"/>
      <c r="L14" s="766"/>
      <c r="M14" s="766"/>
      <c r="N14" s="767">
        <f t="shared" ref="N14" si="0">H14-K14</f>
        <v>0</v>
      </c>
      <c r="O14" s="768"/>
      <c r="P14" s="769"/>
      <c r="Q14" s="765"/>
      <c r="R14" s="765"/>
      <c r="S14" s="765"/>
      <c r="T14" s="765"/>
      <c r="U14" s="765"/>
      <c r="V14" s="765"/>
      <c r="W14" s="791"/>
      <c r="X14" s="791"/>
      <c r="Y14" s="792"/>
      <c r="Z14" s="792"/>
    </row>
    <row r="15" spans="1:34" ht="18" customHeight="1">
      <c r="B15" s="779"/>
      <c r="C15" s="779"/>
      <c r="D15" s="779"/>
      <c r="E15" s="765"/>
      <c r="F15" s="765"/>
      <c r="G15" s="765"/>
      <c r="H15" s="766"/>
      <c r="I15" s="766"/>
      <c r="J15" s="766"/>
      <c r="K15" s="766"/>
      <c r="L15" s="766"/>
      <c r="M15" s="766"/>
      <c r="N15" s="770"/>
      <c r="O15" s="771"/>
      <c r="P15" s="772"/>
      <c r="Q15" s="765"/>
      <c r="R15" s="765"/>
      <c r="S15" s="765"/>
      <c r="T15" s="765"/>
      <c r="U15" s="765"/>
      <c r="V15" s="765"/>
      <c r="W15" s="791"/>
      <c r="X15" s="791"/>
      <c r="Y15" s="792"/>
      <c r="Z15" s="792"/>
    </row>
    <row r="16" spans="1:34" ht="18" customHeight="1">
      <c r="B16" s="791"/>
      <c r="C16" s="779"/>
      <c r="D16" s="779"/>
      <c r="E16" s="765"/>
      <c r="F16" s="765"/>
      <c r="G16" s="765"/>
      <c r="H16" s="766"/>
      <c r="I16" s="766"/>
      <c r="J16" s="766"/>
      <c r="K16" s="766"/>
      <c r="L16" s="766"/>
      <c r="M16" s="766"/>
      <c r="N16" s="767">
        <f t="shared" ref="N16" si="1">H16-K16</f>
        <v>0</v>
      </c>
      <c r="O16" s="768"/>
      <c r="P16" s="769"/>
      <c r="Q16" s="765"/>
      <c r="R16" s="765"/>
      <c r="S16" s="765"/>
      <c r="T16" s="765"/>
      <c r="U16" s="765"/>
      <c r="V16" s="765"/>
      <c r="W16" s="791"/>
      <c r="X16" s="791"/>
      <c r="Y16" s="792"/>
      <c r="Z16" s="792"/>
    </row>
    <row r="17" spans="2:26" ht="18" customHeight="1">
      <c r="B17" s="779"/>
      <c r="C17" s="779"/>
      <c r="D17" s="779"/>
      <c r="E17" s="765"/>
      <c r="F17" s="765"/>
      <c r="G17" s="765"/>
      <c r="H17" s="766"/>
      <c r="I17" s="766"/>
      <c r="J17" s="766"/>
      <c r="K17" s="766"/>
      <c r="L17" s="766"/>
      <c r="M17" s="766"/>
      <c r="N17" s="770"/>
      <c r="O17" s="771"/>
      <c r="P17" s="772"/>
      <c r="Q17" s="765"/>
      <c r="R17" s="765"/>
      <c r="S17" s="765"/>
      <c r="T17" s="765"/>
      <c r="U17" s="765"/>
      <c r="V17" s="765"/>
      <c r="W17" s="791"/>
      <c r="X17" s="791"/>
      <c r="Y17" s="792"/>
      <c r="Z17" s="792"/>
    </row>
    <row r="18" spans="2:26" ht="18" customHeight="1">
      <c r="B18" s="791"/>
      <c r="C18" s="779"/>
      <c r="D18" s="779"/>
      <c r="E18" s="765"/>
      <c r="F18" s="765"/>
      <c r="G18" s="765"/>
      <c r="H18" s="766"/>
      <c r="I18" s="766"/>
      <c r="J18" s="766"/>
      <c r="K18" s="766"/>
      <c r="L18" s="766"/>
      <c r="M18" s="766"/>
      <c r="N18" s="767">
        <f t="shared" ref="N18" si="2">H18-K18</f>
        <v>0</v>
      </c>
      <c r="O18" s="768"/>
      <c r="P18" s="769"/>
      <c r="Q18" s="765"/>
      <c r="R18" s="765"/>
      <c r="S18" s="765"/>
      <c r="T18" s="765"/>
      <c r="U18" s="765"/>
      <c r="V18" s="765"/>
      <c r="W18" s="791"/>
      <c r="X18" s="791"/>
      <c r="Y18" s="792"/>
      <c r="Z18" s="792"/>
    </row>
    <row r="19" spans="2:26" ht="18" customHeight="1">
      <c r="B19" s="779"/>
      <c r="C19" s="779"/>
      <c r="D19" s="779"/>
      <c r="E19" s="765"/>
      <c r="F19" s="765"/>
      <c r="G19" s="765"/>
      <c r="H19" s="766"/>
      <c r="I19" s="766"/>
      <c r="J19" s="766"/>
      <c r="K19" s="766"/>
      <c r="L19" s="766"/>
      <c r="M19" s="766"/>
      <c r="N19" s="770"/>
      <c r="O19" s="771"/>
      <c r="P19" s="772"/>
      <c r="Q19" s="765"/>
      <c r="R19" s="765"/>
      <c r="S19" s="765"/>
      <c r="T19" s="765"/>
      <c r="U19" s="765"/>
      <c r="V19" s="765"/>
      <c r="W19" s="791"/>
      <c r="X19" s="791"/>
      <c r="Y19" s="792"/>
      <c r="Z19" s="792"/>
    </row>
    <row r="20" spans="2:26" ht="18" customHeight="1">
      <c r="B20" s="791"/>
      <c r="C20" s="779"/>
      <c r="D20" s="779"/>
      <c r="E20" s="765"/>
      <c r="F20" s="765"/>
      <c r="G20" s="765"/>
      <c r="H20" s="766"/>
      <c r="I20" s="766"/>
      <c r="J20" s="766"/>
      <c r="K20" s="766"/>
      <c r="L20" s="766"/>
      <c r="M20" s="766"/>
      <c r="N20" s="767">
        <f t="shared" ref="N20" si="3">H20-K20</f>
        <v>0</v>
      </c>
      <c r="O20" s="768"/>
      <c r="P20" s="769"/>
      <c r="Q20" s="765"/>
      <c r="R20" s="765"/>
      <c r="S20" s="765"/>
      <c r="T20" s="765"/>
      <c r="U20" s="765"/>
      <c r="V20" s="765"/>
      <c r="W20" s="791"/>
      <c r="X20" s="791"/>
      <c r="Y20" s="792"/>
      <c r="Z20" s="792"/>
    </row>
    <row r="21" spans="2:26" ht="18" customHeight="1">
      <c r="B21" s="779"/>
      <c r="C21" s="779"/>
      <c r="D21" s="779"/>
      <c r="E21" s="765"/>
      <c r="F21" s="765"/>
      <c r="G21" s="765"/>
      <c r="H21" s="766"/>
      <c r="I21" s="766"/>
      <c r="J21" s="766"/>
      <c r="K21" s="766"/>
      <c r="L21" s="766"/>
      <c r="M21" s="766"/>
      <c r="N21" s="770"/>
      <c r="O21" s="771"/>
      <c r="P21" s="772"/>
      <c r="Q21" s="765"/>
      <c r="R21" s="765"/>
      <c r="S21" s="765"/>
      <c r="T21" s="765"/>
      <c r="U21" s="765"/>
      <c r="V21" s="765"/>
      <c r="W21" s="791"/>
      <c r="X21" s="791"/>
      <c r="Y21" s="792"/>
      <c r="Z21" s="792"/>
    </row>
    <row r="22" spans="2:26" ht="18" customHeight="1">
      <c r="B22" s="791"/>
      <c r="C22" s="779"/>
      <c r="D22" s="779"/>
      <c r="E22" s="765"/>
      <c r="F22" s="765"/>
      <c r="G22" s="765"/>
      <c r="H22" s="766"/>
      <c r="I22" s="766"/>
      <c r="J22" s="766"/>
      <c r="K22" s="766"/>
      <c r="L22" s="766"/>
      <c r="M22" s="766"/>
      <c r="N22" s="767">
        <f t="shared" ref="N22" si="4">H22-K22</f>
        <v>0</v>
      </c>
      <c r="O22" s="768"/>
      <c r="P22" s="769"/>
      <c r="Q22" s="765"/>
      <c r="R22" s="765"/>
      <c r="S22" s="765"/>
      <c r="T22" s="765"/>
      <c r="U22" s="765"/>
      <c r="V22" s="765"/>
      <c r="W22" s="791"/>
      <c r="X22" s="791"/>
      <c r="Y22" s="792"/>
      <c r="Z22" s="792"/>
    </row>
    <row r="23" spans="2:26" ht="18" customHeight="1">
      <c r="B23" s="779"/>
      <c r="C23" s="779"/>
      <c r="D23" s="779"/>
      <c r="E23" s="765"/>
      <c r="F23" s="765"/>
      <c r="G23" s="765"/>
      <c r="H23" s="766"/>
      <c r="I23" s="766"/>
      <c r="J23" s="766"/>
      <c r="K23" s="766"/>
      <c r="L23" s="766"/>
      <c r="M23" s="766"/>
      <c r="N23" s="770"/>
      <c r="O23" s="771"/>
      <c r="P23" s="772"/>
      <c r="Q23" s="765"/>
      <c r="R23" s="765"/>
      <c r="S23" s="765"/>
      <c r="T23" s="765"/>
      <c r="U23" s="765"/>
      <c r="V23" s="765"/>
      <c r="W23" s="791"/>
      <c r="X23" s="791"/>
      <c r="Y23" s="792"/>
      <c r="Z23" s="792"/>
    </row>
    <row r="24" spans="2:26" ht="18" customHeight="1">
      <c r="B24" s="791"/>
      <c r="C24" s="779"/>
      <c r="D24" s="779"/>
      <c r="E24" s="765"/>
      <c r="F24" s="765"/>
      <c r="G24" s="765"/>
      <c r="H24" s="766"/>
      <c r="I24" s="766"/>
      <c r="J24" s="766"/>
      <c r="K24" s="766"/>
      <c r="L24" s="766"/>
      <c r="M24" s="766"/>
      <c r="N24" s="767">
        <f t="shared" ref="N24" si="5">H24-K24</f>
        <v>0</v>
      </c>
      <c r="O24" s="768"/>
      <c r="P24" s="769"/>
      <c r="Q24" s="765"/>
      <c r="R24" s="765"/>
      <c r="S24" s="765"/>
      <c r="T24" s="765"/>
      <c r="U24" s="765"/>
      <c r="V24" s="765"/>
      <c r="W24" s="791"/>
      <c r="X24" s="791"/>
      <c r="Y24" s="792"/>
      <c r="Z24" s="792"/>
    </row>
    <row r="25" spans="2:26" ht="18" customHeight="1">
      <c r="B25" s="779"/>
      <c r="C25" s="779"/>
      <c r="D25" s="779"/>
      <c r="E25" s="765"/>
      <c r="F25" s="765"/>
      <c r="G25" s="765"/>
      <c r="H25" s="766"/>
      <c r="I25" s="766"/>
      <c r="J25" s="766"/>
      <c r="K25" s="766"/>
      <c r="L25" s="766"/>
      <c r="M25" s="766"/>
      <c r="N25" s="770"/>
      <c r="O25" s="771"/>
      <c r="P25" s="772"/>
      <c r="Q25" s="765"/>
      <c r="R25" s="765"/>
      <c r="S25" s="765"/>
      <c r="T25" s="765"/>
      <c r="U25" s="765"/>
      <c r="V25" s="765"/>
      <c r="W25" s="791"/>
      <c r="X25" s="791"/>
      <c r="Y25" s="792"/>
      <c r="Z25" s="792"/>
    </row>
    <row r="26" spans="2:26" ht="18" customHeight="1">
      <c r="B26" s="793"/>
      <c r="C26" s="794"/>
      <c r="D26" s="795"/>
      <c r="E26" s="796"/>
      <c r="F26" s="797"/>
      <c r="G26" s="798"/>
      <c r="H26" s="799"/>
      <c r="I26" s="800"/>
      <c r="J26" s="801"/>
      <c r="K26" s="799"/>
      <c r="L26" s="800"/>
      <c r="M26" s="801"/>
      <c r="N26" s="767">
        <f t="shared" ref="N26" si="6">H26-K26</f>
        <v>0</v>
      </c>
      <c r="O26" s="768"/>
      <c r="P26" s="769"/>
      <c r="Q26" s="796"/>
      <c r="R26" s="797"/>
      <c r="S26" s="798"/>
      <c r="T26" s="796"/>
      <c r="U26" s="797"/>
      <c r="V26" s="798"/>
      <c r="W26" s="793"/>
      <c r="X26" s="795"/>
      <c r="Y26" s="802"/>
      <c r="Z26" s="803"/>
    </row>
    <row r="27" spans="2:26" ht="18" customHeight="1">
      <c r="B27" s="779"/>
      <c r="C27" s="779"/>
      <c r="D27" s="779"/>
      <c r="E27" s="765"/>
      <c r="F27" s="765"/>
      <c r="G27" s="765"/>
      <c r="H27" s="766"/>
      <c r="I27" s="766"/>
      <c r="J27" s="766"/>
      <c r="K27" s="766"/>
      <c r="L27" s="766"/>
      <c r="M27" s="766"/>
      <c r="N27" s="770"/>
      <c r="O27" s="771"/>
      <c r="P27" s="772"/>
      <c r="Q27" s="765"/>
      <c r="R27" s="765"/>
      <c r="S27" s="765"/>
      <c r="T27" s="765"/>
      <c r="U27" s="765"/>
      <c r="V27" s="765"/>
      <c r="W27" s="791"/>
      <c r="X27" s="791"/>
      <c r="Y27" s="792"/>
      <c r="Z27" s="792"/>
    </row>
    <row r="28" spans="2:26" ht="18" customHeight="1">
      <c r="B28" s="791"/>
      <c r="C28" s="779"/>
      <c r="D28" s="779"/>
      <c r="E28" s="765"/>
      <c r="F28" s="765"/>
      <c r="G28" s="765"/>
      <c r="H28" s="766"/>
      <c r="I28" s="766"/>
      <c r="J28" s="766"/>
      <c r="K28" s="766"/>
      <c r="L28" s="766"/>
      <c r="M28" s="766"/>
      <c r="N28" s="767">
        <f t="shared" ref="N28" si="7">H28-K28</f>
        <v>0</v>
      </c>
      <c r="O28" s="768"/>
      <c r="P28" s="769"/>
      <c r="Q28" s="765"/>
      <c r="R28" s="765"/>
      <c r="S28" s="765"/>
      <c r="T28" s="765"/>
      <c r="U28" s="765"/>
      <c r="V28" s="765"/>
      <c r="W28" s="791"/>
      <c r="X28" s="791"/>
      <c r="Y28" s="792"/>
      <c r="Z28" s="792"/>
    </row>
    <row r="29" spans="2:26" ht="18" customHeight="1">
      <c r="B29" s="779"/>
      <c r="C29" s="779"/>
      <c r="D29" s="779"/>
      <c r="E29" s="765"/>
      <c r="F29" s="765"/>
      <c r="G29" s="765"/>
      <c r="H29" s="766"/>
      <c r="I29" s="766"/>
      <c r="J29" s="766"/>
      <c r="K29" s="766"/>
      <c r="L29" s="766"/>
      <c r="M29" s="766"/>
      <c r="N29" s="770"/>
      <c r="O29" s="771"/>
      <c r="P29" s="772"/>
      <c r="Q29" s="765"/>
      <c r="R29" s="765"/>
      <c r="S29" s="765"/>
      <c r="T29" s="765"/>
      <c r="U29" s="765"/>
      <c r="V29" s="765"/>
      <c r="W29" s="791"/>
      <c r="X29" s="791"/>
      <c r="Y29" s="792"/>
      <c r="Z29" s="792"/>
    </row>
    <row r="30" spans="2:26" ht="18" customHeight="1">
      <c r="B30" s="791"/>
      <c r="C30" s="779"/>
      <c r="D30" s="779"/>
      <c r="E30" s="765"/>
      <c r="F30" s="765"/>
      <c r="G30" s="765"/>
      <c r="H30" s="766"/>
      <c r="I30" s="766"/>
      <c r="J30" s="766"/>
      <c r="K30" s="766"/>
      <c r="L30" s="766"/>
      <c r="M30" s="766"/>
      <c r="N30" s="767">
        <f t="shared" ref="N30" si="8">H30-K30</f>
        <v>0</v>
      </c>
      <c r="O30" s="768"/>
      <c r="P30" s="769"/>
      <c r="Q30" s="765"/>
      <c r="R30" s="765"/>
      <c r="S30" s="765"/>
      <c r="T30" s="765"/>
      <c r="U30" s="765"/>
      <c r="V30" s="765"/>
      <c r="W30" s="791"/>
      <c r="X30" s="791"/>
      <c r="Y30" s="792"/>
      <c r="Z30" s="792"/>
    </row>
    <row r="31" spans="2:26" ht="18" customHeight="1">
      <c r="B31" s="779"/>
      <c r="C31" s="779"/>
      <c r="D31" s="779"/>
      <c r="E31" s="765"/>
      <c r="F31" s="765"/>
      <c r="G31" s="765"/>
      <c r="H31" s="766"/>
      <c r="I31" s="766"/>
      <c r="J31" s="766"/>
      <c r="K31" s="766"/>
      <c r="L31" s="766"/>
      <c r="M31" s="766"/>
      <c r="N31" s="770"/>
      <c r="O31" s="771"/>
      <c r="P31" s="772"/>
      <c r="Q31" s="765"/>
      <c r="R31" s="765"/>
      <c r="S31" s="765"/>
      <c r="T31" s="765"/>
      <c r="U31" s="765"/>
      <c r="V31" s="765"/>
      <c r="W31" s="791"/>
      <c r="X31" s="791"/>
      <c r="Y31" s="792"/>
      <c r="Z31" s="792"/>
    </row>
    <row r="32" spans="2:26" ht="18" customHeight="1">
      <c r="B32" s="810"/>
      <c r="C32" s="818"/>
      <c r="D32" s="811"/>
      <c r="E32" s="804"/>
      <c r="F32" s="805"/>
      <c r="G32" s="806"/>
      <c r="H32" s="767"/>
      <c r="I32" s="768"/>
      <c r="J32" s="769"/>
      <c r="K32" s="767"/>
      <c r="L32" s="768"/>
      <c r="M32" s="769"/>
      <c r="N32" s="767">
        <f t="shared" ref="N32" si="9">H32-K32</f>
        <v>0</v>
      </c>
      <c r="O32" s="768"/>
      <c r="P32" s="769"/>
      <c r="Q32" s="804"/>
      <c r="R32" s="805"/>
      <c r="S32" s="806"/>
      <c r="T32" s="804"/>
      <c r="U32" s="805"/>
      <c r="V32" s="806"/>
      <c r="W32" s="810"/>
      <c r="X32" s="811"/>
      <c r="Y32" s="814"/>
      <c r="Z32" s="815"/>
    </row>
    <row r="33" spans="2:26" ht="18" customHeight="1">
      <c r="B33" s="812"/>
      <c r="C33" s="819"/>
      <c r="D33" s="813"/>
      <c r="E33" s="807"/>
      <c r="F33" s="808"/>
      <c r="G33" s="809"/>
      <c r="H33" s="770"/>
      <c r="I33" s="771"/>
      <c r="J33" s="772"/>
      <c r="K33" s="770"/>
      <c r="L33" s="771"/>
      <c r="M33" s="772"/>
      <c r="N33" s="770"/>
      <c r="O33" s="771"/>
      <c r="P33" s="772"/>
      <c r="Q33" s="807"/>
      <c r="R33" s="808"/>
      <c r="S33" s="809"/>
      <c r="T33" s="807"/>
      <c r="U33" s="808"/>
      <c r="V33" s="809"/>
      <c r="W33" s="812"/>
      <c r="X33" s="813"/>
      <c r="Y33" s="816"/>
      <c r="Z33" s="817"/>
    </row>
    <row r="34" spans="2:26" ht="18" customHeight="1">
      <c r="B34" s="791"/>
      <c r="C34" s="779"/>
      <c r="D34" s="779"/>
      <c r="E34" s="765"/>
      <c r="F34" s="765"/>
      <c r="G34" s="765"/>
      <c r="H34" s="766"/>
      <c r="I34" s="766"/>
      <c r="J34" s="766"/>
      <c r="K34" s="766"/>
      <c r="L34" s="766"/>
      <c r="M34" s="766"/>
      <c r="N34" s="767">
        <f t="shared" ref="N34" si="10">H34-K34</f>
        <v>0</v>
      </c>
      <c r="O34" s="768"/>
      <c r="P34" s="769"/>
      <c r="Q34" s="765"/>
      <c r="R34" s="765"/>
      <c r="S34" s="765"/>
      <c r="T34" s="765"/>
      <c r="U34" s="765"/>
      <c r="V34" s="765"/>
      <c r="W34" s="791"/>
      <c r="X34" s="791"/>
      <c r="Y34" s="792"/>
      <c r="Z34" s="792"/>
    </row>
    <row r="35" spans="2:26" ht="18" customHeight="1">
      <c r="B35" s="779"/>
      <c r="C35" s="779"/>
      <c r="D35" s="779"/>
      <c r="E35" s="765"/>
      <c r="F35" s="765"/>
      <c r="G35" s="765"/>
      <c r="H35" s="766"/>
      <c r="I35" s="766"/>
      <c r="J35" s="766"/>
      <c r="K35" s="766"/>
      <c r="L35" s="766"/>
      <c r="M35" s="766"/>
      <c r="N35" s="770"/>
      <c r="O35" s="771"/>
      <c r="P35" s="772"/>
      <c r="Q35" s="765"/>
      <c r="R35" s="765"/>
      <c r="S35" s="765"/>
      <c r="T35" s="765"/>
      <c r="U35" s="765"/>
      <c r="V35" s="765"/>
      <c r="W35" s="791"/>
      <c r="X35" s="791"/>
      <c r="Y35" s="792"/>
      <c r="Z35" s="792"/>
    </row>
    <row r="36" spans="2:26" ht="18" customHeight="1">
      <c r="B36" s="791"/>
      <c r="C36" s="779"/>
      <c r="D36" s="779"/>
      <c r="E36" s="765"/>
      <c r="F36" s="765"/>
      <c r="G36" s="765"/>
      <c r="H36" s="766"/>
      <c r="I36" s="766"/>
      <c r="J36" s="766"/>
      <c r="K36" s="766"/>
      <c r="L36" s="766"/>
      <c r="M36" s="766"/>
      <c r="N36" s="767">
        <f t="shared" ref="N36" si="11">H36-K36</f>
        <v>0</v>
      </c>
      <c r="O36" s="768"/>
      <c r="P36" s="769"/>
      <c r="Q36" s="765"/>
      <c r="R36" s="765"/>
      <c r="S36" s="765"/>
      <c r="T36" s="765"/>
      <c r="U36" s="765"/>
      <c r="V36" s="765"/>
      <c r="W36" s="791"/>
      <c r="X36" s="791"/>
      <c r="Y36" s="792"/>
      <c r="Z36" s="792"/>
    </row>
    <row r="37" spans="2:26" ht="18" customHeight="1">
      <c r="B37" s="779"/>
      <c r="C37" s="779"/>
      <c r="D37" s="779"/>
      <c r="E37" s="765"/>
      <c r="F37" s="765"/>
      <c r="G37" s="765"/>
      <c r="H37" s="766"/>
      <c r="I37" s="766"/>
      <c r="J37" s="766"/>
      <c r="K37" s="766"/>
      <c r="L37" s="766"/>
      <c r="M37" s="766"/>
      <c r="N37" s="770"/>
      <c r="O37" s="771"/>
      <c r="P37" s="772"/>
      <c r="Q37" s="765"/>
      <c r="R37" s="765"/>
      <c r="S37" s="765"/>
      <c r="T37" s="765"/>
      <c r="U37" s="765"/>
      <c r="V37" s="765"/>
      <c r="W37" s="791"/>
      <c r="X37" s="791"/>
      <c r="Y37" s="792"/>
      <c r="Z37" s="792"/>
    </row>
    <row r="38" spans="2:26" ht="18" customHeight="1">
      <c r="B38" s="791"/>
      <c r="C38" s="779"/>
      <c r="D38" s="779"/>
      <c r="E38" s="765"/>
      <c r="F38" s="765"/>
      <c r="G38" s="765"/>
      <c r="H38" s="766"/>
      <c r="I38" s="766"/>
      <c r="J38" s="766"/>
      <c r="K38" s="766"/>
      <c r="L38" s="766"/>
      <c r="M38" s="766"/>
      <c r="N38" s="767">
        <f t="shared" ref="N38" si="12">H38-K38</f>
        <v>0</v>
      </c>
      <c r="O38" s="768"/>
      <c r="P38" s="769"/>
      <c r="Q38" s="765"/>
      <c r="R38" s="765"/>
      <c r="S38" s="765"/>
      <c r="T38" s="765"/>
      <c r="U38" s="765"/>
      <c r="V38" s="765"/>
      <c r="W38" s="791"/>
      <c r="X38" s="791"/>
      <c r="Y38" s="792"/>
      <c r="Z38" s="792"/>
    </row>
    <row r="39" spans="2:26" ht="18" customHeight="1">
      <c r="B39" s="779"/>
      <c r="C39" s="779"/>
      <c r="D39" s="779"/>
      <c r="E39" s="765"/>
      <c r="F39" s="765"/>
      <c r="G39" s="765"/>
      <c r="H39" s="766"/>
      <c r="I39" s="766"/>
      <c r="J39" s="766"/>
      <c r="K39" s="766"/>
      <c r="L39" s="766"/>
      <c r="M39" s="766"/>
      <c r="N39" s="770"/>
      <c r="O39" s="771"/>
      <c r="P39" s="772"/>
      <c r="Q39" s="765"/>
      <c r="R39" s="765"/>
      <c r="S39" s="765"/>
      <c r="T39" s="765"/>
      <c r="U39" s="765"/>
      <c r="V39" s="765"/>
      <c r="W39" s="791"/>
      <c r="X39" s="791"/>
      <c r="Y39" s="792"/>
      <c r="Z39" s="792"/>
    </row>
    <row r="40" spans="2:26" ht="18" customHeight="1">
      <c r="B40" s="791"/>
      <c r="C40" s="779"/>
      <c r="D40" s="779"/>
      <c r="E40" s="765"/>
      <c r="F40" s="765"/>
      <c r="G40" s="765"/>
      <c r="H40" s="766"/>
      <c r="I40" s="766"/>
      <c r="J40" s="766"/>
      <c r="K40" s="766"/>
      <c r="L40" s="766"/>
      <c r="M40" s="766"/>
      <c r="N40" s="767">
        <f t="shared" ref="N40" si="13">H40-K40</f>
        <v>0</v>
      </c>
      <c r="O40" s="768"/>
      <c r="P40" s="769"/>
      <c r="Q40" s="765"/>
      <c r="R40" s="765"/>
      <c r="S40" s="765"/>
      <c r="T40" s="765"/>
      <c r="U40" s="765"/>
      <c r="V40" s="765"/>
      <c r="W40" s="791"/>
      <c r="X40" s="791"/>
      <c r="Y40" s="792"/>
      <c r="Z40" s="792"/>
    </row>
    <row r="41" spans="2:26" ht="18" customHeight="1">
      <c r="B41" s="779"/>
      <c r="C41" s="779"/>
      <c r="D41" s="779"/>
      <c r="E41" s="765"/>
      <c r="F41" s="765"/>
      <c r="G41" s="765"/>
      <c r="H41" s="766"/>
      <c r="I41" s="766"/>
      <c r="J41" s="766"/>
      <c r="K41" s="766"/>
      <c r="L41" s="766"/>
      <c r="M41" s="766"/>
      <c r="N41" s="770"/>
      <c r="O41" s="771"/>
      <c r="P41" s="772"/>
      <c r="Q41" s="765"/>
      <c r="R41" s="765"/>
      <c r="S41" s="765"/>
      <c r="T41" s="765"/>
      <c r="U41" s="765"/>
      <c r="V41" s="765"/>
      <c r="W41" s="791"/>
      <c r="X41" s="791"/>
      <c r="Y41" s="792"/>
      <c r="Z41" s="792"/>
    </row>
    <row r="42" spans="2:26" ht="18" customHeight="1">
      <c r="B42" s="820" t="s">
        <v>567</v>
      </c>
      <c r="C42" s="824"/>
      <c r="D42" s="825"/>
      <c r="E42" s="820" t="s">
        <v>568</v>
      </c>
      <c r="F42" s="829"/>
      <c r="G42" s="821"/>
      <c r="H42" s="830" t="s">
        <v>562</v>
      </c>
      <c r="I42" s="830"/>
      <c r="J42" s="830"/>
      <c r="K42" s="830" t="s">
        <v>562</v>
      </c>
      <c r="L42" s="830"/>
      <c r="M42" s="830"/>
      <c r="N42" s="830" t="s">
        <v>562</v>
      </c>
      <c r="O42" s="830"/>
      <c r="P42" s="830"/>
      <c r="Q42" s="820" t="s">
        <v>568</v>
      </c>
      <c r="R42" s="829"/>
      <c r="S42" s="821"/>
      <c r="T42" s="820" t="s">
        <v>568</v>
      </c>
      <c r="U42" s="829"/>
      <c r="V42" s="821"/>
      <c r="W42" s="820" t="s">
        <v>568</v>
      </c>
      <c r="X42" s="821"/>
      <c r="Y42" s="820" t="s">
        <v>568</v>
      </c>
      <c r="Z42" s="821"/>
    </row>
    <row r="43" spans="2:26" ht="18" customHeight="1">
      <c r="B43" s="826"/>
      <c r="C43" s="827"/>
      <c r="D43" s="828"/>
      <c r="E43" s="754"/>
      <c r="F43" s="755"/>
      <c r="G43" s="756"/>
      <c r="H43" s="822">
        <f>SUM(H10:J41)</f>
        <v>0</v>
      </c>
      <c r="I43" s="823"/>
      <c r="J43" s="823"/>
      <c r="K43" s="822">
        <f>SUM(K10:M41)</f>
        <v>0</v>
      </c>
      <c r="L43" s="823"/>
      <c r="M43" s="823"/>
      <c r="N43" s="822">
        <f>SUM(N10:P41)</f>
        <v>0</v>
      </c>
      <c r="O43" s="823"/>
      <c r="P43" s="823"/>
      <c r="Q43" s="754"/>
      <c r="R43" s="755"/>
      <c r="S43" s="756"/>
      <c r="T43" s="754"/>
      <c r="U43" s="755"/>
      <c r="V43" s="756"/>
      <c r="W43" s="754"/>
      <c r="X43" s="756"/>
      <c r="Y43" s="754"/>
      <c r="Z43" s="756"/>
    </row>
    <row r="44" spans="2:26" ht="18" customHeight="1">
      <c r="B44" s="380" t="s">
        <v>569</v>
      </c>
    </row>
    <row r="45" spans="2:26" ht="18" customHeight="1"/>
    <row r="46" spans="2:26" ht="18" customHeight="1"/>
    <row r="47" spans="2:26" ht="18" customHeight="1"/>
    <row r="48" spans="2:2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sheetData>
  <mergeCells count="183">
    <mergeCell ref="W42:X43"/>
    <mergeCell ref="Y42:Z43"/>
    <mergeCell ref="H43:J43"/>
    <mergeCell ref="K43:M43"/>
    <mergeCell ref="N43:P43"/>
    <mergeCell ref="T40:V41"/>
    <mergeCell ref="W40:X41"/>
    <mergeCell ref="Y40:Z41"/>
    <mergeCell ref="B42:D43"/>
    <mergeCell ref="E42:G43"/>
    <mergeCell ref="H42:J42"/>
    <mergeCell ref="K42:M42"/>
    <mergeCell ref="N42:P42"/>
    <mergeCell ref="Q42:S43"/>
    <mergeCell ref="T42:V43"/>
    <mergeCell ref="B40:D41"/>
    <mergeCell ref="E40:G41"/>
    <mergeCell ref="H40:J41"/>
    <mergeCell ref="K40:M41"/>
    <mergeCell ref="N40:P41"/>
    <mergeCell ref="Q40:S41"/>
    <mergeCell ref="B38:D39"/>
    <mergeCell ref="E38:G39"/>
    <mergeCell ref="H38:J39"/>
    <mergeCell ref="K38:M39"/>
    <mergeCell ref="N38:P39"/>
    <mergeCell ref="Q38:S39"/>
    <mergeCell ref="T38:V39"/>
    <mergeCell ref="W38:X39"/>
    <mergeCell ref="Y38:Z39"/>
    <mergeCell ref="B36:D37"/>
    <mergeCell ref="E36:G37"/>
    <mergeCell ref="H36:J37"/>
    <mergeCell ref="K36:M37"/>
    <mergeCell ref="N36:P37"/>
    <mergeCell ref="Q36:S37"/>
    <mergeCell ref="T36:V37"/>
    <mergeCell ref="W36:X37"/>
    <mergeCell ref="Y36:Z37"/>
    <mergeCell ref="T32:V33"/>
    <mergeCell ref="W32:X33"/>
    <mergeCell ref="Y32:Z33"/>
    <mergeCell ref="B34:D35"/>
    <mergeCell ref="E34:G35"/>
    <mergeCell ref="H34:J35"/>
    <mergeCell ref="K34:M35"/>
    <mergeCell ref="N34:P35"/>
    <mergeCell ref="Q34:S35"/>
    <mergeCell ref="T34:V35"/>
    <mergeCell ref="B32:D33"/>
    <mergeCell ref="E32:G33"/>
    <mergeCell ref="H32:J33"/>
    <mergeCell ref="K32:M33"/>
    <mergeCell ref="N32:P33"/>
    <mergeCell ref="Q32:S33"/>
    <mergeCell ref="W34:X35"/>
    <mergeCell ref="Y34:Z35"/>
    <mergeCell ref="B30:D31"/>
    <mergeCell ref="E30:G31"/>
    <mergeCell ref="H30:J31"/>
    <mergeCell ref="K30:M31"/>
    <mergeCell ref="N30:P31"/>
    <mergeCell ref="Q30:S31"/>
    <mergeCell ref="T30:V31"/>
    <mergeCell ref="W30:X31"/>
    <mergeCell ref="Y30:Z31"/>
    <mergeCell ref="B28:D29"/>
    <mergeCell ref="E28:G29"/>
    <mergeCell ref="H28:J29"/>
    <mergeCell ref="K28:M29"/>
    <mergeCell ref="N28:P29"/>
    <mergeCell ref="Q28:S29"/>
    <mergeCell ref="T28:V29"/>
    <mergeCell ref="W28:X29"/>
    <mergeCell ref="Y28:Z29"/>
    <mergeCell ref="T24:V25"/>
    <mergeCell ref="W24:X25"/>
    <mergeCell ref="Y24:Z25"/>
    <mergeCell ref="B26:D27"/>
    <mergeCell ref="E26:G27"/>
    <mergeCell ref="H26:J27"/>
    <mergeCell ref="K26:M27"/>
    <mergeCell ref="N26:P27"/>
    <mergeCell ref="Q26:S27"/>
    <mergeCell ref="T26:V27"/>
    <mergeCell ref="B24:D25"/>
    <mergeCell ref="E24:G25"/>
    <mergeCell ref="H24:J25"/>
    <mergeCell ref="K24:M25"/>
    <mergeCell ref="N24:P25"/>
    <mergeCell ref="Q24:S25"/>
    <mergeCell ref="W26:X27"/>
    <mergeCell ref="Y26:Z27"/>
    <mergeCell ref="B22:D23"/>
    <mergeCell ref="E22:G23"/>
    <mergeCell ref="H22:J23"/>
    <mergeCell ref="K22:M23"/>
    <mergeCell ref="N22:P23"/>
    <mergeCell ref="Q22:S23"/>
    <mergeCell ref="T22:V23"/>
    <mergeCell ref="W22:X23"/>
    <mergeCell ref="Y22:Z23"/>
    <mergeCell ref="B20:D21"/>
    <mergeCell ref="E20:G21"/>
    <mergeCell ref="H20:J21"/>
    <mergeCell ref="K20:M21"/>
    <mergeCell ref="N20:P21"/>
    <mergeCell ref="Q20:S21"/>
    <mergeCell ref="T20:V21"/>
    <mergeCell ref="W20:X21"/>
    <mergeCell ref="Y20:Z21"/>
    <mergeCell ref="B10:D11"/>
    <mergeCell ref="T16:V17"/>
    <mergeCell ref="W16:X17"/>
    <mergeCell ref="Y16:Z17"/>
    <mergeCell ref="B18:D19"/>
    <mergeCell ref="E18:G19"/>
    <mergeCell ref="H18:J19"/>
    <mergeCell ref="K18:M19"/>
    <mergeCell ref="N18:P19"/>
    <mergeCell ref="Q18:S19"/>
    <mergeCell ref="T18:V19"/>
    <mergeCell ref="B16:D17"/>
    <mergeCell ref="E16:G17"/>
    <mergeCell ref="H16:J17"/>
    <mergeCell ref="K16:M17"/>
    <mergeCell ref="N16:P17"/>
    <mergeCell ref="Q16:S17"/>
    <mergeCell ref="W18:X19"/>
    <mergeCell ref="Y18:Z19"/>
    <mergeCell ref="B12:D13"/>
    <mergeCell ref="E12:G13"/>
    <mergeCell ref="H12:J13"/>
    <mergeCell ref="K12:M13"/>
    <mergeCell ref="N12:P13"/>
    <mergeCell ref="Q12:S13"/>
    <mergeCell ref="T12:V13"/>
    <mergeCell ref="W12:X13"/>
    <mergeCell ref="Y12:Z13"/>
    <mergeCell ref="B14:D15"/>
    <mergeCell ref="E14:G15"/>
    <mergeCell ref="H14:J15"/>
    <mergeCell ref="K14:M15"/>
    <mergeCell ref="N14:P15"/>
    <mergeCell ref="Q14:S15"/>
    <mergeCell ref="T14:V15"/>
    <mergeCell ref="W14:X15"/>
    <mergeCell ref="Y14:Z15"/>
    <mergeCell ref="T10:V11"/>
    <mergeCell ref="T9:V9"/>
    <mergeCell ref="L1:S1"/>
    <mergeCell ref="B5:D7"/>
    <mergeCell ref="E5:G7"/>
    <mergeCell ref="H5:P5"/>
    <mergeCell ref="Q5:Z5"/>
    <mergeCell ref="H6:J7"/>
    <mergeCell ref="K6:M7"/>
    <mergeCell ref="N6:P7"/>
    <mergeCell ref="Q6:S7"/>
    <mergeCell ref="T6:V7"/>
    <mergeCell ref="W6:X7"/>
    <mergeCell ref="Y6:Z7"/>
    <mergeCell ref="B9:D9"/>
    <mergeCell ref="E9:G9"/>
    <mergeCell ref="H9:J9"/>
    <mergeCell ref="K9:M9"/>
    <mergeCell ref="N9:P9"/>
    <mergeCell ref="T8:V8"/>
    <mergeCell ref="W8:X9"/>
    <mergeCell ref="Y8:Z9"/>
    <mergeCell ref="W10:X11"/>
    <mergeCell ref="Y10:Z11"/>
    <mergeCell ref="Q9:S9"/>
    <mergeCell ref="E8:G8"/>
    <mergeCell ref="H8:J8"/>
    <mergeCell ref="K8:M8"/>
    <mergeCell ref="N8:P8"/>
    <mergeCell ref="Q8:S8"/>
    <mergeCell ref="E10:G11"/>
    <mergeCell ref="H10:J11"/>
    <mergeCell ref="K10:M11"/>
    <mergeCell ref="N10:P11"/>
    <mergeCell ref="Q10:S11"/>
  </mergeCells>
  <phoneticPr fontId="18"/>
  <dataValidations count="3">
    <dataValidation type="list" allowBlank="1" showInputMessage="1" sqref="Q10:S41">
      <formula1>$AC$11</formula1>
    </dataValidation>
    <dataValidation type="list" allowBlank="1" showInputMessage="1" sqref="B10:D11">
      <formula1>"死亡者なし"</formula1>
    </dataValidation>
    <dataValidation type="list" allowBlank="1" showInputMessage="1" sqref="Y10:Z41">
      <formula1>$AC$7:$AH$7</formula1>
    </dataValidation>
  </dataValidations>
  <hyperlinks>
    <hyperlink ref="L1:S1" location="遺留金品" display="遺留金品"/>
  </hyperlinks>
  <printOptions horizontalCentered="1"/>
  <pageMargins left="0.39370078740157483" right="0.39370078740157483" top="0.39370078740157483" bottom="0.39370078740157483" header="0.19685039370078741" footer="0.19685039370078741"/>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20</vt:i4>
      </vt:variant>
    </vt:vector>
  </HeadingPairs>
  <TitlesOfParts>
    <vt:vector size="25" baseType="lpstr">
      <vt:lpstr>フェイスシート</vt:lpstr>
      <vt:lpstr>点検表</vt:lpstr>
      <vt:lpstr>付表１・拘束、入浴、給食</vt:lpstr>
      <vt:lpstr>付表２・預り金</vt:lpstr>
      <vt:lpstr>付表３・遺留金品</vt:lpstr>
      <vt:lpstr>フェイスシート!Print_Area</vt:lpstr>
      <vt:lpstr>点検表!Print_Area</vt:lpstr>
      <vt:lpstr>'付表１・拘束、入浴、給食'!Print_Area</vt:lpstr>
      <vt:lpstr>付表２・預り金!Print_Area</vt:lpstr>
      <vt:lpstr>付表３・遺留金品!Print_Area</vt:lpstr>
      <vt:lpstr>点検表!Print_Titles</vt:lpstr>
      <vt:lpstr>遺留金品</vt:lpstr>
      <vt:lpstr>検食</vt:lpstr>
      <vt:lpstr>検便</vt:lpstr>
      <vt:lpstr>拘束者</vt:lpstr>
      <vt:lpstr>入浴</vt:lpstr>
      <vt:lpstr>別紙遺留金品</vt:lpstr>
      <vt:lpstr>別紙検食</vt:lpstr>
      <vt:lpstr>別紙検便</vt:lpstr>
      <vt:lpstr>別紙拘束</vt:lpstr>
      <vt:lpstr>別紙入浴</vt:lpstr>
      <vt:lpstr>別紙保存食</vt:lpstr>
      <vt:lpstr>別紙預り金</vt:lpstr>
      <vt:lpstr>保存食</vt:lpstr>
      <vt:lpstr>預り金</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自己点検シート（認知症対応型共同生活介護）</dc:title>
  <dc:creator>金沢市福祉指導監査課</dc:creator>
  <cp:lastModifiedBy>kndp</cp:lastModifiedBy>
  <cp:lastPrinted>2023-11-10T09:24:19Z</cp:lastPrinted>
  <dcterms:created xsi:type="dcterms:W3CDTF">2008-05-12T01:19:26Z</dcterms:created>
  <dcterms:modified xsi:type="dcterms:W3CDTF">2023-11-10T09:27:25Z</dcterms:modified>
</cp:coreProperties>
</file>