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4" r:id="rId1"/>
    <sheet name="点検表" sheetId="1" r:id="rId2"/>
    <sheet name="付表１・拘束、入浴、給食" sheetId="5" r:id="rId3"/>
    <sheet name="付表２・預り金" sheetId="6" r:id="rId4"/>
    <sheet name="付表３・遺留金品" sheetId="7" r:id="rId5"/>
  </sheets>
  <definedNames>
    <definedName name="_xlnm._FilterDatabase" localSheetId="1" hidden="1">点検表!$G$5:$J$268</definedName>
    <definedName name="_xlnm.Print_Area" localSheetId="0">フェイスシート!$A$1:$E$48</definedName>
    <definedName name="_xlnm.Print_Area" localSheetId="1">点検表!$A$1:$J$268</definedName>
    <definedName name="_xlnm.Print_Area" localSheetId="2">'付表１・拘束、入浴、給食'!$A$1:$I$38</definedName>
    <definedName name="_xlnm.Print_Area" localSheetId="3">付表２・預り金!$A$1:$U$36</definedName>
    <definedName name="_xlnm.Print_Area" localSheetId="4">付表３・遺留金品!$A$1:$AA$44</definedName>
    <definedName name="_xlnm.Print_Titles" localSheetId="1">点検表!$5:$6</definedName>
    <definedName name="遺留金品">点検表!$A$124</definedName>
    <definedName name="検食">点検表!$A$117</definedName>
    <definedName name="検便">点検表!$A$119</definedName>
    <definedName name="拘束者">点検表!$A$78</definedName>
    <definedName name="入浴">点検表!$A$106</definedName>
    <definedName name="別紙遺留金品">付表３・遺留金品!$A$1</definedName>
    <definedName name="別紙検食">'付表１・拘束、入浴、給食'!$A$20</definedName>
    <definedName name="別紙検便">'付表１・拘束、入浴、給食'!$A$30</definedName>
    <definedName name="別紙拘束">'付表１・拘束、入浴、給食'!$A$3</definedName>
    <definedName name="別紙入浴">'付表１・拘束、入浴、給食'!$A$7</definedName>
    <definedName name="別紙保存食">'付表１・拘束、入浴、給食'!$A$26</definedName>
    <definedName name="別紙預り金">付表２・預り金!$A$1</definedName>
    <definedName name="保存食">点検表!$A$118</definedName>
    <definedName name="預り金">点検表!$A$123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6" i="1"/>
  <c r="I45" i="1"/>
  <c r="I44" i="1"/>
  <c r="I43" i="1"/>
  <c r="I42" i="1"/>
  <c r="I41" i="1"/>
  <c r="I40" i="1"/>
  <c r="I39" i="1"/>
  <c r="I38" i="1"/>
  <c r="I37" i="1"/>
  <c r="I36" i="1"/>
  <c r="I35" i="1"/>
  <c r="I34" i="1"/>
  <c r="I33" i="1"/>
  <c r="I32" i="1"/>
  <c r="I31" i="1"/>
  <c r="I30" i="1"/>
  <c r="I29" i="1"/>
  <c r="I28" i="1"/>
  <c r="I27" i="1"/>
  <c r="I24" i="1"/>
  <c r="I23" i="1"/>
  <c r="I22" i="1"/>
  <c r="I21" i="1"/>
  <c r="I20" i="1"/>
  <c r="I19" i="1"/>
  <c r="I18" i="1"/>
  <c r="I17" i="1"/>
  <c r="I16" i="1"/>
  <c r="I15" i="1"/>
  <c r="I14" i="1"/>
  <c r="I13" i="1"/>
  <c r="I12" i="1"/>
  <c r="I11" i="1"/>
  <c r="I10" i="1"/>
  <c r="I9" i="1"/>
  <c r="V18" i="6" l="1"/>
  <c r="V17" i="6"/>
  <c r="V16" i="6"/>
  <c r="M12" i="6"/>
  <c r="M11" i="6"/>
  <c r="M10" i="6"/>
  <c r="V22" i="6" l="1"/>
  <c r="M37" i="5"/>
  <c r="L37" i="5"/>
  <c r="K37" i="5"/>
  <c r="J37" i="5"/>
  <c r="M36" i="5"/>
  <c r="L36" i="5"/>
  <c r="K36" i="5"/>
  <c r="J36" i="5"/>
  <c r="M35" i="5"/>
  <c r="L35" i="5"/>
  <c r="K35" i="5"/>
  <c r="J35" i="5"/>
  <c r="M34" i="5"/>
  <c r="L34" i="5"/>
  <c r="K34" i="5"/>
  <c r="J34" i="5"/>
  <c r="M33" i="5"/>
  <c r="L33" i="5"/>
  <c r="K33" i="5"/>
  <c r="J33" i="5"/>
  <c r="M32" i="5"/>
  <c r="L32" i="5"/>
  <c r="K32" i="5"/>
  <c r="J32" i="5"/>
  <c r="K3" i="5" l="1"/>
  <c r="V12" i="6"/>
  <c r="V11" i="6"/>
  <c r="V10" i="6"/>
  <c r="A124" i="1" l="1"/>
  <c r="A78" i="1"/>
  <c r="K43" i="7" l="1"/>
  <c r="H43" i="7"/>
  <c r="N40" i="7"/>
  <c r="N38" i="7"/>
  <c r="N36" i="7"/>
  <c r="N34" i="7"/>
  <c r="N32" i="7"/>
  <c r="N30" i="7"/>
  <c r="N28" i="7"/>
  <c r="N26" i="7"/>
  <c r="N24" i="7"/>
  <c r="N22" i="7"/>
  <c r="N20" i="7"/>
  <c r="N18" i="7"/>
  <c r="N16" i="7"/>
  <c r="N14" i="7"/>
  <c r="N12" i="7"/>
  <c r="N10" i="7"/>
  <c r="Q9" i="7"/>
  <c r="T9" i="7" s="1"/>
  <c r="N9" i="7"/>
  <c r="L1" i="7"/>
  <c r="W34" i="6"/>
  <c r="V34" i="6"/>
  <c r="W33" i="6"/>
  <c r="V33" i="6"/>
  <c r="V30" i="6"/>
  <c r="V29" i="6"/>
  <c r="W28" i="6"/>
  <c r="V28" i="6"/>
  <c r="V25" i="6"/>
  <c r="V3" i="6"/>
  <c r="V1" i="6"/>
  <c r="I1" i="6"/>
  <c r="E30" i="5"/>
  <c r="K28" i="5"/>
  <c r="J28" i="5"/>
  <c r="J27" i="5"/>
  <c r="D26" i="5"/>
  <c r="L24" i="5"/>
  <c r="K24" i="5"/>
  <c r="J24" i="5"/>
  <c r="L23" i="5"/>
  <c r="K23" i="5"/>
  <c r="J23" i="5"/>
  <c r="L22" i="5"/>
  <c r="K22" i="5"/>
  <c r="J22" i="5"/>
  <c r="C20" i="5"/>
  <c r="J14" i="5"/>
  <c r="J12" i="5"/>
  <c r="J11" i="5"/>
  <c r="E7" i="5"/>
  <c r="F3" i="5"/>
  <c r="N43" i="7" l="1"/>
  <c r="V32" i="6"/>
  <c r="V27" i="6"/>
  <c r="V7" i="6"/>
  <c r="J30" i="5"/>
  <c r="J26" i="5"/>
  <c r="J20" i="5"/>
  <c r="J7" i="5"/>
  <c r="A106" i="1" l="1"/>
  <c r="K7" i="5"/>
  <c r="A117" i="1"/>
  <c r="K20" i="5"/>
  <c r="A118" i="1"/>
  <c r="K26" i="5"/>
  <c r="A119" i="1"/>
  <c r="K30" i="5"/>
  <c r="W1" i="6"/>
  <c r="A123" i="1" s="1"/>
  <c r="C3" i="1"/>
  <c r="C2" i="1"/>
</calcChain>
</file>

<file path=xl/comments1.xml><?xml version="1.0" encoding="utf-8"?>
<comments xmlns="http://schemas.openxmlformats.org/spreadsheetml/2006/main">
  <authors>
    <author>kndp</author>
  </authors>
  <commentList>
    <comment ref="H11" authorId="0" shapeId="0">
      <text>
        <r>
          <rPr>
            <b/>
            <sz val="9"/>
            <color indexed="81"/>
            <rFont val="ＭＳ Ｐゴシック"/>
            <family val="3"/>
            <charset val="128"/>
          </rPr>
          <t>プルダウンで選択してください。(下も同じ)</t>
        </r>
      </text>
    </comment>
    <comment ref="D27" authorId="0" shapeId="0">
      <text>
        <r>
          <rPr>
            <b/>
            <sz val="9"/>
            <color indexed="81"/>
            <rFont val="ＭＳ Ｐゴシック"/>
            <family val="3"/>
            <charset val="128"/>
          </rPr>
          <t>プルダウンで選択してください。(下も同じ)</t>
        </r>
      </text>
    </comment>
    <comment ref="G27" authorId="0" shapeId="0">
      <text>
        <r>
          <rPr>
            <b/>
            <sz val="9"/>
            <color indexed="81"/>
            <rFont val="MS P ゴシック"/>
            <family val="3"/>
            <charset val="128"/>
          </rPr>
          <t>単に「14」などと入力すれば、「14日間」と表示されます。</t>
        </r>
      </text>
    </comment>
    <comment ref="G28" authorId="0" shapeId="0">
      <text>
        <r>
          <rPr>
            <b/>
            <sz val="9"/>
            <color indexed="81"/>
            <rFont val="MS P ゴシック"/>
            <family val="3"/>
            <charset val="128"/>
          </rPr>
          <t>単に「-20」などと入力すれば、「-20℃」と表示されます。</t>
        </r>
      </text>
    </comment>
    <comment ref="F32" authorId="0" shapeId="0">
      <text>
        <r>
          <rPr>
            <b/>
            <sz val="9"/>
            <color indexed="81"/>
            <rFont val="MS P ゴシック"/>
            <family val="3"/>
            <charset val="128"/>
          </rPr>
          <t>単に「120」などと入力すれば、「／120人」と表示されます。</t>
        </r>
      </text>
    </comment>
  </commentList>
</comments>
</file>

<file path=xl/comments2.xml><?xml version="1.0" encoding="utf-8"?>
<comments xmlns="http://schemas.openxmlformats.org/spreadsheetml/2006/main">
  <authors>
    <author>kndp</author>
  </authors>
  <commentList>
    <comment ref="Q1" authorId="0" shapeId="0">
      <text>
        <r>
          <rPr>
            <b/>
            <sz val="9"/>
            <color indexed="81"/>
            <rFont val="ＭＳ Ｐゴシック"/>
            <family val="3"/>
            <charset val="128"/>
          </rPr>
          <t>「　月　日」のセルは、「7/4」などと上書き入力できます。</t>
        </r>
      </text>
    </comment>
    <comment ref="I25" authorId="0" shapeId="0">
      <text>
        <r>
          <rPr>
            <b/>
            <sz val="9"/>
            <color indexed="81"/>
            <rFont val="ＭＳ Ｐゴシック"/>
            <family val="3"/>
            <charset val="128"/>
          </rPr>
          <t>プルダウンで有無を選択してください。</t>
        </r>
      </text>
    </comment>
    <comment ref="L28" authorId="0" shapeId="0">
      <text>
        <r>
          <rPr>
            <b/>
            <sz val="9"/>
            <color indexed="81"/>
            <rFont val="ＭＳ Ｐゴシック"/>
            <family val="3"/>
            <charset val="128"/>
          </rPr>
          <t>プルダウンで、「年」か「月」を選択してください。</t>
        </r>
      </text>
    </comment>
  </commentList>
</comments>
</file>

<file path=xl/comments3.xml><?xml version="1.0" encoding="utf-8"?>
<comments xmlns="http://schemas.openxmlformats.org/spreadsheetml/2006/main">
  <authors>
    <author>kndp</author>
    <author>西尾一朗</author>
  </authors>
  <commentList>
    <comment ref="B10" authorId="0" shapeId="0">
      <text>
        <r>
          <rPr>
            <b/>
            <sz val="9"/>
            <color indexed="81"/>
            <rFont val="MS P ゴシック"/>
            <family val="3"/>
            <charset val="128"/>
          </rPr>
          <t>前年度、死亡者が１人もなかった場合、このセルに「死亡者なし」とプルダウンで選択入力してください。</t>
        </r>
      </text>
    </comment>
    <comment ref="E10" authorId="1" shapeId="0">
      <text>
        <r>
          <rPr>
            <b/>
            <sz val="9"/>
            <color indexed="81"/>
            <rFont val="ＭＳ Ｐゴシック"/>
            <family val="3"/>
            <charset val="128"/>
          </rPr>
          <t>「r2/7/14」などと入力して下さい。</t>
        </r>
      </text>
    </comment>
    <comment ref="Y10" authorId="1" shapeId="0">
      <text>
        <r>
          <rPr>
            <b/>
            <sz val="9"/>
            <color indexed="81"/>
            <rFont val="ＭＳ Ｐゴシック"/>
            <family val="3"/>
            <charset val="128"/>
          </rPr>
          <t>有無をプルダウンで選択できます。</t>
        </r>
      </text>
    </comment>
  </commentList>
</comments>
</file>

<file path=xl/sharedStrings.xml><?xml version="1.0" encoding="utf-8"?>
<sst xmlns="http://schemas.openxmlformats.org/spreadsheetml/2006/main" count="1110" uniqueCount="733">
  <si>
    <t>点検項目</t>
    <rPh sb="0" eb="2">
      <t>テンケン</t>
    </rPh>
    <rPh sb="2" eb="4">
      <t>コウモク</t>
    </rPh>
    <phoneticPr fontId="18"/>
  </si>
  <si>
    <t>確認事項</t>
    <rPh sb="0" eb="2">
      <t>カクニン</t>
    </rPh>
    <rPh sb="2" eb="4">
      <t>ジコウ</t>
    </rPh>
    <phoneticPr fontId="18"/>
  </si>
  <si>
    <t>Ⅱ　設備基準</t>
    <rPh sb="2" eb="4">
      <t>セツビ</t>
    </rPh>
    <rPh sb="4" eb="6">
      <t>キジュン</t>
    </rPh>
    <phoneticPr fontId="18"/>
  </si>
  <si>
    <t>Ⅲ　運営基準</t>
    <rPh sb="2" eb="4">
      <t>ウンエイ</t>
    </rPh>
    <rPh sb="4" eb="6">
      <t>キジュン</t>
    </rPh>
    <phoneticPr fontId="18"/>
  </si>
  <si>
    <t>Ⅰ　人員基準</t>
    <rPh sb="2" eb="4">
      <t>ジンイン</t>
    </rPh>
    <rPh sb="4" eb="6">
      <t>キジュン</t>
    </rPh>
    <phoneticPr fontId="18"/>
  </si>
  <si>
    <t>※次ページ以降の点検表の「根拠条文」の欄は、特に断りがない限り、上記「条例」を指します。</t>
    <phoneticPr fontId="18"/>
  </si>
  <si>
    <t xml:space="preserve">苦情がサービスの質の向上を図る上での重要な情報であるとの認識に立ち、苦情の内容を踏まえ、サービスの質の向上に向けた取組を自ら行っていますか。
</t>
    <phoneticPr fontId="18"/>
  </si>
  <si>
    <t xml:space="preserve">苦情に関する市町村・国保連等の調査に協力し、指導助言に従って必要な改善を行っていますか。
</t>
    <phoneticPr fontId="18"/>
  </si>
  <si>
    <t xml:space="preserve">市町村・国保連等の指導助言に従って改善を行った場合は、その内容を報告していますか。
</t>
    <phoneticPr fontId="18"/>
  </si>
  <si>
    <t xml:space="preserve">事故の状況及びその際に採った処置の内容を記録していますか。
</t>
    <rPh sb="9" eb="10">
      <t>サイ</t>
    </rPh>
    <rPh sb="11" eb="12">
      <t>ト</t>
    </rPh>
    <rPh sb="17" eb="19">
      <t>ナイヨウ</t>
    </rPh>
    <phoneticPr fontId="18"/>
  </si>
  <si>
    <t>●フェイスシート</t>
    <phoneticPr fontId="29"/>
  </si>
  <si>
    <t>記入日</t>
    <phoneticPr fontId="29"/>
  </si>
  <si>
    <t>法人住所</t>
    <rPh sb="0" eb="2">
      <t>ホウジン</t>
    </rPh>
    <phoneticPr fontId="29"/>
  </si>
  <si>
    <t>〒</t>
    <phoneticPr fontId="29"/>
  </si>
  <si>
    <t>法人名</t>
    <phoneticPr fontId="29"/>
  </si>
  <si>
    <t>代表者</t>
    <phoneticPr fontId="29"/>
  </si>
  <si>
    <t>(役職名)</t>
    <phoneticPr fontId="29"/>
  </si>
  <si>
    <t>(氏名)</t>
    <phoneticPr fontId="29"/>
  </si>
  <si>
    <t>事業所住所</t>
    <phoneticPr fontId="29"/>
  </si>
  <si>
    <t>〒</t>
    <phoneticPr fontId="29"/>
  </si>
  <si>
    <t>事業所名</t>
    <phoneticPr fontId="29"/>
  </si>
  <si>
    <t>電話番号</t>
    <phoneticPr fontId="29"/>
  </si>
  <si>
    <t>電子メール</t>
    <phoneticPr fontId="29"/>
  </si>
  <si>
    <t>ＦＡＸ</t>
    <phoneticPr fontId="29"/>
  </si>
  <si>
    <t>管理者</t>
    <phoneticPr fontId="29"/>
  </si>
  <si>
    <t>(氏名)</t>
    <phoneticPr fontId="29"/>
  </si>
  <si>
    <t>記載担当者</t>
    <rPh sb="0" eb="2">
      <t>キサイ</t>
    </rPh>
    <rPh sb="2" eb="4">
      <t>タントウ</t>
    </rPh>
    <phoneticPr fontId="29"/>
  </si>
  <si>
    <r>
      <t xml:space="preserve">報酬実績の有無
</t>
    </r>
    <r>
      <rPr>
        <sz val="8"/>
        <color indexed="8"/>
        <rFont val="ＭＳ Ｐゴシック"/>
        <family val="3"/>
        <charset val="128"/>
      </rPr>
      <t>（前年度４月１日から点検日まで）</t>
    </r>
    <phoneticPr fontId="29"/>
  </si>
  <si>
    <t>このセルで、
「1.あり」 「2.なし」
を選んでください。</t>
  </si>
  <si>
    <t>「1.あり」の場合は、別に「各種加算等自己点検シート」も点検してください。（この自己点検シートをダウンロードしたホームページの同じ表に、あります。）</t>
    <phoneticPr fontId="29"/>
  </si>
  <si>
    <t>1.あり</t>
    <phoneticPr fontId="29"/>
  </si>
  <si>
    <t>2.なし</t>
    <phoneticPr fontId="29"/>
  </si>
  <si>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29"/>
  </si>
  <si>
    <t>備考
（改善方法など）</t>
    <phoneticPr fontId="29"/>
  </si>
  <si>
    <t>根拠条文
（条例）</t>
    <phoneticPr fontId="29"/>
  </si>
  <si>
    <t>介</t>
  </si>
  <si>
    <t>担当</t>
    <rPh sb="0" eb="2">
      <t>タントウ</t>
    </rPh>
    <phoneticPr fontId="29"/>
  </si>
  <si>
    <t>発見した事実、その他備考</t>
    <rPh sb="0" eb="2">
      <t>ハッケン</t>
    </rPh>
    <rPh sb="4" eb="6">
      <t>ジジツ</t>
    </rPh>
    <rPh sb="9" eb="10">
      <t>タ</t>
    </rPh>
    <rPh sb="10" eb="12">
      <t>ビコウ</t>
    </rPh>
    <phoneticPr fontId="29"/>
  </si>
  <si>
    <t>福</t>
    <rPh sb="0" eb="1">
      <t>フク</t>
    </rPh>
    <phoneticPr fontId="18"/>
  </si>
  <si>
    <t>福略</t>
    <rPh sb="0" eb="1">
      <t>フク</t>
    </rPh>
    <rPh sb="1" eb="2">
      <t>リャク</t>
    </rPh>
    <phoneticPr fontId="18"/>
  </si>
  <si>
    <t>（　有　・　無　）</t>
    <phoneticPr fontId="29"/>
  </si>
  <si>
    <t>・苦情相談窓口の設置　：</t>
    <phoneticPr fontId="29"/>
  </si>
  <si>
    <t>（　有　・　無　）</t>
    <phoneticPr fontId="29"/>
  </si>
  <si>
    <t>・相談窓口担当者　：</t>
    <phoneticPr fontId="29"/>
  </si>
  <si>
    <t>（　　　　　　　　　　　　　　　　　　　）</t>
    <phoneticPr fontId="29"/>
  </si>
  <si>
    <t>・処理手順等の定め（規程、マニュアル等）　：</t>
    <phoneticPr fontId="29"/>
  </si>
  <si>
    <t>・利用者等への周知の方法　：</t>
    <phoneticPr fontId="29"/>
  </si>
  <si>
    <t xml:space="preserve">利用者及びその家族からの苦情を受け付けるための仕組みを設けていますか。
</t>
    <phoneticPr fontId="18"/>
  </si>
  <si>
    <t xml:space="preserve">苦情相談等の内容を記録・保存していますか。
</t>
    <phoneticPr fontId="18"/>
  </si>
  <si>
    <t>賠償すべき事故が発生した場合は、損害賠償を速やかに行なっていますか。
→　損害賠償保険への加入：</t>
    <phoneticPr fontId="18"/>
  </si>
  <si>
    <t xml:space="preserve">点検日　： </t>
    <rPh sb="0" eb="2">
      <t>テンケン</t>
    </rPh>
    <rPh sb="2" eb="3">
      <t>ヒ</t>
    </rPh>
    <phoneticPr fontId="29"/>
  </si>
  <si>
    <t xml:space="preserve">事業所名： </t>
    <phoneticPr fontId="29"/>
  </si>
  <si>
    <t>●点検表：点検した結果を記載してください。</t>
    <phoneticPr fontId="29"/>
  </si>
  <si>
    <t>法　　　：介護保険法（平9法123）</t>
  </si>
  <si>
    <t>施行規則：介護保険法施行規則（平11厚令36）</t>
  </si>
  <si>
    <t>【①医師】</t>
  </si>
  <si>
    <t>【②生活相談員】</t>
  </si>
  <si>
    <t>同条第2項</t>
  </si>
  <si>
    <t xml:space="preserve">生活相談員は、社会福祉主事任用資格を有する者（社会福祉法第19条第1項各号。※１）又はこれらと同等以上の能力を有する者（※２）が配置されていますか。
※１　a)大卒等で厚労相指定３科目修了者 ／ b)厚労相指定講習会修了者 ／ c)社会福祉士 ／ d)厚労相指定試験合格者 ／ e)これらと同等と社会福祉法施行規則１条の２で定めた者（e-1精神保健福祉士 ／ e-2大卒せず大学院入学許可者でa)の科目を修めた者）
※２　「同等以上の能力を有する者」について、金沢市の扱いは、介護福祉士と介護支援専門員としています。
</t>
    <phoneticPr fontId="18"/>
  </si>
  <si>
    <t>第5条第1項1号
同条第4項</t>
    <phoneticPr fontId="18"/>
  </si>
  <si>
    <t>同条第1項第2号
同条第4項</t>
    <phoneticPr fontId="18"/>
  </si>
  <si>
    <t>【③介護職員又は看護職員】</t>
    <phoneticPr fontId="18"/>
  </si>
  <si>
    <t>同条第4項</t>
    <phoneticPr fontId="18"/>
  </si>
  <si>
    <t>同上</t>
    <phoneticPr fontId="18"/>
  </si>
  <si>
    <t xml:space="preserve">非ユニット型施設とユニット型施設（地域密着型を含む）とが併設されている場合、介護職員に、他の施設等との兼務をさせていませんか。
</t>
    <phoneticPr fontId="18"/>
  </si>
  <si>
    <t xml:space="preserve">同条第1項第4号
同項但し書き
同条第4項
</t>
    <phoneticPr fontId="18"/>
  </si>
  <si>
    <t>【⑤機能訓練指導員】</t>
    <phoneticPr fontId="18"/>
  </si>
  <si>
    <t xml:space="preserve">同条第1項第5号
同条第4項
</t>
    <phoneticPr fontId="18"/>
  </si>
  <si>
    <t xml:space="preserve">同条第7項
解釈通知第2-3
</t>
    <phoneticPr fontId="18"/>
  </si>
  <si>
    <t>【⑥介護支援専門員】</t>
    <phoneticPr fontId="18"/>
  </si>
  <si>
    <t>同条第1項第6号</t>
    <phoneticPr fontId="18"/>
  </si>
  <si>
    <t>同号イ</t>
  </si>
  <si>
    <t>【⑥医務室】</t>
  </si>
  <si>
    <t>【⑨消火設備その他】</t>
  </si>
  <si>
    <t xml:space="preserve">消火設備その他の非常災害に際して必要な設備を備えていますか。
</t>
    <phoneticPr fontId="18"/>
  </si>
  <si>
    <t>Ⅲ-1．内容及び手続の説明及び同意</t>
    <phoneticPr fontId="18"/>
  </si>
  <si>
    <t>Ⅲ-2．提供拒否の禁止</t>
    <phoneticPr fontId="18"/>
  </si>
  <si>
    <t>Ⅲ-3．サービス提供困難時の対応</t>
  </si>
  <si>
    <t>Ⅲ-4．受給資格等の確認</t>
  </si>
  <si>
    <t>Ⅲ-5．要介護認定の申請に係る援助</t>
  </si>
  <si>
    <t>同上</t>
  </si>
  <si>
    <t>Ⅲ-6．入退所</t>
  </si>
  <si>
    <t>同条第3項</t>
  </si>
  <si>
    <t>同条第4項</t>
  </si>
  <si>
    <t>同条第5項</t>
  </si>
  <si>
    <t>同条第7項</t>
  </si>
  <si>
    <t>Ⅲ-7．サービス提供の記録</t>
  </si>
  <si>
    <t>Ⅲ-8．利用料等の受領</t>
  </si>
  <si>
    <t xml:space="preserve">被保険者証によって、被保険者資格、要介護認定の有無及び要介護認定の有効期間を確認していますか。
</t>
    <phoneticPr fontId="18"/>
  </si>
  <si>
    <t xml:space="preserve">被保険者証に記載された認定審査会意見に配慮してサービスを提供していますか。
</t>
    <phoneticPr fontId="18"/>
  </si>
  <si>
    <t xml:space="preserve">要介護認定を申請していない場合、本人の意思を踏まえて速やかに申請が行われるよう必要な援助を行っていますか。
</t>
    <phoneticPr fontId="18"/>
  </si>
  <si>
    <t xml:space="preserve">要介護認定の更新の申請が、遅くとも認定有効期間が満了する３０日前には行われるよう必要な援助を行っていますか。
</t>
    <phoneticPr fontId="18"/>
  </si>
  <si>
    <t xml:space="preserve">身体上又は精神上著しい障害があるために常時の介護を必要とし、かつ、居宅においてこれを受けることが困難な者に対し、サービスを提供していますか。
</t>
    <phoneticPr fontId="18"/>
  </si>
  <si>
    <t xml:space="preserve">検討に当たっては、生活相談員、介護職員、看護職員、介護支援専門員等の従業者の間で協議していますか。
</t>
    <phoneticPr fontId="18"/>
  </si>
  <si>
    <t xml:space="preserve">法定代理受領サービスである場合と、そうでない場合との間に不合理な差額を設けていませんか。
</t>
    <phoneticPr fontId="18"/>
  </si>
  <si>
    <t>法第41条第8項準用</t>
  </si>
  <si>
    <t>施行規則第82条</t>
  </si>
  <si>
    <t xml:space="preserve">保険給付の対象となっているサービスと明確に区分されない、あいまいな名目による支払を受けていませんか。
</t>
    <phoneticPr fontId="18"/>
  </si>
  <si>
    <t xml:space="preserve">サービスの提供に要した費用の支払を受けた際、領収証を交付していますか。
</t>
    <phoneticPr fontId="18"/>
  </si>
  <si>
    <t>Ⅲ-9．保険給付の請求のための証明書の交付</t>
  </si>
  <si>
    <t>Ⅲ-10．指定介護福祉施設サービスの取扱方針</t>
  </si>
  <si>
    <t>同項第2号</t>
  </si>
  <si>
    <t>同項第3号</t>
  </si>
  <si>
    <t xml:space="preserve">(2) 身体的拘束等の適正化のための指針を整備していますか。
</t>
    <phoneticPr fontId="18"/>
  </si>
  <si>
    <t xml:space="preserve">自らその提供するサービスの質の評価を行い、常にその改善を図っていますか。
</t>
    <phoneticPr fontId="18"/>
  </si>
  <si>
    <t>Ⅲ-11．施設サービス計画の作成</t>
  </si>
  <si>
    <t xml:space="preserve">管理者は、介護支援専門員に施設サービス計画（以下「計画」という）の作成に関する業務を担当させていますか。
</t>
    <phoneticPr fontId="18"/>
  </si>
  <si>
    <t>Ⅲ-12．介護</t>
  </si>
  <si>
    <t>Ⅲ-13．食事</t>
  </si>
  <si>
    <t>Ⅲ-14．相談及び援助</t>
  </si>
  <si>
    <t>Ⅲ-15．社会生活上の便宜の提供等</t>
  </si>
  <si>
    <t>Ⅲ-16．機能訓練</t>
  </si>
  <si>
    <t xml:space="preserve">管理者は、従業者の管理、業務の実施状況の把握その他の管理を一元的に行っていますか。
</t>
    <phoneticPr fontId="18"/>
  </si>
  <si>
    <t xml:space="preserve">管理者は、従業者に運営に関する基準を遵守させるため必要な指揮命令を行っていますか。
</t>
    <phoneticPr fontId="18"/>
  </si>
  <si>
    <t xml:space="preserve">(6) 苦情の内容等を記録すること。
</t>
    <phoneticPr fontId="18"/>
  </si>
  <si>
    <t xml:space="preserve">(7) 事故の状況及び事故に際して採った処置について記録すること。
</t>
    <phoneticPr fontId="18"/>
  </si>
  <si>
    <t xml:space="preserve">従業者の資質向上のため、研修の機会を確保していますか。
</t>
    <phoneticPr fontId="18"/>
  </si>
  <si>
    <t xml:space="preserve">体制、避難方法等は、火災、地震、津波、風水害等の非常災害ごとに定めていますか。
</t>
    <phoneticPr fontId="18"/>
  </si>
  <si>
    <t xml:space="preserve">施設防災計画を、定期的に従業者に周知していますか。
</t>
    <phoneticPr fontId="18"/>
  </si>
  <si>
    <t xml:space="preserve">関係機関への通報連携体制については、
・金沢市
・居宅介護支援事業者
・居宅サービス事業者
・他の介護保険施設
・その他の保健医療サービス又は福祉サービスを提供する者
・地域住民
との間で、相互に支援及び協力が行われるよう、整備に努めていますか。
</t>
    <phoneticPr fontId="18"/>
  </si>
  <si>
    <t xml:space="preserve">訓練の実施に当たっては、地域住民の参加が得られるよう連携に努めていますか。
</t>
    <phoneticPr fontId="18"/>
  </si>
  <si>
    <t xml:space="preserve">訓練の結果に基づき、施設防災計画の検証を行い、必要に応じて施設防災計画の見直しを行っていますか。
</t>
    <phoneticPr fontId="18"/>
  </si>
  <si>
    <t xml:space="preserve">非常災害時において、身体等の状況が医療機関への入院または社会福祉施設等への入所には至らない程度ですが、避難所での生活は適当でないと市長が認めた人を受け入れるように配慮していますか。
</t>
    <phoneticPr fontId="18"/>
  </si>
  <si>
    <t xml:space="preserve">医薬品及び医療機器の管理を適正に行っていますか。
</t>
    <phoneticPr fontId="18"/>
  </si>
  <si>
    <t xml:space="preserve">あらかじめ、協力歯科医療機関を定めておくよう努めていますか。
</t>
    <phoneticPr fontId="18"/>
  </si>
  <si>
    <t xml:space="preserve">虚偽または誇大な広告をしていませんか。
</t>
    <phoneticPr fontId="18"/>
  </si>
  <si>
    <t xml:space="preserve">居宅介護支援事業者又はその従業者に対して、要介護被保険者に当該施設を紹介することの対償として、金品その他の財産上の利益を供与していませんか。
</t>
    <phoneticPr fontId="18"/>
  </si>
  <si>
    <t xml:space="preserve">居宅介護支援事業者又はその従業者から、当該施設からの退所者を紹介することの対償として、金品その他の財産上の利益を収受していませんか。
</t>
    <phoneticPr fontId="18"/>
  </si>
  <si>
    <t xml:space="preserve">地域住民又はその自発的な活動等との連携及び協力を行う等、地域との交流に努めていますか。
</t>
    <phoneticPr fontId="18"/>
  </si>
  <si>
    <t xml:space="preserve">事故の発生又はその再発を防止するため、次に定める措置を講じていますか。
(1) 事故が発生した場合の対応、報告の方法等が記載された事故発生防止のための指針を整備すること。
</t>
    <phoneticPr fontId="18"/>
  </si>
  <si>
    <t xml:space="preserve">(2) 事故が発生した場合又はそれに至る危険性がある事態が生じた場合に、当該事実が報告され、その分析を通した改善策について従事者に周知徹底を図る体制を整備すること。
</t>
    <phoneticPr fontId="18"/>
  </si>
  <si>
    <t>他の事業との間で、会計を区分していますか。</t>
  </si>
  <si>
    <t>従業者、設備及び会計に関する諸記録を整備していますか。</t>
  </si>
  <si>
    <t>第3条第1項</t>
  </si>
  <si>
    <t xml:space="preserve">管理者は、金沢市暴力団排除条例(平成24年条例第2号)第2条第3号に規定する暴力団員ではありませんか。
</t>
    <phoneticPr fontId="18"/>
  </si>
  <si>
    <t xml:space="preserve">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
</t>
    <phoneticPr fontId="18"/>
  </si>
  <si>
    <t>介略</t>
    <rPh sb="1" eb="2">
      <t>リャク</t>
    </rPh>
    <phoneticPr fontId="18"/>
  </si>
  <si>
    <t>介</t>
    <phoneticPr fontId="18"/>
  </si>
  <si>
    <t>介</t>
    <phoneticPr fontId="18"/>
  </si>
  <si>
    <t>介</t>
    <phoneticPr fontId="18"/>
  </si>
  <si>
    <t>介略</t>
    <rPh sb="1" eb="2">
      <t>リャク</t>
    </rPh>
    <phoneticPr fontId="18"/>
  </si>
  <si>
    <t xml:space="preserve">解釈通知第2-1(2)
特別養護老人ホームの設備及び運営に関する基準(平11.3.31厚令46)第5条第2項
</t>
    <rPh sb="49" eb="50">
      <t>ダイ</t>
    </rPh>
    <rPh sb="52" eb="53">
      <t>ダイ</t>
    </rPh>
    <phoneticPr fontId="18"/>
  </si>
  <si>
    <t>同条第3、5項</t>
    <phoneticPr fontId="18"/>
  </si>
  <si>
    <t>自己点検シート（広域型の介護老人福祉施設・ユニット型）</t>
    <rPh sb="8" eb="10">
      <t>コウイキ</t>
    </rPh>
    <rPh sb="10" eb="11">
      <t>ガタ</t>
    </rPh>
    <rPh sb="12" eb="14">
      <t>カイゴ</t>
    </rPh>
    <rPh sb="14" eb="16">
      <t>ロウジン</t>
    </rPh>
    <rPh sb="16" eb="18">
      <t>フクシ</t>
    </rPh>
    <rPh sb="18" eb="20">
      <t>シセツ</t>
    </rPh>
    <rPh sb="25" eb="26">
      <t>ガタ</t>
    </rPh>
    <phoneticPr fontId="29"/>
  </si>
  <si>
    <t>第47条第1項第1号ア(ア)</t>
    <phoneticPr fontId="18"/>
  </si>
  <si>
    <t>Ⅱ-1．各設備の基準
【①ユニット/居室】</t>
    <phoneticPr fontId="18"/>
  </si>
  <si>
    <t>同号ア(イ)</t>
  </si>
  <si>
    <t>同条第1項第1号ア(エ)</t>
  </si>
  <si>
    <t>同号ア(ウ)
同条第3項</t>
    <phoneticPr fontId="18"/>
  </si>
  <si>
    <t>【②ユニット/共同生活室】</t>
  </si>
  <si>
    <t>同号イ(ア)</t>
  </si>
  <si>
    <t>同条第1項第1号イ(ウ)</t>
  </si>
  <si>
    <t xml:space="preserve">共同生活室は、いずれかのユニットに属していますか。当該ユニットの入居者が交流し、共同で日常生活を営むための場所としてふさわしい形状を有していますか。
</t>
    <phoneticPr fontId="18"/>
  </si>
  <si>
    <t xml:space="preserve">居室は、いずれかのユニットに属し、当該ユニットの共同生活室に近接して一体的に設けていますか。
</t>
    <phoneticPr fontId="18"/>
  </si>
  <si>
    <t xml:space="preserve">1の居室の床面積は、10.65平方メートル以上ですか。1居室の定員が2人の場合は21.3平方メートル以上ですか。（内法測定）
</t>
    <phoneticPr fontId="18"/>
  </si>
  <si>
    <t xml:space="preserve">ブザー又はこれに代わる設備が設けられていますか。
</t>
    <phoneticPr fontId="18"/>
  </si>
  <si>
    <t xml:space="preserve">面積は、「2平方メートル×ユニットの入居定員」以上を標準としていますか。（内法測定）
</t>
    <phoneticPr fontId="18"/>
  </si>
  <si>
    <t xml:space="preserve">必要な設備及び備品を備えていますか。
</t>
    <phoneticPr fontId="18"/>
  </si>
  <si>
    <t>同号イ(イ)
同条第3項</t>
    <phoneticPr fontId="18"/>
  </si>
  <si>
    <t>【③ユニット/洗面設備】</t>
  </si>
  <si>
    <t>同号ウ(ア)</t>
  </si>
  <si>
    <t>同号ウ(イ)</t>
  </si>
  <si>
    <t>【④ユニット/便所】</t>
  </si>
  <si>
    <t>同号エ(ア)</t>
  </si>
  <si>
    <t>同号エ(イ)</t>
  </si>
  <si>
    <t>【⑤浴室】</t>
  </si>
  <si>
    <t>同項第3号ア</t>
  </si>
  <si>
    <t xml:space="preserve">居室ごとに設けるか、又は共同生活室ごとに適当数設けていますか。
</t>
    <phoneticPr fontId="18"/>
  </si>
  <si>
    <t xml:space="preserve">要介護者が使用するのに適していますか。
</t>
    <phoneticPr fontId="18"/>
  </si>
  <si>
    <t xml:space="preserve">ブザー又はこれに代わる設備が設けるとともに、要介護者が使用するのに適していますか。
</t>
    <phoneticPr fontId="18"/>
  </si>
  <si>
    <t xml:space="preserve">要介護者が入浴するのに適していますか。
</t>
    <phoneticPr fontId="18"/>
  </si>
  <si>
    <t xml:space="preserve">医療法に規定する診療所としていますか。
</t>
    <phoneticPr fontId="18"/>
  </si>
  <si>
    <t xml:space="preserve">入居者を診療するために必要な医薬品及び医療機器を備えるほか、必要に応じて臨床検査設備を備えていますか。
</t>
    <phoneticPr fontId="18"/>
  </si>
  <si>
    <t>【⑦廊下幅】</t>
  </si>
  <si>
    <t>同項第4号同条第3項</t>
  </si>
  <si>
    <t>同上</t>
    <phoneticPr fontId="18"/>
  </si>
  <si>
    <t xml:space="preserve">1.8メートル以上となっていますか。（内法測定。手すりを設ける場合は手すりから）
</t>
    <phoneticPr fontId="18"/>
  </si>
  <si>
    <t>同条第1項第5号</t>
    <phoneticPr fontId="18"/>
  </si>
  <si>
    <t>第9条準用</t>
    <phoneticPr fontId="18"/>
  </si>
  <si>
    <t>第10条第1項準用</t>
    <phoneticPr fontId="18"/>
  </si>
  <si>
    <t>同条第2項準用</t>
    <phoneticPr fontId="18"/>
  </si>
  <si>
    <t>第11条第1項準用</t>
    <phoneticPr fontId="18"/>
  </si>
  <si>
    <t>同条第2項準用</t>
    <phoneticPr fontId="18"/>
  </si>
  <si>
    <t>第12条第1項準用</t>
    <phoneticPr fontId="18"/>
  </si>
  <si>
    <t>同条第2項準用</t>
    <phoneticPr fontId="18"/>
  </si>
  <si>
    <t>同条第3項準用</t>
    <phoneticPr fontId="18"/>
  </si>
  <si>
    <t>同条第4項準用</t>
    <phoneticPr fontId="18"/>
  </si>
  <si>
    <t>同条第5項準用</t>
    <phoneticPr fontId="18"/>
  </si>
  <si>
    <t>同条第6項準用</t>
    <phoneticPr fontId="18"/>
  </si>
  <si>
    <t>同条第7項準用</t>
    <phoneticPr fontId="18"/>
  </si>
  <si>
    <t>第13条第1項準用</t>
    <phoneticPr fontId="18"/>
  </si>
  <si>
    <t>第48条第1項</t>
    <phoneticPr fontId="18"/>
  </si>
  <si>
    <t>第15条準用</t>
    <rPh sb="4" eb="6">
      <t>ジュンヨウ</t>
    </rPh>
    <phoneticPr fontId="18"/>
  </si>
  <si>
    <t>第49条第1項</t>
  </si>
  <si>
    <t xml:space="preserve">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
</t>
    <phoneticPr fontId="18"/>
  </si>
  <si>
    <t xml:space="preserve">各ユニットにおいて入居者がそれぞれの役割を持って生活を営むことができるように配慮して行っていますか。
</t>
    <phoneticPr fontId="18"/>
  </si>
  <si>
    <t xml:space="preserve">入居者のプライバシーの確保に配慮して行っていますか。
</t>
    <phoneticPr fontId="18"/>
  </si>
  <si>
    <t xml:space="preserve">入居者の自立した生活を支援することを基本として、入居者の要介護状態の軽減又は悪化の防止に資するよう、その者の心身の状況等を常に把握しながら、適切に行っていますか。
</t>
    <phoneticPr fontId="18"/>
  </si>
  <si>
    <t xml:space="preserve">サービスの提供に当たっては、入居者又はその家族に対し、サービスの提供方法等について、理解しやすいように説明を行っていますか。
</t>
    <phoneticPr fontId="18"/>
  </si>
  <si>
    <t>同条第9項</t>
    <phoneticPr fontId="18"/>
  </si>
  <si>
    <t>第17条第1項準用</t>
    <rPh sb="7" eb="9">
      <t>ジュンヨウ</t>
    </rPh>
    <phoneticPr fontId="18"/>
  </si>
  <si>
    <t>同条第3項準用</t>
    <phoneticPr fontId="18"/>
  </si>
  <si>
    <t>同第条4項準用</t>
    <phoneticPr fontId="18"/>
  </si>
  <si>
    <t>同条第5項準用</t>
    <phoneticPr fontId="18"/>
  </si>
  <si>
    <t>同条第6項準用</t>
    <phoneticPr fontId="18"/>
  </si>
  <si>
    <t>同条第7項準用</t>
    <phoneticPr fontId="18"/>
  </si>
  <si>
    <t>同条第8項準用</t>
    <phoneticPr fontId="18"/>
  </si>
  <si>
    <t>同条第9項準用</t>
    <phoneticPr fontId="18"/>
  </si>
  <si>
    <t>同条第10項準用</t>
    <phoneticPr fontId="18"/>
  </si>
  <si>
    <t>同条第11項準用</t>
    <phoneticPr fontId="18"/>
  </si>
  <si>
    <t>同条第12項準用</t>
    <phoneticPr fontId="18"/>
  </si>
  <si>
    <t>第50条第1項</t>
  </si>
  <si>
    <t xml:space="preserve">介護は、各ユニットにおいて入居者が相互に社会的関係を築き、自律的な日常生活を営むことを支援するよう、入居者の心身の状況等に応じて、適切な技術をもって行っていますか。
</t>
    <phoneticPr fontId="18"/>
  </si>
  <si>
    <t xml:space="preserve">入居者の日常生活における家事を、入居者がその心身の状況等に応じて、それぞれの役割を持って行うよう適切に支援していますか。
</t>
    <phoneticPr fontId="18"/>
  </si>
  <si>
    <t xml:space="preserve">同条第3項
解釈通知第5-6(3)
</t>
    <phoneticPr fontId="18"/>
  </si>
  <si>
    <t xml:space="preserve">おむつを使用せざるを得ない入居者については、排せつの自立を図りつつ、その心身及び活動の状況に適したおむつ提供し、入居者の排泄状況を踏まえて適切に交換していますか。
</t>
    <phoneticPr fontId="18"/>
  </si>
  <si>
    <t xml:space="preserve">同条第5項
解釈通知同項(4)準用
</t>
    <phoneticPr fontId="18"/>
  </si>
  <si>
    <t xml:space="preserve">入居者が行う離床、着替え、整容等の日常生活上の行為を適切に支援していますか。
</t>
    <phoneticPr fontId="18"/>
  </si>
  <si>
    <t>同条第8項
解釈通知同項(7)準用</t>
    <phoneticPr fontId="18"/>
  </si>
  <si>
    <t>同条第9項</t>
    <phoneticPr fontId="18"/>
  </si>
  <si>
    <t>第51条第1項</t>
  </si>
  <si>
    <t xml:space="preserve">栄養と、入居者の心身の状況、嗜好を考慮した食事を提供していますか。
</t>
    <phoneticPr fontId="18"/>
  </si>
  <si>
    <t xml:space="preserve">入居者の心身の状況に応じて、適切な方法により、食事の自立について必要な支援を行っていますか。
</t>
    <phoneticPr fontId="18"/>
  </si>
  <si>
    <t xml:space="preserve">入居者の生活習慣を尊重した適切な時間に食事を提供するとともに、入居者がその心身の状況に応じてできる限り自立して食事を摂ることができるように必要な時間を確保していますか。
</t>
    <phoneticPr fontId="18"/>
  </si>
  <si>
    <t>同条第4項
解釈通知第5-7(2)</t>
    <phoneticPr fontId="18"/>
  </si>
  <si>
    <t>第20条準用</t>
    <rPh sb="4" eb="6">
      <t>ジュンヨウ</t>
    </rPh>
    <phoneticPr fontId="18"/>
  </si>
  <si>
    <t>第52条第1項</t>
  </si>
  <si>
    <t xml:space="preserve">入居者の嗜好に応じた趣味、教養又は娯楽に係る活動の機会を提供するとともに、入居者が自律的に行うこれらの活動を支援していますか。
</t>
    <phoneticPr fontId="18"/>
  </si>
  <si>
    <t xml:space="preserve">入居者が日常生活を営むのに必要な行政機関等に対する手続きについて、その者又はその家族において行うことが困難である場合は、その者の同意を得て、代わって行っていますか。
</t>
    <phoneticPr fontId="18"/>
  </si>
  <si>
    <t xml:space="preserve">常に入居者の家族との連携を図るとともに、入居者とその家族との交流等の機会を確保するよう努めていますか。
</t>
    <phoneticPr fontId="18"/>
  </si>
  <si>
    <t xml:space="preserve">入居者の外出の機会を確保するよう努めていますか。
</t>
    <phoneticPr fontId="18"/>
  </si>
  <si>
    <t xml:space="preserve">非ユニット型施設とユニット型施設（地域密着型を含む）とが併設されている場合、看護職員の他の施設等との兼務は、次のようになっていますか。
・ユニット型(地域密着型を含む)の適切なサービス提供の確保のために配置された看護職員（第54条第2項）については不可。
・その他の看護職員は、入居者の処遇に支障がない場合は可。
</t>
  </si>
  <si>
    <t xml:space="preserve">1人以上配置していますか。
※１　定員が４０人以下の場合は、他の社会福祉施設等の栄養士と連携を図ることにより施設の効果的な運営を期待でき、かつ入居者の処遇に支障がない場合は、置かないことができます。
※２　専ら当該施設の職務に従事しなければなりません。但し入居者の処遇に支障がない場合は、他の施設等と兼務できます。
</t>
  </si>
  <si>
    <t xml:space="preserve">1人以上配置していますか。また以下の算式を配置の標準としていますか。
配置の標準の数　≧　入居者数 ÷ 100
小数点以下の端数は切り上げ
</t>
  </si>
  <si>
    <t xml:space="preserve">入居者の心身の状況、環境等に照らし、その者が居宅において日常生活を営むことができるかどうかについて定期的に検討していますか。
</t>
  </si>
  <si>
    <t xml:space="preserve">その心身の状況、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
</t>
  </si>
  <si>
    <t xml:space="preserve">入居者の退所に際しては、居宅サービス計画の作成等の援助に資するため、居宅介護支援事業者に対する情報の提供に努めるほか、保健医療サービス又は福祉サービスを提供する者との密接な連携に努めていますか。
</t>
  </si>
  <si>
    <t xml:space="preserve">法定代理受領サービスである場合、入居者から利用者負担分の支払を受けていますか。
</t>
  </si>
  <si>
    <t xml:space="preserve">法定代理受領サービスに該当しないサービスに係る費用の支払を受けた場合は、サービス提供証明書を入居者に交付していますか。
</t>
  </si>
  <si>
    <t xml:space="preserve">計画に関する業務を担当する介護支援専門員は、計画の作成に当たっては、入居者の日常生活全般を支援する観点から、当該地域の住民による自発的な活動によるサービス等の利用も含めて計画上に位置付けるよう努めていますか。
</t>
  </si>
  <si>
    <t xml:space="preserve">計画担当介護支援専門員は、計画の作成に当たっては、適切な方法により、入居者について、その有する能力、環境等の評価を通じて入居者が現に抱える問題点を明らかにし、入居者が自立した日常生活を営むことができるように支援する上で解決すべき課題を把握（以下「アセスメント」という）していますか。
</t>
  </si>
  <si>
    <t xml:space="preserve">計画担当介護支援専門員は、アセスメントに当たっては、入居者及びその家族に面接して行っていますか。
この場合において、計画担当介護支援専門員は、面接の趣旨を入居者及びその家族に対して十分に説明し、理解を得ていますか。
</t>
  </si>
  <si>
    <t xml:space="preserve">計画担当介護支援専門員は、入居者の希望及び入居者についてのアセスメント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計画の原案を作成していますか。
</t>
  </si>
  <si>
    <t xml:space="preserve">計画担当介護支援専門員は、計画の原案の内容について入居者又はその家族に対して説明し、文書により入居者の同意を得ていますか。
</t>
  </si>
  <si>
    <t xml:space="preserve">計画担当介護支援専門員は、計画を入居者に交付していますか。
</t>
  </si>
  <si>
    <t xml:space="preserve">計画担当介護支援専門員は、計画の作成後、その実施状況の把握（入居者についての継続的なアセスメントを含む。以下「モニタリング」という）を行い、必要に応じて計画の変更を行っていますか。
</t>
  </si>
  <si>
    <t xml:space="preserve">計画担当介護支援専門員は、モニタリングに当たっては、入居者及びその家族並びに担当者との連絡を継続的に行っていますか。
また、モニタリングは、特段の事情のない限り、以下の方法で行っていますか。
・定期的に入居者に面接する
・定期的にモニタリングの結果を記録する
</t>
  </si>
  <si>
    <t xml:space="preserve">計画担当介護支援専門員は、以下の場合においては、サービス担当者会議の開催、担当者に対する照会等により、計画の変更の必要性について、担当者から、専門的な見地から意見を求めていますか。
・入居者が要介護更新認定を受けた場合
・入居者が要介護状態区分の変更の認定を受けた場合
</t>
  </si>
  <si>
    <t xml:space="preserve">入居者の負担により、当該施設の従業者以外の者による介護を受けさせていませんか。
</t>
  </si>
  <si>
    <t xml:space="preserve">常に入居者の心身の状況、環境等の的確な把握に努め、入居者又はその家族に対し、相談に適切に応じるとともに、必要な助言その他の援助を行っていますか。
</t>
  </si>
  <si>
    <t xml:space="preserve">入居者の心身の状況等に応じて日常生活を営むのに必要な機能を改善し、又はその減退を防止するための訓練を行っていますか。
</t>
  </si>
  <si>
    <t xml:space="preserve">医師又は看護職員は、常に入居者の健康の状況に注意し、健康保持のための適切な措置をとっていますか。
</t>
  </si>
  <si>
    <t xml:space="preserve">(2) 入居者の心身の状況、環境等に照らし、その者が居宅において日常生活を営むことができるかどうかについて定期的に検討すること。
</t>
  </si>
  <si>
    <t xml:space="preserve">(3) その心身の状況、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うこと。
</t>
  </si>
  <si>
    <t xml:space="preserve">(4) 入居者の退所に際し、居宅サービス計画の作成等の援助に資するため、居宅介護支援事業者に対して情報を提供するほか、保健医療サービス又は福祉サービスを提供する者と密接に連携すること。
</t>
  </si>
  <si>
    <t xml:space="preserve">(2) 入居者の人権の擁護及び入居者に対する虐待の防止に関する事項
</t>
  </si>
  <si>
    <t xml:space="preserve">施設防災計画に基づき、非常災害時の関係機関への通報及び関係機関との連携の体制と、入居者を円滑に避難誘導するための体制を、整備していますか。
</t>
  </si>
  <si>
    <t xml:space="preserve">定期的に、これらの通報連携体制と避難誘導体制とについて、従業者と入居者に、周知していますか。
</t>
  </si>
  <si>
    <t xml:space="preserve">入居者の使用する食器その他の設備又は飲料水について、衛生的な管理に努め、又は衛生上必要な措置を講じていますか。
</t>
  </si>
  <si>
    <t xml:space="preserve">従業者は、正当な理由なく、業務上知り得た入居者又はその家族の秘密を漏らしていませんか。
</t>
  </si>
  <si>
    <t xml:space="preserve">従業者であった者が、正当な理由なく、業務上知り得た入居者又はその家族の秘密を漏らすことがないよう、必要な措置を講じていますか。
</t>
  </si>
  <si>
    <t xml:space="preserve">居宅介護支援事業者等に対して、入居者に関する情報を提供する際には、あらかじめ文書により入居者の同意を得ていますか。
</t>
  </si>
  <si>
    <t>事故が発生した場合は、速やかに市町村、入居者の家族等に連絡を行うとともに、必要な措置を講じていますか。
→　事故事例の有無：</t>
  </si>
  <si>
    <t xml:space="preserve">施設サービス計画に基づき、可能な限り、居宅における生活への復帰を念頭において、入浴、排せつ、食事等の介護、相談及び援助、社会生活上の便宜の供与その他の日常生活上の世話、機能訓練、健康管理及び療養上の世話を行うことにより入居者がその有する能力に応じ自立した日常生活を営むことができるようにすることを目指していますか。
</t>
  </si>
  <si>
    <t xml:space="preserve">入居者の意思及び人格を尊重して、常に入居者の立場に立ってサービスを提供するように努めていますか。
</t>
  </si>
  <si>
    <t>第22条準用</t>
    <rPh sb="4" eb="6">
      <t>ジュンヨウ</t>
    </rPh>
    <phoneticPr fontId="18"/>
  </si>
  <si>
    <t>第23条準用</t>
    <phoneticPr fontId="18"/>
  </si>
  <si>
    <t>第24条準用</t>
    <phoneticPr fontId="18"/>
  </si>
  <si>
    <t>第25条準用</t>
    <phoneticPr fontId="18"/>
  </si>
  <si>
    <t>第27条第1項準用</t>
    <phoneticPr fontId="18"/>
  </si>
  <si>
    <t>同第条2項準用</t>
    <phoneticPr fontId="18"/>
  </si>
  <si>
    <t>第28条第1号準用</t>
    <phoneticPr fontId="18"/>
  </si>
  <si>
    <t>同条第2号準用</t>
    <phoneticPr fontId="18"/>
  </si>
  <si>
    <t>同条第3号準用</t>
    <phoneticPr fontId="18"/>
  </si>
  <si>
    <t>同条第4号準用</t>
    <phoneticPr fontId="18"/>
  </si>
  <si>
    <t>同条第5号準用</t>
    <phoneticPr fontId="18"/>
  </si>
  <si>
    <t>同条第6号準用</t>
    <phoneticPr fontId="18"/>
  </si>
  <si>
    <t>同条第7号準用</t>
    <phoneticPr fontId="18"/>
  </si>
  <si>
    <t>第53条</t>
    <phoneticPr fontId="18"/>
  </si>
  <si>
    <t>第54条第1項
解釈通知第4-24(1)準用</t>
    <phoneticPr fontId="18"/>
  </si>
  <si>
    <t xml:space="preserve">従業者の勤務の体制を定めるに当たっては、入居者が安心して日常生活を送ることができるよう、継続性を重視したサービスの提供に配慮する観点から、次の職員配置を行っていますか。
(1) 昼間については、ユニットごとに常時1人以上の介護職員又は看護職員の配置。
</t>
    <phoneticPr fontId="18"/>
  </si>
  <si>
    <t>同条第2項第1号</t>
    <phoneticPr fontId="18"/>
  </si>
  <si>
    <t xml:space="preserve">(2) 夜間及び深夜については、2ユニットごとに1人以上の介護職員又は看護職員の配置。
</t>
    <phoneticPr fontId="18"/>
  </si>
  <si>
    <t xml:space="preserve">(3) ユニットごとに、常勤のユニットリーダーの配置。
</t>
    <phoneticPr fontId="18"/>
  </si>
  <si>
    <t>同条第4項</t>
    <phoneticPr fontId="18"/>
  </si>
  <si>
    <t>同条第5項第1号</t>
    <phoneticPr fontId="18"/>
  </si>
  <si>
    <t>第55条</t>
    <phoneticPr fontId="18"/>
  </si>
  <si>
    <t>第32条第1項準用</t>
    <rPh sb="7" eb="9">
      <t>ジュンヨウ</t>
    </rPh>
    <phoneticPr fontId="18"/>
  </si>
  <si>
    <t>同条第2項準用</t>
    <phoneticPr fontId="18"/>
  </si>
  <si>
    <t>同条第3項準用</t>
    <phoneticPr fontId="18"/>
  </si>
  <si>
    <t>同条第5項準用</t>
    <phoneticPr fontId="18"/>
  </si>
  <si>
    <t>同条第6項準用</t>
    <phoneticPr fontId="18"/>
  </si>
  <si>
    <t>第33条第1項準用</t>
    <phoneticPr fontId="18"/>
  </si>
  <si>
    <t>第36条第1項準用</t>
    <phoneticPr fontId="18"/>
  </si>
  <si>
    <t>第37条準用</t>
    <phoneticPr fontId="18"/>
  </si>
  <si>
    <t>第38条第1項準用</t>
    <phoneticPr fontId="18"/>
  </si>
  <si>
    <t>同条第2項準用</t>
    <phoneticPr fontId="18"/>
  </si>
  <si>
    <t>同条第3、5項準用</t>
    <phoneticPr fontId="18"/>
  </si>
  <si>
    <t>同条第4、6項準用</t>
    <phoneticPr fontId="18"/>
  </si>
  <si>
    <t>第40条第1項準用</t>
    <phoneticPr fontId="18"/>
  </si>
  <si>
    <t>第41条第1項第1号準用</t>
    <phoneticPr fontId="18"/>
  </si>
  <si>
    <t>同項第2号準用</t>
    <phoneticPr fontId="18"/>
  </si>
  <si>
    <t>同条第2項準用</t>
    <phoneticPr fontId="18"/>
  </si>
  <si>
    <t>同条第3項準用</t>
    <phoneticPr fontId="18"/>
  </si>
  <si>
    <t>第42条準用</t>
    <phoneticPr fontId="18"/>
  </si>
  <si>
    <t>第43条第1項準用</t>
    <phoneticPr fontId="18"/>
  </si>
  <si>
    <t>第44条準用</t>
    <phoneticPr fontId="18"/>
  </si>
  <si>
    <t xml:space="preserve">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
</t>
  </si>
  <si>
    <t xml:space="preserve">入居申込者が要介護認定を受けていない場合、既に要介護認定の申請をしているか確認していますか。
</t>
  </si>
  <si>
    <t xml:space="preserve">入居申込者の数が入居定員から入居者の数を差し引いた数を超えている場合には、介護の必要の程度及び家族等の状況を勘案し、サービスを受ける必要性が高いと認められる入居申込者を優先的に入居させるよう努めていますか。
</t>
  </si>
  <si>
    <t xml:space="preserve">入居申込者の入居に際しては、その者に係る居宅介護支援事業者に対する照会等により、その者の心身の状況、生活歴、病歴、指定居宅サービス等の利用状況等の把握に努めていますか。
</t>
  </si>
  <si>
    <t xml:space="preserve">入居に際しては入居の年月日並びに入居している介護保険施設の種類及び名称を、退所に際しては退所の年月日を、当該者の被保険者証に記載していますか。
</t>
  </si>
  <si>
    <t xml:space="preserve">入居者について、病院又は診療所に入院する必要が生じた場合であって、入院後おおむね3月以内に退院することが明らかに見込まれるときは、その者及びその家族の希望を勘案し、必要に応じて適切な便宜を供与するとともに、やむを得ない事情がある場合を除き、退院後再び当該施設に円滑に入居することができるようにしていますか。
</t>
  </si>
  <si>
    <t xml:space="preserve">計画担当介護支援専門員は、施設サービス計画を作成する業務のほか、以下の業務を行っていますか。
(1) 入居申込者の入居に際し、その者に係る居宅介護支援事業者に対する照会等により、その者の心身の状況、生活歴、病歴、指定居宅サービス等の利用状況等を把握すること。
</t>
  </si>
  <si>
    <t>介護老人福祉施設（広域型・ユニット型）</t>
    <phoneticPr fontId="18"/>
  </si>
  <si>
    <t xml:space="preserve">サービスを提供した際は、提供日、具体的なサービス内容、入居者の心身の状況その他必要な事項を記録していますか。
</t>
    <phoneticPr fontId="18"/>
  </si>
  <si>
    <t xml:space="preserve">入居者が以下の事項に該当する場合には遅滞なく市町村への通知を行っていますか。
・正当な理由なくサービス利用に関する指示に従わないことにより要介護状態の程度を増進させたと認められる場合
・偽りその他不正な行為により保険給付を受け、又は受けようとした場合
</t>
    <phoneticPr fontId="18"/>
  </si>
  <si>
    <t xml:space="preserve">(5) 身体的拘束等の態様及び時間、その際の入居者の心身の状況並びに緊急やむを得ない理由を記録すること。
</t>
    <rPh sb="9" eb="10">
      <t>トウ</t>
    </rPh>
    <phoneticPr fontId="18"/>
  </si>
  <si>
    <t>福略</t>
    <rPh sb="1" eb="2">
      <t>リャク</t>
    </rPh>
    <phoneticPr fontId="48"/>
  </si>
  <si>
    <t xml:space="preserve">ユニットごとの入居定員及び居室の定員を超えて入居させていませんか。
※　災害、虐待その他やむを得ない事情がある場合は、この限りではありません。
</t>
    <phoneticPr fontId="18"/>
  </si>
  <si>
    <t xml:space="preserve">定期的に業務継続計画を見直し、必要に応じて変更していますか。
</t>
    <phoneticPr fontId="48"/>
  </si>
  <si>
    <t xml:space="preserve">同条第3項準用
</t>
    <phoneticPr fontId="48"/>
  </si>
  <si>
    <t xml:space="preserve">食中毒及び感染症の発生を防止するための措置等について、必要に応じて保健所の助言・指導を求めるとともに、密接な連携を保っていますか。
</t>
    <rPh sb="3" eb="4">
      <t>オヨ</t>
    </rPh>
    <phoneticPr fontId="18"/>
  </si>
  <si>
    <t xml:space="preserve">特にインフルエンザ、腸管出血性大腸菌、レジオネラ症等の発生及びまん延を防止するための必要な措置を講じていますか。
</t>
    <phoneticPr fontId="18"/>
  </si>
  <si>
    <t xml:space="preserve">空調設備等により、施設内の適温の確保に努めていますか。
</t>
  </si>
  <si>
    <t>解釈通知同項(1)④準用</t>
    <rPh sb="4" eb="6">
      <t>ドウコウ</t>
    </rPh>
    <rPh sb="10" eb="12">
      <t>ジュンヨウ</t>
    </rPh>
    <phoneticPr fontId="18"/>
  </si>
  <si>
    <t xml:space="preserve">(4) そのほか、別に厚生労働大臣が定める感染症及び食中毒の発生が疑われる際の対処等に関する手順に沿った対応を行うこと。
</t>
  </si>
  <si>
    <t>同項第4号準用</t>
  </si>
  <si>
    <t xml:space="preserve">(2) 虐待の防止のための指針を整備すること。
</t>
    <phoneticPr fontId="18"/>
  </si>
  <si>
    <t xml:space="preserve">(4) 上記に掲げる措置を適切に実施するための担当者を置くこと。
</t>
    <rPh sb="4" eb="6">
      <t>ジョウキ</t>
    </rPh>
    <phoneticPr fontId="48"/>
  </si>
  <si>
    <t xml:space="preserve">同条第4項
</t>
    <phoneticPr fontId="18"/>
  </si>
  <si>
    <t xml:space="preserve">法第118条の2第1項に規定する介護保険等関連情報その他必要な情報を活用し、適切かつ有効にサービス提供を行うよう努めていますか。
</t>
    <phoneticPr fontId="48"/>
  </si>
  <si>
    <t xml:space="preserve">同条第5項
</t>
    <phoneticPr fontId="48"/>
  </si>
  <si>
    <t>Ⅲ-19．健康管理</t>
    <phoneticPr fontId="18"/>
  </si>
  <si>
    <t>Ⅲ-20．入居者の入院期間中の取扱い</t>
    <phoneticPr fontId="18"/>
  </si>
  <si>
    <t>Ⅲ-21．入居者に関する市町村への通知</t>
    <phoneticPr fontId="18"/>
  </si>
  <si>
    <t>Ⅲ-22．緊急時等の対応</t>
    <phoneticPr fontId="18"/>
  </si>
  <si>
    <t>Ⅲ-23．管理者による管理</t>
    <phoneticPr fontId="18"/>
  </si>
  <si>
    <t>Ⅲ-24．管理者の責務</t>
    <phoneticPr fontId="18"/>
  </si>
  <si>
    <t>Ⅲ-25．計画担当介護支援専門員の責務</t>
    <phoneticPr fontId="18"/>
  </si>
  <si>
    <t>Ⅲ-26．運営規程</t>
    <phoneticPr fontId="18"/>
  </si>
  <si>
    <t>Ⅲ-27．勤務体制の確保等</t>
    <phoneticPr fontId="18"/>
  </si>
  <si>
    <t>Ⅲ-29．定員の遵守</t>
    <phoneticPr fontId="18"/>
  </si>
  <si>
    <t>Ⅲ-30．非常災害対策</t>
    <phoneticPr fontId="18"/>
  </si>
  <si>
    <t>Ⅲ-31．衛生管理等</t>
    <phoneticPr fontId="18"/>
  </si>
  <si>
    <t>Ⅲ-33．掲示</t>
    <phoneticPr fontId="18"/>
  </si>
  <si>
    <t>Ⅲ-34．秘密保持等</t>
    <phoneticPr fontId="18"/>
  </si>
  <si>
    <t>Ⅲ-35．広告</t>
    <phoneticPr fontId="18"/>
  </si>
  <si>
    <t>Ⅲ-36．居宅介護支援事業者に対する利益供与等の禁止</t>
    <phoneticPr fontId="18"/>
  </si>
  <si>
    <t>Ⅲ-37．苦情処理</t>
    <phoneticPr fontId="18"/>
  </si>
  <si>
    <t>Ⅲ-38．地域との連携等</t>
    <phoneticPr fontId="18"/>
  </si>
  <si>
    <t xml:space="preserve">計画の作成にあたっては、厚生労働省「人生の最終段階における医療・ケアの決定プロセスに関するガイドライン」等を参考にしつつ、本人の意思を尊重した医療・ケアが実施できるよう、多職種が連携し、本人及びその家族と必要な情報の共有等に努めていますか。
</t>
    <phoneticPr fontId="18"/>
  </si>
  <si>
    <t xml:space="preserve">解釈通知第4-11(5)
</t>
    <phoneticPr fontId="18"/>
  </si>
  <si>
    <t xml:space="preserve">令和3年4月1日以降に入居定員が10を超えるユニットを整備する場合においては、夜勤時間帯（※）を含めた介護職員及び看護職員の配置の実態を勘案し、次のとおり職員を配置するよう努めていますか。
※　午後10時から翌日の午前5時までを含めた連続する16時間をいい、原則として事業所又は施設ごとに設定するものです。
①　日勤時間帯の介護職員及び看護職員の配置
　ユニットごとに常時1人の配置に加えて、当該ユニットにおいて日勤時間帯（※）に勤務する別の従業者の1日の勤務時間数の合計を8で除して得た数が、入居者の数が10を超えて1を増すごとに0.1以上となるように介護職員又は看護職員を配置するよう努めること。
※　夜勤時間帯に含まれない連続する8時間をいい、原則として事業所又は施設ごとに設定するものです。
</t>
    <phoneticPr fontId="18"/>
  </si>
  <si>
    <t xml:space="preserve">②　夜勤時間帯の介護職員及び看護職員の配置2ユニットごとに1人の配置に加えて、当該2ユニットにおいて夜勤時間帯に勤務する別の従業者の1日の勤務時間数の合計を16で除して得た数が、入居者の合計数が20を超えて2又はその端数を増すごとに0.1以上となるように介護職員又は看護職員を配置するよう努めること。
</t>
    <phoneticPr fontId="18"/>
  </si>
  <si>
    <t xml:space="preserve">③　①及び②の介護職員又は看護職員を配置することを努める時間については、日勤時間帯又は夜勤時間帯に属していればいずれの時間でも構わず、連続する時間である必要はありませんが、当該ユニットにおいて行われるケアの内容、入居者の状態等に応じて最も配置が必要である時間に充てるよう努めていますか。
</t>
    <phoneticPr fontId="18"/>
  </si>
  <si>
    <t xml:space="preserve">令3改正附則第6条
解釈通知第5-10(3)①
</t>
    <phoneticPr fontId="18"/>
  </si>
  <si>
    <t xml:space="preserve">解釈通知同項②
</t>
    <rPh sb="0" eb="2">
      <t>カイシャク</t>
    </rPh>
    <rPh sb="2" eb="4">
      <t>ツウチ</t>
    </rPh>
    <rPh sb="4" eb="6">
      <t>ドウコウ</t>
    </rPh>
    <phoneticPr fontId="18"/>
  </si>
  <si>
    <t xml:space="preserve">解釈通知同項なお書き
</t>
    <rPh sb="0" eb="6">
      <t>カイシャクツウチドウコウ</t>
    </rPh>
    <rPh sb="8" eb="9">
      <t>ガ</t>
    </rPh>
    <phoneticPr fontId="18"/>
  </si>
  <si>
    <t xml:space="preserve">下記の費用の支払を受けるに当たっては、あらかじめ入居者又はその家族に対しサービスの内容及び費用を記した文書を交付して説明を行い、入居者の同意を得ていますか。
(1) 食事の提供に要する費用
(2) 居住に要する費用
(3) 入居者の選定による特別な居室の提供に要する費用
(4) 入居者の選定による特別な食事の提供に要する費用
(5) 理美容代
(6) その他、指定介護福祉施設サービスにおいて提供される便宜のうち、日常生活においても通常必要となるものに係る費用であって、入居者負担とすることが適当な費用
※　(1)～(4)の費用については、文書での同意が必要です。
</t>
    <rPh sb="187" eb="189">
      <t>シセツ</t>
    </rPh>
    <phoneticPr fontId="18"/>
  </si>
  <si>
    <t xml:space="preserve">入居者に対し適切なサービスを提供できるよう、施設ごとに、原則として月ごとの勤務表により勤務の体制（日々の勤務時間、常勤・非常勤の別、介護職員及び看護職員等の配置、管理者との兼務関係等）を明確に定めていますか。
</t>
    <rPh sb="76" eb="77">
      <t>トウ</t>
    </rPh>
    <phoneticPr fontId="18"/>
  </si>
  <si>
    <t xml:space="preserve">入居者に対し健康管理及び療養上の指導を行うために必要な数を配置していますか。
※　専ら当該施設の職務に従事しなければなりません。但し入居者の処遇に支障がない場合は、他の施設等と兼務できます。
</t>
    <phoneticPr fontId="18"/>
  </si>
  <si>
    <t xml:space="preserve">入居者の数が100又はその端数を増すごとに1人以上配置していますか。
※　専ら当該施設の職務に従事しなければなりません。但し入居者の処遇に支障がない場合は、他の施設等と兼務できます。
</t>
    <phoneticPr fontId="18"/>
  </si>
  <si>
    <t xml:space="preserve">1人以上配置していますか。
※　専ら当該施設の職務に従事しなければなりません。但し入居者の処遇に支障がない場合は、他の施設等と兼務できます。
</t>
    <phoneticPr fontId="18"/>
  </si>
  <si>
    <t xml:space="preserve">中廊下の幅は、2.7メートル以上となっていますか。（同上）
※　廊下の一部の幅を拡張することにより入居者、従業者等に円滑な往来に支障がない場合は、1.5メートル以上（中廊下は1.8メートル以上）とすることができます。
</t>
    <phoneticPr fontId="18"/>
  </si>
  <si>
    <t xml:space="preserve">正当な理由(※)なくサービスの提供を拒んだことはありませんか。
※　下記「Ⅲ－３」（条例第９条）に掲げる場合です。
</t>
    <phoneticPr fontId="18"/>
  </si>
  <si>
    <t xml:space="preserve">入居者の心身の状況に応じ、適切な方法により、排せつの自立について必要な支援(※)を行っていますか。
※　トイレ誘導や排せつ介助等
</t>
    <phoneticPr fontId="18"/>
  </si>
  <si>
    <t xml:space="preserve">常時1人以上の常勤の介護職員を介護に従事させていますか。
※　夜間を含みます。
</t>
    <phoneticPr fontId="18"/>
  </si>
  <si>
    <t xml:space="preserve">入居者が相互に社会的関係を築くことができるよう、その意思を尊重しつつ、入居者が共同生活室で食事を摂ることを支援していますか。
※　強制することがないよう十分留意する必要があります。
</t>
    <phoneticPr fontId="18"/>
  </si>
  <si>
    <t xml:space="preserve">当該施設の従業者によってサービスを提供していますか。
※　調理、洗濯等の、入居者の処遇に直接影響を及ぼさない業務については、第三者への委託等ができます。
</t>
    <phoneticPr fontId="18"/>
  </si>
  <si>
    <t xml:space="preserve">提供したサービスに関する入居者からの苦情に関して、市町村等が派遣する者（介護サービス相談員）が相談及び援助を行う事業その他の市町村が実施する事業に協力するよう努めていますか。
</t>
    <phoneticPr fontId="18"/>
  </si>
  <si>
    <t xml:space="preserve">計画の変更に際しては、上記の手続き等を準用していますか。
</t>
    <rPh sb="0" eb="2">
      <t>ケイカク</t>
    </rPh>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</si>
  <si>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48"/>
  </si>
  <si>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48"/>
  </si>
  <si>
    <t>↓スイッチ：介か福か空白</t>
    <rPh sb="6" eb="7">
      <t>スケ</t>
    </rPh>
    <rPh sb="8" eb="9">
      <t>フク</t>
    </rPh>
    <rPh sb="10" eb="12">
      <t>クウハク</t>
    </rPh>
    <phoneticPr fontId="48"/>
  </si>
  <si>
    <t>この枠内は、触ってはいけません。</t>
    <rPh sb="2" eb="4">
      <t>ワクナイ</t>
    </rPh>
    <rPh sb="6" eb="7">
      <t>サワ</t>
    </rPh>
    <phoneticPr fontId="48"/>
  </si>
  <si>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48"/>
  </si>
  <si>
    <t>2:一部不適</t>
    <phoneticPr fontId="48"/>
  </si>
  <si>
    <t>3:不適</t>
    <phoneticPr fontId="48"/>
  </si>
  <si>
    <t>一部不適</t>
    <phoneticPr fontId="48"/>
  </si>
  <si>
    <t>不適</t>
    <phoneticPr fontId="48"/>
  </si>
  <si>
    <t>同条第5項
解釈通知第2-1(1)
解釈通知第2-6(3)</t>
    <phoneticPr fontId="18"/>
  </si>
  <si>
    <t>同条第1項第3号ア
解釈通知第2-6(1)</t>
    <phoneticPr fontId="18"/>
  </si>
  <si>
    <t xml:space="preserve">看護職員の数は、常勤換算方法で次のとおりですか。
(1)　入居者数 30人以下 → 看護職員数１以上
(2)　　〃　　30人超、50人以下 → 看護職員数２以上
(3)　　〃　　50人超、130人以下 → 看護職員数３以上
(4)　　〃　　130 人超
→ 看護職員数 ≧ ３ ＋（入居者数－130）÷ 50
小数点以下の端数は切り上げ
※　時短措置等の適用者の常勤換算にご注意ください。(Ⅰ-③参照)
</t>
    <rPh sb="30" eb="31">
      <t>キョ</t>
    </rPh>
    <rPh sb="142" eb="143">
      <t>キョ</t>
    </rPh>
    <phoneticPr fontId="18"/>
  </si>
  <si>
    <t>同条第1項第3号イ(ア)
同号イ(イ)
同号イ(ウ)
同号イ(エ)
解釈通知第2-6(1)</t>
    <phoneticPr fontId="18"/>
  </si>
  <si>
    <t xml:space="preserve">看護職員のうち１人以上は、常勤の職員ですか。
※　常勤の定義に注意してください。(Ⅰ-②参照)
</t>
    <phoneticPr fontId="18"/>
  </si>
  <si>
    <t>同条第6項
解釈通知第2-6(3)</t>
    <phoneticPr fontId="18"/>
  </si>
  <si>
    <t>【④栄養士又は管理栄養士】</t>
    <phoneticPr fontId="18"/>
  </si>
  <si>
    <t xml:space="preserve">機能訓練指導員は、日常生活を営むのに必要な機能の減退を防止するための訓練を行う能力を有している者（※）を配置していますか。
※　理学療法士、作業療法士、言語聴覚士、看護師、准看護師、柔道整復師、あん摩マッサージ指圧師、はり師、きゅう師
※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
※　日常生活やレクリエーション、行事を通じて行う機能訓練は、生活相談員又は介護職員が行うことができますが、まず上記の有資格者を配置したうえで、さらに加えて、という趣旨です。
</t>
    <phoneticPr fontId="18"/>
  </si>
  <si>
    <t>同条第9項
解釈通知第2-6(3)</t>
    <phoneticPr fontId="18"/>
  </si>
  <si>
    <t xml:space="preserve">また、1ユニットの利用定員は原則としておおむね10人以下とし、15人を超えないものとなっていますか。
</t>
    <phoneticPr fontId="18"/>
  </si>
  <si>
    <t xml:space="preserve">第7条準用
解釈通知第4-2準用
</t>
    <rPh sb="3" eb="5">
      <t>ジュンヨウ</t>
    </rPh>
    <phoneticPr fontId="18"/>
  </si>
  <si>
    <t>同条第2項準用
解釈通知第4-7準用</t>
    <phoneticPr fontId="18"/>
  </si>
  <si>
    <t>解釈通知第4-8(3)準用</t>
    <rPh sb="11" eb="13">
      <t>ジュンヨウ</t>
    </rPh>
    <phoneticPr fontId="18"/>
  </si>
  <si>
    <t xml:space="preserve">計画担当介護支援専門員は、サービス担当者会議（テレビ電話可。ただし入居者や家族が参加する場合は、当該者の同意が必要）の開催、担当者に対する照会等により、当該計画の原案の内容について、担当者から、専門的な見地からの意見を求めていますか。
</t>
    <rPh sb="33" eb="35">
      <t>ニュウキョ</t>
    </rPh>
    <phoneticPr fontId="18"/>
  </si>
  <si>
    <t>同条第4項
解釈通知第4-12(3)準用</t>
    <phoneticPr fontId="18"/>
  </si>
  <si>
    <t>第26条準用
解釈通知第2-6(3)準用</t>
    <phoneticPr fontId="18"/>
  </si>
  <si>
    <t>同条第3項
解釈通知第4-27(2)準用</t>
    <phoneticPr fontId="18"/>
  </si>
  <si>
    <t>解釈通知第4-30(1)②準用</t>
    <rPh sb="13" eb="15">
      <t>ジュンヨウ</t>
    </rPh>
    <phoneticPr fontId="18"/>
  </si>
  <si>
    <t>第35条準用
同条第2項準用</t>
    <rPh sb="4" eb="6">
      <t>ジュンヨウ</t>
    </rPh>
    <phoneticPr fontId="18"/>
  </si>
  <si>
    <t xml:space="preserve">第39条第1項準用
解釈通知第4-35(1)準用
</t>
    <phoneticPr fontId="18"/>
  </si>
  <si>
    <t xml:space="preserve">同条第4項準用
解釈通知同項(6)準用
</t>
    <rPh sb="0" eb="2">
      <t>ドウジョウ</t>
    </rPh>
    <rPh sb="2" eb="3">
      <t>ダイ</t>
    </rPh>
    <rPh sb="4" eb="5">
      <t>コウ</t>
    </rPh>
    <rPh sb="8" eb="10">
      <t>カイシャク</t>
    </rPh>
    <rPh sb="10" eb="12">
      <t>ツウチ</t>
    </rPh>
    <rPh sb="12" eb="14">
      <t>ドウコウ</t>
    </rPh>
    <phoneticPr fontId="18"/>
  </si>
  <si>
    <t>Ⅱ-2．設備の専用等</t>
    <rPh sb="9" eb="10">
      <t>トウ</t>
    </rPh>
    <phoneticPr fontId="18"/>
  </si>
  <si>
    <t>第47条第2項</t>
    <phoneticPr fontId="18"/>
  </si>
  <si>
    <t>介略</t>
    <rPh sb="1" eb="2">
      <t>リャク</t>
    </rPh>
    <phoneticPr fontId="18"/>
  </si>
  <si>
    <t>福</t>
    <phoneticPr fontId="48"/>
  </si>
  <si>
    <t>福</t>
    <phoneticPr fontId="1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</si>
  <si>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48"/>
  </si>
  <si>
    <t>解釈通知第4-29(2)準用</t>
    <rPh sb="12" eb="14">
      <t>ジュンヨウ</t>
    </rPh>
    <phoneticPr fontId="48"/>
  </si>
  <si>
    <t>施行規則第134条第1項第7号、第135条</t>
    <rPh sb="0" eb="2">
      <t>シコウ</t>
    </rPh>
    <rPh sb="2" eb="4">
      <t>キソク</t>
    </rPh>
    <phoneticPr fontId="48"/>
  </si>
  <si>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48"/>
  </si>
  <si>
    <t>福</t>
    <rPh sb="0" eb="1">
      <t>フク</t>
    </rPh>
    <phoneticPr fontId="18"/>
  </si>
  <si>
    <t>第５６条において準用する</t>
    <phoneticPr fontId="18"/>
  </si>
  <si>
    <t>J列:施設監査確認項目</t>
    <rPh sb="1" eb="2">
      <t>レツ</t>
    </rPh>
    <phoneticPr fontId="18"/>
  </si>
  <si>
    <t>付表１　入所者の処遇状況　（前年度。但し今年度新規開設施設は今年度）</t>
    <rPh sb="0" eb="2">
      <t>フヒョウ</t>
    </rPh>
    <phoneticPr fontId="18"/>
  </si>
  <si>
    <t>（１）　身体的拘束等の適正化</t>
    <rPh sb="4" eb="7">
      <t>シンタイテキ</t>
    </rPh>
    <rPh sb="7" eb="9">
      <t>コウソク</t>
    </rPh>
    <rPh sb="9" eb="10">
      <t>トウ</t>
    </rPh>
    <rPh sb="11" eb="14">
      <t>テキセイカ</t>
    </rPh>
    <phoneticPr fontId="18"/>
  </si>
  <si>
    <t>（２）　入浴の実施状況</t>
    <rPh sb="4" eb="6">
      <t>ニュウヨク</t>
    </rPh>
    <rPh sb="7" eb="9">
      <t>ジッシ</t>
    </rPh>
    <rPh sb="9" eb="11">
      <t>ジョウキョウ</t>
    </rPh>
    <phoneticPr fontId="18"/>
  </si>
  <si>
    <t>※　直近４週間の入浴（清拭）記録を添付してください。【電子提出の場合、別ファイルとしてください】</t>
    <rPh sb="2" eb="3">
      <t>チョク</t>
    </rPh>
    <rPh sb="3" eb="4">
      <t>キン</t>
    </rPh>
    <rPh sb="5" eb="7">
      <t>シュウカン</t>
    </rPh>
    <rPh sb="8" eb="10">
      <t>ニュウヨク</t>
    </rPh>
    <rPh sb="11" eb="13">
      <t>セイショク</t>
    </rPh>
    <rPh sb="14" eb="16">
      <t>キロク</t>
    </rPh>
    <rPh sb="17" eb="19">
      <t>テンプ</t>
    </rPh>
    <rPh sb="27" eb="29">
      <t>デンシ</t>
    </rPh>
    <rPh sb="29" eb="31">
      <t>テイシュツ</t>
    </rPh>
    <rPh sb="32" eb="34">
      <t>バアイ</t>
    </rPh>
    <rPh sb="35" eb="36">
      <t>ベツ</t>
    </rPh>
    <phoneticPr fontId="18"/>
  </si>
  <si>
    <t>・入浴日に入浴できない人への対応</t>
    <phoneticPr fontId="75"/>
  </si>
  <si>
    <t>方　　　　法</t>
    <rPh sb="0" eb="1">
      <t>ホウ</t>
    </rPh>
    <rPh sb="5" eb="6">
      <t>ホウ</t>
    </rPh>
    <phoneticPr fontId="75"/>
  </si>
  <si>
    <t>実施状況</t>
    <phoneticPr fontId="18"/>
  </si>
  <si>
    <t>全身清拭</t>
    <phoneticPr fontId="75"/>
  </si>
  <si>
    <t>実施       ・       未実施</t>
  </si>
  <si>
    <t>実施       ・       未実施</t>
    <phoneticPr fontId="18"/>
  </si>
  <si>
    <t>実施</t>
    <phoneticPr fontId="18"/>
  </si>
  <si>
    <t>未実施</t>
    <phoneticPr fontId="18"/>
  </si>
  <si>
    <t>入浴可能となった場合、次回入浴日前に入浴させる</t>
    <phoneticPr fontId="75"/>
  </si>
  <si>
    <t>・正月、ゴールデンウィーク時等の場合の対応状況</t>
    <phoneticPr fontId="75"/>
  </si>
  <si>
    <r>
      <t>（３）　給食の実施状況</t>
    </r>
    <r>
      <rPr>
        <sz val="9"/>
        <rFont val="ＭＳ ゴシック"/>
        <family val="3"/>
        <charset val="128"/>
      </rPr>
      <t/>
    </r>
    <rPh sb="4" eb="6">
      <t>キュウショク</t>
    </rPh>
    <rPh sb="7" eb="9">
      <t>ジッシ</t>
    </rPh>
    <rPh sb="9" eb="11">
      <t>ジョウキョウ</t>
    </rPh>
    <phoneticPr fontId="18"/>
  </si>
  <si>
    <t>a 検食</t>
    <phoneticPr fontId="18"/>
  </si>
  <si>
    <t>検食時刻</t>
    <rPh sb="0" eb="2">
      <t>ケンショク</t>
    </rPh>
    <rPh sb="2" eb="4">
      <t>ジコク</t>
    </rPh>
    <phoneticPr fontId="18"/>
  </si>
  <si>
    <t>喫食時刻</t>
    <rPh sb="0" eb="2">
      <t>キッショク</t>
    </rPh>
    <rPh sb="2" eb="4">
      <t>ジコク</t>
    </rPh>
    <phoneticPr fontId="18"/>
  </si>
  <si>
    <t>検食者</t>
    <rPh sb="0" eb="2">
      <t>ケンショク</t>
    </rPh>
    <rPh sb="2" eb="3">
      <t>シャ</t>
    </rPh>
    <phoneticPr fontId="18"/>
  </si>
  <si>
    <t>※検食者は、主な人を記載してください。</t>
    <rPh sb="1" eb="3">
      <t>ケンショク</t>
    </rPh>
    <rPh sb="3" eb="4">
      <t>シャ</t>
    </rPh>
    <rPh sb="6" eb="7">
      <t>オモ</t>
    </rPh>
    <rPh sb="8" eb="9">
      <t>ヒト</t>
    </rPh>
    <rPh sb="10" eb="12">
      <t>キサイ</t>
    </rPh>
    <phoneticPr fontId="18"/>
  </si>
  <si>
    <t>朝食</t>
    <rPh sb="0" eb="2">
      <t>チョウショク</t>
    </rPh>
    <phoneticPr fontId="18"/>
  </si>
  <si>
    <t>：</t>
  </si>
  <si>
    <t>：</t>
    <phoneticPr fontId="18"/>
  </si>
  <si>
    <t>昼食</t>
    <rPh sb="0" eb="2">
      <t>チュウショク</t>
    </rPh>
    <phoneticPr fontId="18"/>
  </si>
  <si>
    <t>夕食</t>
    <rPh sb="0" eb="2">
      <t>ユウショク</t>
    </rPh>
    <phoneticPr fontId="18"/>
  </si>
  <si>
    <t>b 保存食</t>
    <phoneticPr fontId="18"/>
  </si>
  <si>
    <t>調理済食品</t>
    <phoneticPr fontId="18"/>
  </si>
  <si>
    <t>有・無</t>
  </si>
  <si>
    <t>有</t>
    <phoneticPr fontId="18"/>
  </si>
  <si>
    <t>保存期間</t>
    <phoneticPr fontId="18"/>
  </si>
  <si>
    <t>日間</t>
  </si>
  <si>
    <t>※調理日と廃棄日は含めないでください。</t>
    <rPh sb="1" eb="3">
      <t>チョウリ</t>
    </rPh>
    <rPh sb="3" eb="4">
      <t>ビ</t>
    </rPh>
    <rPh sb="5" eb="7">
      <t>ハイキ</t>
    </rPh>
    <rPh sb="7" eb="8">
      <t>ヒ</t>
    </rPh>
    <rPh sb="9" eb="10">
      <t>フク</t>
    </rPh>
    <phoneticPr fontId="18"/>
  </si>
  <si>
    <t>原材料</t>
    <phoneticPr fontId="18"/>
  </si>
  <si>
    <t>無</t>
    <rPh sb="0" eb="1">
      <t>ム</t>
    </rPh>
    <phoneticPr fontId="18"/>
  </si>
  <si>
    <t>保存温度</t>
    <phoneticPr fontId="18"/>
  </si>
  <si>
    <t>℃</t>
  </si>
  <si>
    <t>℃</t>
    <phoneticPr fontId="18"/>
  </si>
  <si>
    <t>有・無</t>
    <phoneticPr fontId="18"/>
  </si>
  <si>
    <t>c 給食関係職員の検便</t>
    <rPh sb="2" eb="4">
      <t>キュウショク</t>
    </rPh>
    <rPh sb="4" eb="6">
      <t>カンケイ</t>
    </rPh>
    <rPh sb="6" eb="8">
      <t>ショクイン</t>
    </rPh>
    <rPh sb="9" eb="11">
      <t>ケンベン</t>
    </rPh>
    <phoneticPr fontId="18"/>
  </si>
  <si>
    <t>【全部委託の場合も受託業者に確認して記載】</t>
    <rPh sb="1" eb="3">
      <t>ゼンブ</t>
    </rPh>
    <rPh sb="3" eb="5">
      <t>イタク</t>
    </rPh>
    <rPh sb="6" eb="8">
      <t>バアイ</t>
    </rPh>
    <rPh sb="9" eb="11">
      <t>ジュタク</t>
    </rPh>
    <rPh sb="11" eb="13">
      <t>ギョウシャ</t>
    </rPh>
    <rPh sb="14" eb="16">
      <t>カクニン</t>
    </rPh>
    <rPh sb="18" eb="20">
      <t>キサイ</t>
    </rPh>
    <phoneticPr fontId="18"/>
  </si>
  <si>
    <t>実施年月</t>
    <phoneticPr fontId="18"/>
  </si>
  <si>
    <t>実施人員 ／ 対象人員（人）</t>
    <phoneticPr fontId="18"/>
  </si>
  <si>
    <t>付表２　入所者預り金等の状況</t>
    <rPh sb="0" eb="2">
      <t>フヒョウ</t>
    </rPh>
    <rPh sb="4" eb="7">
      <t>ニュウショシャ</t>
    </rPh>
    <rPh sb="7" eb="8">
      <t>アズカ</t>
    </rPh>
    <rPh sb="9" eb="10">
      <t>キン</t>
    </rPh>
    <rPh sb="10" eb="11">
      <t>トウ</t>
    </rPh>
    <rPh sb="12" eb="14">
      <t>ジョウキョウ</t>
    </rPh>
    <phoneticPr fontId="18"/>
  </si>
  <si>
    <t>（</t>
    <phoneticPr fontId="18"/>
  </si>
  <si>
    <t>現在）</t>
    <phoneticPr fontId="18"/>
  </si>
  <si>
    <t>（１）　入所者自身が自己管理している者</t>
    <rPh sb="4" eb="7">
      <t>ニュウショシャ</t>
    </rPh>
    <rPh sb="7" eb="9">
      <t>ジシン</t>
    </rPh>
    <rPh sb="10" eb="12">
      <t>ジコ</t>
    </rPh>
    <rPh sb="12" eb="14">
      <t>カンリ</t>
    </rPh>
    <rPh sb="18" eb="19">
      <t>モノ</t>
    </rPh>
    <phoneticPr fontId="18"/>
  </si>
  <si>
    <t>人</t>
    <phoneticPr fontId="18"/>
  </si>
  <si>
    <t>（注）入所者が預り金から小遣い程度の引き渡しを受け、自己管理している場合は「入所者自身の自己管理」</t>
    <rPh sb="1" eb="2">
      <t>チュウ</t>
    </rPh>
    <rPh sb="3" eb="6">
      <t>ニュウショシャ</t>
    </rPh>
    <rPh sb="7" eb="8">
      <t>アズカ</t>
    </rPh>
    <rPh sb="9" eb="10">
      <t>キン</t>
    </rPh>
    <rPh sb="12" eb="14">
      <t>コヅカ</t>
    </rPh>
    <rPh sb="15" eb="17">
      <t>テイド</t>
    </rPh>
    <rPh sb="18" eb="19">
      <t>ヒ</t>
    </rPh>
    <rPh sb="20" eb="21">
      <t>ワタ</t>
    </rPh>
    <rPh sb="23" eb="24">
      <t>ウ</t>
    </rPh>
    <rPh sb="26" eb="28">
      <t>ジコ</t>
    </rPh>
    <rPh sb="28" eb="30">
      <t>カンリ</t>
    </rPh>
    <rPh sb="34" eb="36">
      <t>バアイ</t>
    </rPh>
    <rPh sb="38" eb="41">
      <t>ニュウショシャ</t>
    </rPh>
    <rPh sb="41" eb="43">
      <t>ジシン</t>
    </rPh>
    <rPh sb="44" eb="46">
      <t>ジコ</t>
    </rPh>
    <rPh sb="46" eb="48">
      <t>カンリ</t>
    </rPh>
    <phoneticPr fontId="18"/>
  </si>
  <si>
    <t>　　　には含みません。</t>
    <rPh sb="5" eb="6">
      <t>フク</t>
    </rPh>
    <phoneticPr fontId="18"/>
  </si>
  <si>
    <t>（２）　入所者預り金の状況</t>
    <rPh sb="4" eb="7">
      <t>ニュウショシャ</t>
    </rPh>
    <rPh sb="7" eb="8">
      <t>アズカ</t>
    </rPh>
    <rPh sb="9" eb="10">
      <t>キン</t>
    </rPh>
    <rPh sb="11" eb="13">
      <t>ジョウキョウ</t>
    </rPh>
    <phoneticPr fontId="18"/>
  </si>
  <si>
    <t xml:space="preserve"> 預り人員（人）</t>
    <rPh sb="1" eb="2">
      <t>アズカ</t>
    </rPh>
    <rPh sb="3" eb="5">
      <t>ジンイン</t>
    </rPh>
    <rPh sb="6" eb="7">
      <t>ニン</t>
    </rPh>
    <phoneticPr fontId="18"/>
  </si>
  <si>
    <t>　 預り金総額（円）</t>
    <rPh sb="2" eb="3">
      <t>アズカ</t>
    </rPh>
    <rPh sb="4" eb="5">
      <t>キン</t>
    </rPh>
    <rPh sb="5" eb="7">
      <t>ソウガク</t>
    </rPh>
    <rPh sb="8" eb="9">
      <t>エン</t>
    </rPh>
    <phoneticPr fontId="18"/>
  </si>
  <si>
    <t>1人当たりの
平均額（円）</t>
    <rPh sb="1" eb="2">
      <t>ニン</t>
    </rPh>
    <rPh sb="2" eb="3">
      <t>ア</t>
    </rPh>
    <rPh sb="7" eb="9">
      <t>ヘイキン</t>
    </rPh>
    <rPh sb="9" eb="10">
      <t>ガク</t>
    </rPh>
    <phoneticPr fontId="18"/>
  </si>
  <si>
    <t>現金保管</t>
    <phoneticPr fontId="18"/>
  </si>
  <si>
    <t>通帳保管</t>
    <rPh sb="0" eb="2">
      <t>ツウチョウ</t>
    </rPh>
    <rPh sb="2" eb="4">
      <t>ホカン</t>
    </rPh>
    <phoneticPr fontId="18"/>
  </si>
  <si>
    <t>証書保管</t>
    <rPh sb="0" eb="2">
      <t>ショウショ</t>
    </rPh>
    <rPh sb="2" eb="4">
      <t>ホカン</t>
    </rPh>
    <phoneticPr fontId="18"/>
  </si>
  <si>
    <t>〇預り金管理体制</t>
    <rPh sb="1" eb="2">
      <t>アズカ</t>
    </rPh>
    <rPh sb="3" eb="4">
      <t>キン</t>
    </rPh>
    <rPh sb="4" eb="6">
      <t>カンリ</t>
    </rPh>
    <rPh sb="6" eb="8">
      <t>タイセイ</t>
    </rPh>
    <phoneticPr fontId="18"/>
  </si>
  <si>
    <t>保管責任者</t>
    <rPh sb="0" eb="2">
      <t>ホカン</t>
    </rPh>
    <rPh sb="2" eb="5">
      <t>セキニンシャ</t>
    </rPh>
    <phoneticPr fontId="18"/>
  </si>
  <si>
    <t>保管方法</t>
    <rPh sb="0" eb="2">
      <t>ホカン</t>
    </rPh>
    <rPh sb="2" eb="4">
      <t>ホウホウ</t>
    </rPh>
    <phoneticPr fontId="18"/>
  </si>
  <si>
    <t>職名</t>
    <rPh sb="0" eb="1">
      <t>ショク</t>
    </rPh>
    <rPh sb="1" eb="2">
      <t>メイ</t>
    </rPh>
    <phoneticPr fontId="18"/>
  </si>
  <si>
    <t>氏名</t>
    <rPh sb="0" eb="1">
      <t>シ</t>
    </rPh>
    <rPh sb="1" eb="2">
      <t>メイ</t>
    </rPh>
    <phoneticPr fontId="18"/>
  </si>
  <si>
    <t>保管場所</t>
    <rPh sb="0" eb="2">
      <t>ホカン</t>
    </rPh>
    <rPh sb="2" eb="4">
      <t>バショ</t>
    </rPh>
    <phoneticPr fontId="18"/>
  </si>
  <si>
    <t>鍵管理者</t>
    <phoneticPr fontId="18"/>
  </si>
  <si>
    <t>現金</t>
    <rPh sb="0" eb="2">
      <t>ゲンキン</t>
    </rPh>
    <phoneticPr fontId="18"/>
  </si>
  <si>
    <t>通帳・証書</t>
    <rPh sb="0" eb="2">
      <t>ツウチョウ</t>
    </rPh>
    <rPh sb="3" eb="5">
      <t>ショウショ</t>
    </rPh>
    <phoneticPr fontId="18"/>
  </si>
  <si>
    <t>印鑑・カード</t>
    <rPh sb="0" eb="2">
      <t>インカン</t>
    </rPh>
    <phoneticPr fontId="18"/>
  </si>
  <si>
    <t>○　預り金から小遣い程度を渡す場合における、当該小遣いの保管状況</t>
    <rPh sb="2" eb="3">
      <t>アズカ</t>
    </rPh>
    <rPh sb="4" eb="5">
      <t>キン</t>
    </rPh>
    <rPh sb="7" eb="9">
      <t>コヅカ</t>
    </rPh>
    <rPh sb="10" eb="12">
      <t>テイド</t>
    </rPh>
    <rPh sb="13" eb="14">
      <t>ワタ</t>
    </rPh>
    <rPh sb="15" eb="17">
      <t>バアイ</t>
    </rPh>
    <rPh sb="22" eb="24">
      <t>トウガイ</t>
    </rPh>
    <rPh sb="24" eb="26">
      <t>コヅカ</t>
    </rPh>
    <rPh sb="28" eb="30">
      <t>ホカン</t>
    </rPh>
    <rPh sb="30" eb="32">
      <t>ジョウキョウ</t>
    </rPh>
    <phoneticPr fontId="18"/>
  </si>
  <si>
    <t>　人数
　 （人）</t>
    <rPh sb="1" eb="2">
      <t>ヒト</t>
    </rPh>
    <rPh sb="2" eb="3">
      <t>カズ</t>
    </rPh>
    <rPh sb="7" eb="8">
      <t>ニン</t>
    </rPh>
    <phoneticPr fontId="18"/>
  </si>
  <si>
    <t xml:space="preserve"> １人当たりの
 小遣い限度額
　　　　（円）</t>
    <rPh sb="2" eb="3">
      <t>ニン</t>
    </rPh>
    <rPh sb="3" eb="4">
      <t>ア</t>
    </rPh>
    <rPh sb="9" eb="11">
      <t>コヅカ</t>
    </rPh>
    <rPh sb="12" eb="14">
      <t>ゲンド</t>
    </rPh>
    <rPh sb="14" eb="15">
      <t>ガク</t>
    </rPh>
    <rPh sb="21" eb="22">
      <t>エン</t>
    </rPh>
    <phoneticPr fontId="18"/>
  </si>
  <si>
    <t>職名</t>
    <rPh sb="0" eb="2">
      <t>ショクメイ</t>
    </rPh>
    <phoneticPr fontId="18"/>
  </si>
  <si>
    <t>氏名</t>
    <rPh sb="0" eb="2">
      <t>シメイ</t>
    </rPh>
    <phoneticPr fontId="18"/>
  </si>
  <si>
    <t>職員保管</t>
    <rPh sb="0" eb="2">
      <t>ショクイン</t>
    </rPh>
    <rPh sb="2" eb="4">
      <t>ホカン</t>
    </rPh>
    <phoneticPr fontId="18"/>
  </si>
  <si>
    <t>自己保管</t>
    <rPh sb="0" eb="2">
      <t>ジコ</t>
    </rPh>
    <rPh sb="2" eb="4">
      <t>ホカン</t>
    </rPh>
    <phoneticPr fontId="18"/>
  </si>
  <si>
    <t>（３）　預り金に関する規程の有無</t>
    <rPh sb="4" eb="5">
      <t>アズカ</t>
    </rPh>
    <rPh sb="6" eb="7">
      <t>キン</t>
    </rPh>
    <rPh sb="8" eb="9">
      <t>カン</t>
    </rPh>
    <rPh sb="11" eb="13">
      <t>キテイ</t>
    </rPh>
    <rPh sb="14" eb="16">
      <t>ウム</t>
    </rPh>
    <phoneticPr fontId="18"/>
  </si>
  <si>
    <t>（　有　・　無　）</t>
  </si>
  <si>
    <t>※「有」の場合は、写しを添付してください。</t>
    <rPh sb="2" eb="3">
      <t>ア</t>
    </rPh>
    <rPh sb="5" eb="7">
      <t>バアイ</t>
    </rPh>
    <rPh sb="9" eb="10">
      <t>ウツ</t>
    </rPh>
    <rPh sb="12" eb="14">
      <t>テンプ</t>
    </rPh>
    <phoneticPr fontId="18"/>
  </si>
  <si>
    <t>（　有　・　無　）</t>
    <phoneticPr fontId="18"/>
  </si>
  <si>
    <t>(有)</t>
    <phoneticPr fontId="18"/>
  </si>
  <si>
    <t>(無)</t>
    <phoneticPr fontId="18"/>
  </si>
  <si>
    <t>（４）　残高等の確認方法</t>
    <rPh sb="4" eb="7">
      <t>ザンダカナド</t>
    </rPh>
    <rPh sb="8" eb="10">
      <t>カクニン</t>
    </rPh>
    <rPh sb="10" eb="12">
      <t>ホウホウ</t>
    </rPh>
    <phoneticPr fontId="18"/>
  </si>
  <si>
    <t>前年度の点検回数</t>
    <rPh sb="0" eb="3">
      <t>ゼンネンド</t>
    </rPh>
    <rPh sb="4" eb="6">
      <t>テンケン</t>
    </rPh>
    <rPh sb="6" eb="8">
      <t>カイスウ</t>
    </rPh>
    <phoneticPr fontId="18"/>
  </si>
  <si>
    <t>回 /</t>
    <phoneticPr fontId="18"/>
  </si>
  <si>
    <t>年・月</t>
  </si>
  <si>
    <t>年・月</t>
    <phoneticPr fontId="18"/>
  </si>
  <si>
    <t>年</t>
    <phoneticPr fontId="18"/>
  </si>
  <si>
    <t>月</t>
    <phoneticPr fontId="18"/>
  </si>
  <si>
    <t>点検者</t>
    <rPh sb="0" eb="2">
      <t>テンケン</t>
    </rPh>
    <rPh sb="2" eb="3">
      <t>シャ</t>
    </rPh>
    <phoneticPr fontId="18"/>
  </si>
  <si>
    <t>点検方法</t>
    <rPh sb="0" eb="2">
      <t>テンケン</t>
    </rPh>
    <rPh sb="2" eb="4">
      <t>ホウホウ</t>
    </rPh>
    <phoneticPr fontId="18"/>
  </si>
  <si>
    <t>（５）　預り金現在額の連絡方法（本人、又は家族等に対して）</t>
    <rPh sb="4" eb="5">
      <t>アズカ</t>
    </rPh>
    <rPh sb="6" eb="7">
      <t>キン</t>
    </rPh>
    <rPh sb="7" eb="9">
      <t>ゲンザイ</t>
    </rPh>
    <rPh sb="9" eb="10">
      <t>ガク</t>
    </rPh>
    <rPh sb="11" eb="13">
      <t>レンラク</t>
    </rPh>
    <rPh sb="13" eb="15">
      <t>ホウホウ</t>
    </rPh>
    <rPh sb="16" eb="18">
      <t>ホンニン</t>
    </rPh>
    <rPh sb="19" eb="20">
      <t>マタ</t>
    </rPh>
    <rPh sb="21" eb="23">
      <t>カゾク</t>
    </rPh>
    <rPh sb="23" eb="24">
      <t>トウ</t>
    </rPh>
    <rPh sb="25" eb="26">
      <t>タイ</t>
    </rPh>
    <phoneticPr fontId="18"/>
  </si>
  <si>
    <t>前年度の連絡回数</t>
    <rPh sb="0" eb="1">
      <t>マエ</t>
    </rPh>
    <rPh sb="1" eb="3">
      <t>ネンド</t>
    </rPh>
    <rPh sb="4" eb="6">
      <t>レンラク</t>
    </rPh>
    <rPh sb="6" eb="8">
      <t>カイスウ</t>
    </rPh>
    <phoneticPr fontId="18"/>
  </si>
  <si>
    <t>本人</t>
    <rPh sb="0" eb="1">
      <t>ホン</t>
    </rPh>
    <rPh sb="1" eb="2">
      <t>ヒト</t>
    </rPh>
    <phoneticPr fontId="18"/>
  </si>
  <si>
    <t>回</t>
    <phoneticPr fontId="18"/>
  </si>
  <si>
    <t>家族等</t>
    <rPh sb="0" eb="1">
      <t>イエ</t>
    </rPh>
    <rPh sb="1" eb="2">
      <t>ヤカラ</t>
    </rPh>
    <rPh sb="2" eb="3">
      <t>トウ</t>
    </rPh>
    <phoneticPr fontId="18"/>
  </si>
  <si>
    <t>連絡の方法</t>
    <rPh sb="0" eb="2">
      <t>レンラク</t>
    </rPh>
    <rPh sb="3" eb="5">
      <t>ホウホウ</t>
    </rPh>
    <phoneticPr fontId="18"/>
  </si>
  <si>
    <t>付表３　遺留金品の処理状況　(前年度)</t>
    <rPh sb="0" eb="2">
      <t>フヒョウ</t>
    </rPh>
    <rPh sb="15" eb="16">
      <t>マエ</t>
    </rPh>
    <phoneticPr fontId="18"/>
  </si>
  <si>
    <t>前年度の死亡者全員について、遺留金銭等を記載してください。ゼロ円の場合は0と記入してください。</t>
    <rPh sb="0" eb="3">
      <t>ゼンネンド</t>
    </rPh>
    <rPh sb="4" eb="7">
      <t>シボウシャ</t>
    </rPh>
    <rPh sb="7" eb="9">
      <t>ゼンイン</t>
    </rPh>
    <rPh sb="14" eb="16">
      <t>イリュウ</t>
    </rPh>
    <rPh sb="16" eb="18">
      <t>キンセン</t>
    </rPh>
    <rPh sb="18" eb="19">
      <t>トウ</t>
    </rPh>
    <rPh sb="20" eb="22">
      <t>キサイ</t>
    </rPh>
    <rPh sb="31" eb="32">
      <t>エン</t>
    </rPh>
    <rPh sb="33" eb="35">
      <t>バアイ</t>
    </rPh>
    <rPh sb="38" eb="40">
      <t>キニュウ</t>
    </rPh>
    <phoneticPr fontId="18"/>
  </si>
  <si>
    <t>死亡者がなかった場合は記載例の次の行に「死亡者なし」と記入してください。</t>
    <rPh sb="11" eb="14">
      <t>キサイレイ</t>
    </rPh>
    <rPh sb="15" eb="16">
      <t>ツギ</t>
    </rPh>
    <rPh sb="17" eb="18">
      <t>ギョウ</t>
    </rPh>
    <rPh sb="20" eb="23">
      <t>シボウシャ</t>
    </rPh>
    <rPh sb="27" eb="29">
      <t>キニュウ</t>
    </rPh>
    <phoneticPr fontId="18"/>
  </si>
  <si>
    <t>死亡者名</t>
    <rPh sb="0" eb="4">
      <t>シボウシャメイ</t>
    </rPh>
    <phoneticPr fontId="18"/>
  </si>
  <si>
    <t>死亡日</t>
    <rPh sb="0" eb="1">
      <t>シ</t>
    </rPh>
    <rPh sb="1" eb="2">
      <t>ボウ</t>
    </rPh>
    <rPh sb="2" eb="3">
      <t>ヒ</t>
    </rPh>
    <phoneticPr fontId="18"/>
  </si>
  <si>
    <t>引渡額の算定</t>
    <rPh sb="0" eb="2">
      <t>ヒキワタシ</t>
    </rPh>
    <rPh sb="2" eb="3">
      <t>ガク</t>
    </rPh>
    <rPh sb="4" eb="6">
      <t>サンテイ</t>
    </rPh>
    <phoneticPr fontId="18"/>
  </si>
  <si>
    <t>引渡の状況</t>
    <rPh sb="0" eb="2">
      <t>ヒキワタシ</t>
    </rPh>
    <rPh sb="3" eb="5">
      <t>ジョウキョウ</t>
    </rPh>
    <phoneticPr fontId="18"/>
  </si>
  <si>
    <t>遺留金銭
の総額</t>
    <rPh sb="0" eb="2">
      <t>イリュウ</t>
    </rPh>
    <rPh sb="2" eb="4">
      <t>キンセン</t>
    </rPh>
    <rPh sb="6" eb="8">
      <t>ソウガク</t>
    </rPh>
    <phoneticPr fontId="18"/>
  </si>
  <si>
    <t>葬祭費
充当額</t>
    <rPh sb="0" eb="2">
      <t>ソウサイ</t>
    </rPh>
    <rPh sb="2" eb="3">
      <t>ヒ</t>
    </rPh>
    <rPh sb="4" eb="6">
      <t>ジュウトウ</t>
    </rPh>
    <rPh sb="6" eb="7">
      <t>ガク</t>
    </rPh>
    <phoneticPr fontId="18"/>
  </si>
  <si>
    <t>残額</t>
    <rPh sb="0" eb="1">
      <t>ノコ</t>
    </rPh>
    <rPh sb="1" eb="2">
      <t>ガク</t>
    </rPh>
    <phoneticPr fontId="18"/>
  </si>
  <si>
    <t>引渡指示書の受理日(※)</t>
    <rPh sb="0" eb="2">
      <t>ヒキワタシ</t>
    </rPh>
    <rPh sb="2" eb="5">
      <t>シジショ</t>
    </rPh>
    <rPh sb="6" eb="8">
      <t>ジュリ</t>
    </rPh>
    <rPh sb="8" eb="9">
      <t>ビ</t>
    </rPh>
    <phoneticPr fontId="18"/>
  </si>
  <si>
    <t>引渡日</t>
    <rPh sb="0" eb="1">
      <t>イン</t>
    </rPh>
    <rPh sb="1" eb="2">
      <t>ワタリ</t>
    </rPh>
    <rPh sb="2" eb="3">
      <t>ヒ</t>
    </rPh>
    <phoneticPr fontId="18"/>
  </si>
  <si>
    <t>受領者の続柄</t>
    <rPh sb="0" eb="3">
      <t>ジュリョウシャ</t>
    </rPh>
    <rPh sb="4" eb="6">
      <t>ゾクガラ</t>
    </rPh>
    <phoneticPr fontId="18"/>
  </si>
  <si>
    <t>立会者</t>
    <rPh sb="0" eb="2">
      <t>タチア</t>
    </rPh>
    <rPh sb="2" eb="3">
      <t>シャ</t>
    </rPh>
    <phoneticPr fontId="18"/>
  </si>
  <si>
    <t>施設長</t>
    <rPh sb="0" eb="3">
      <t>シセツチョウ</t>
    </rPh>
    <phoneticPr fontId="18"/>
  </si>
  <si>
    <t>生活相談員</t>
    <rPh sb="0" eb="5">
      <t>セイカツソウダンイン</t>
    </rPh>
    <phoneticPr fontId="18"/>
  </si>
  <si>
    <t>介護部門長</t>
    <rPh sb="0" eb="2">
      <t>カイゴ</t>
    </rPh>
    <rPh sb="2" eb="4">
      <t>ブモン</t>
    </rPh>
    <rPh sb="4" eb="5">
      <t>チョウ</t>
    </rPh>
    <phoneticPr fontId="18"/>
  </si>
  <si>
    <t>その他施設職員</t>
    <rPh sb="2" eb="3">
      <t>タ</t>
    </rPh>
    <rPh sb="3" eb="5">
      <t>シセツ</t>
    </rPh>
    <rPh sb="5" eb="7">
      <t>ショクイン</t>
    </rPh>
    <phoneticPr fontId="18"/>
  </si>
  <si>
    <t>行政機関職員</t>
    <rPh sb="0" eb="2">
      <t>ギョウセイ</t>
    </rPh>
    <rPh sb="2" eb="4">
      <t>キカン</t>
    </rPh>
    <rPh sb="4" eb="6">
      <t>ショクイン</t>
    </rPh>
    <phoneticPr fontId="18"/>
  </si>
  <si>
    <t>その他(　　)</t>
    <rPh sb="2" eb="3">
      <t>タ</t>
    </rPh>
    <phoneticPr fontId="18"/>
  </si>
  <si>
    <t>&lt;記載例&gt;</t>
    <rPh sb="1" eb="3">
      <t>キサイ</t>
    </rPh>
    <rPh sb="3" eb="4">
      <t>レイ</t>
    </rPh>
    <phoneticPr fontId="18"/>
  </si>
  <si>
    <t>年.月.日</t>
    <phoneticPr fontId="18"/>
  </si>
  <si>
    <t>円</t>
    <rPh sb="0" eb="1">
      <t>エン</t>
    </rPh>
    <phoneticPr fontId="18"/>
  </si>
  <si>
    <t>長男</t>
    <rPh sb="0" eb="2">
      <t>チョウナン</t>
    </rPh>
    <phoneticPr fontId="18"/>
  </si>
  <si>
    <t>生活相談員</t>
    <rPh sb="0" eb="2">
      <t>セイカツ</t>
    </rPh>
    <rPh sb="2" eb="5">
      <t>ソウダンイン</t>
    </rPh>
    <phoneticPr fontId="18"/>
  </si>
  <si>
    <t>○○○○</t>
    <phoneticPr fontId="18"/>
  </si>
  <si>
    <t>非措置</t>
    <rPh sb="0" eb="3">
      <t>ヒソチ</t>
    </rPh>
    <phoneticPr fontId="18"/>
  </si>
  <si>
    <t>計</t>
    <rPh sb="0" eb="1">
      <t>ケイ</t>
    </rPh>
    <phoneticPr fontId="18"/>
  </si>
  <si>
    <t>－</t>
    <phoneticPr fontId="18"/>
  </si>
  <si>
    <t>※　「引渡指示書の受理日」欄は、措置入所ではない場合は「非措置」と記載してください。</t>
    <rPh sb="13" eb="14">
      <t>ラン</t>
    </rPh>
    <rPh sb="16" eb="18">
      <t>ソチ</t>
    </rPh>
    <rPh sb="18" eb="20">
      <t>ニュウショ</t>
    </rPh>
    <rPh sb="24" eb="26">
      <t>バアイ</t>
    </rPh>
    <rPh sb="28" eb="29">
      <t>ヒ</t>
    </rPh>
    <rPh sb="29" eb="31">
      <t>ソチ</t>
    </rPh>
    <rPh sb="33" eb="35">
      <t>キサイ</t>
    </rPh>
    <phoneticPr fontId="18"/>
  </si>
  <si>
    <t xml:space="preserve"> </t>
    <phoneticPr fontId="18"/>
  </si>
  <si>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</si>
  <si>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</si>
  <si>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</si>
  <si>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　　　　　　　　　　　　　　　　　　　　　　　）</t>
    <phoneticPr fontId="18"/>
  </si>
  <si>
    <t>・前年度以降の研修実施日　：</t>
    <rPh sb="1" eb="4">
      <t>ゼンネンド</t>
    </rPh>
    <rPh sb="4" eb="6">
      <t>イコウ</t>
    </rPh>
    <rPh sb="7" eb="9">
      <t>ケンシュウ</t>
    </rPh>
    <rPh sb="9" eb="12">
      <t>ジッシビ</t>
    </rPh>
    <phoneticPr fontId="18"/>
  </si>
  <si>
    <t>食品安全通知②</t>
    <phoneticPr fontId="18"/>
  </si>
  <si>
    <t>○市独自</t>
    <rPh sb="1" eb="2">
      <t>シ</t>
    </rPh>
    <rPh sb="2" eb="4">
      <t>ドクジ</t>
    </rPh>
    <phoneticPr fontId="18"/>
  </si>
  <si>
    <t>衛生管理マニュアルⅡ-5(3)</t>
    <phoneticPr fontId="18"/>
  </si>
  <si>
    <t>衛生管理マニュアルⅡ-5(4)①</t>
    <phoneticPr fontId="18"/>
  </si>
  <si>
    <t>【⑦防火管理宿直】</t>
    <rPh sb="2" eb="4">
      <t>ボウカ</t>
    </rPh>
    <rPh sb="4" eb="6">
      <t>カンリ</t>
    </rPh>
    <rPh sb="6" eb="8">
      <t>シュクチョク</t>
    </rPh>
    <phoneticPr fontId="18"/>
  </si>
  <si>
    <t>○</t>
    <phoneticPr fontId="18"/>
  </si>
  <si>
    <t xml:space="preserve">同上
</t>
    <rPh sb="0" eb="2">
      <t>ドウジョウ</t>
    </rPh>
    <phoneticPr fontId="18"/>
  </si>
  <si>
    <r>
      <rPr>
        <sz val="8"/>
        <color indexed="8"/>
        <rFont val="ＭＳ Ｐゴシック"/>
        <family val="3"/>
        <charset val="128"/>
      </rPr>
      <t>評価等</t>
    </r>
    <r>
      <rPr>
        <sz val="7"/>
        <color indexed="8"/>
        <rFont val="ＭＳ Ｐゴシック"/>
        <family val="3"/>
        <charset val="128"/>
      </rPr>
      <t xml:space="preserve">
</t>
    </r>
    <r>
      <rPr>
        <sz val="6"/>
        <color indexed="40"/>
        <rFont val="ＭＳ Ｐゴシック"/>
        <family val="3"/>
        <charset val="128"/>
      </rPr>
      <t>1:適、</t>
    </r>
    <r>
      <rPr>
        <sz val="6"/>
        <color rgb="FFFFC000"/>
        <rFont val="ＭＳ Ｐゴシック"/>
        <family val="3"/>
        <charset val="128"/>
      </rPr>
      <t xml:space="preserve">2:一部不適
</t>
    </r>
    <r>
      <rPr>
        <sz val="6"/>
        <color indexed="10"/>
        <rFont val="ＭＳ Ｐゴシック"/>
        <family val="3"/>
        <charset val="128"/>
      </rPr>
      <t>3:不適、</t>
    </r>
    <r>
      <rPr>
        <sz val="6"/>
        <color indexed="50"/>
        <rFont val="ＭＳ Ｐゴシック"/>
        <family val="3"/>
        <charset val="128"/>
      </rPr>
      <t xml:space="preserve">4:非該当
</t>
    </r>
    <r>
      <rPr>
        <sz val="6"/>
        <rFont val="ＭＳ Ｐ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</si>
  <si>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・前年度以降の訓練実施日　：</t>
    <rPh sb="1" eb="4">
      <t>ゼンネンド</t>
    </rPh>
    <rPh sb="4" eb="6">
      <t>イコウ</t>
    </rPh>
    <rPh sb="7" eb="9">
      <t>クンレン</t>
    </rPh>
    <rPh sb="9" eb="12">
      <t>ジッシビ</t>
    </rPh>
    <phoneticPr fontId="18"/>
  </si>
  <si>
    <t>（　　　　　　、　　　　　　）</t>
    <phoneticPr fontId="18"/>
  </si>
  <si>
    <t xml:space="preserve">日々、職員の感染症罹患状況と健康状態を確認していますか。
</t>
    <rPh sb="3" eb="5">
      <t>ショクイン</t>
    </rPh>
    <rPh sb="6" eb="9">
      <t>カンセンショウ</t>
    </rPh>
    <rPh sb="9" eb="11">
      <t>リカン</t>
    </rPh>
    <rPh sb="11" eb="13">
      <t>ジョウキョウ</t>
    </rPh>
    <rPh sb="14" eb="16">
      <t>ケンコウ</t>
    </rPh>
    <rPh sb="16" eb="18">
      <t>ジョウタイ</t>
    </rPh>
    <rPh sb="19" eb="21">
      <t>カクニン</t>
    </rPh>
    <phoneticPr fontId="18"/>
  </si>
  <si>
    <t>監査通知「衛生管理等」</t>
    <rPh sb="0" eb="2">
      <t>カンサ</t>
    </rPh>
    <rPh sb="2" eb="4">
      <t>ツウチ</t>
    </rPh>
    <rPh sb="5" eb="7">
      <t>エイセイ</t>
    </rPh>
    <rPh sb="7" eb="10">
      <t>カンリナド</t>
    </rPh>
    <phoneticPr fontId="18"/>
  </si>
  <si>
    <t>○</t>
  </si>
  <si>
    <t>・前年度以降の委員会開催日　：</t>
    <rPh sb="1" eb="4">
      <t>ゼンネンド</t>
    </rPh>
    <rPh sb="4" eb="6">
      <t>イコウ</t>
    </rPh>
    <rPh sb="7" eb="10">
      <t>イインカイ</t>
    </rPh>
    <rPh sb="10" eb="12">
      <t>カイサイ</t>
    </rPh>
    <rPh sb="12" eb="13">
      <t>ヒ</t>
    </rPh>
    <phoneticPr fontId="18"/>
  </si>
  <si>
    <t>（　　　　　　　　　）</t>
    <phoneticPr fontId="18"/>
  </si>
  <si>
    <t>・前年度以降の開催日　：</t>
    <rPh sb="1" eb="4">
      <t>ゼンネンド</t>
    </rPh>
    <rPh sb="4" eb="6">
      <t>イコウ</t>
    </rPh>
    <rPh sb="7" eb="9">
      <t>カイサイ</t>
    </rPh>
    <rPh sb="9" eb="10">
      <t>ニチ</t>
    </rPh>
    <phoneticPr fontId="18"/>
  </si>
  <si>
    <t>○</t>
    <phoneticPr fontId="18"/>
  </si>
  <si>
    <t>1:適</t>
  </si>
  <si>
    <t>2:不適</t>
  </si>
  <si>
    <t>3:該当なし</t>
  </si>
  <si>
    <t>【担当者職氏名】</t>
    <phoneticPr fontId="18"/>
  </si>
  <si>
    <t>・過去１年間の平均件数　：数字のみ入れてください</t>
    <phoneticPr fontId="29"/>
  </si>
  <si>
    <t>(3) 事故発生の防止のための委員会（テレビ電話可）及び従事者に対する研修を定期的に（研修は年２回以上及び新規採用時に）行うこと。</t>
    <rPh sb="22" eb="24">
      <t>デンワ</t>
    </rPh>
    <rPh sb="24" eb="25">
      <t>カ</t>
    </rPh>
    <rPh sb="43" eb="45">
      <t>ケンシュウ</t>
    </rPh>
    <rPh sb="46" eb="47">
      <t>ネン</t>
    </rPh>
    <rPh sb="48" eb="49">
      <t>カイ</t>
    </rPh>
    <rPh sb="49" eb="51">
      <t>イジョウ</t>
    </rPh>
    <rPh sb="51" eb="52">
      <t>オヨ</t>
    </rPh>
    <rPh sb="53" eb="58">
      <t>シンキサイヨウトキ</t>
    </rPh>
    <phoneticPr fontId="18"/>
  </si>
  <si>
    <t>同条第3号準用
解釈通知同項③準用</t>
    <rPh sb="1" eb="2">
      <t>ジョウ</t>
    </rPh>
    <rPh sb="12" eb="14">
      <t>ドウコウ</t>
    </rPh>
    <phoneticPr fontId="18"/>
  </si>
  <si>
    <t>／</t>
  </si>
  <si>
    <t>／</t>
    <phoneticPr fontId="18"/>
  </si>
  <si>
    <t>当該区分の該当なし</t>
    <rPh sb="0" eb="2">
      <t>トウガイ</t>
    </rPh>
    <rPh sb="2" eb="4">
      <t>クブン</t>
    </rPh>
    <rPh sb="5" eb="7">
      <t>ガイトウ</t>
    </rPh>
    <phoneticPr fontId="18"/>
  </si>
  <si>
    <t>（新採：　　　　、その他定期　　　　、　　　　）</t>
    <rPh sb="1" eb="3">
      <t>シンサイ</t>
    </rPh>
    <rPh sb="11" eb="12">
      <t>タ</t>
    </rPh>
    <rPh sb="12" eb="14">
      <t>テイキ</t>
    </rPh>
    <phoneticPr fontId="18"/>
  </si>
  <si>
    <t xml:space="preserve">サービスの提供に関する記録(※1)を整備し、その完結の日(※2)から５年間保存していますか。
※1
　(1) 施設サービス計画
　(2) 提供した具体的なサービスの内容等の記録
　(3) 身体的拘束等の記録
　(4) 市町村への通知に係る記録
　(5) 苦情の内容等の記録
　(6) 事故の状況及び処置の記録
※2　なお、「その完結の日」とは、個々の入居者につき、契約終了（契約の解約・解除、他の施設への入所、入居者の死亡、入居者の自立等）により一連のサービス提供が終了した日を指します。
</t>
    <rPh sb="214" eb="215">
      <t>キョ</t>
    </rPh>
    <phoneticPr fontId="18"/>
  </si>
  <si>
    <t xml:space="preserve">配置医師及び協力医療機関の協力を得て、１年に１回以上、前項の対応方法の見直しを行い、必要に応じて対応方法を変更していますか。
※　Ⅲ-32「協力医療機関等」も参照してください。
</t>
    <rPh sb="0" eb="2">
      <t>ハイチ</t>
    </rPh>
    <rPh sb="27" eb="29">
      <t>ゼンコウ</t>
    </rPh>
    <rPh sb="48" eb="50">
      <t>タイオウ</t>
    </rPh>
    <rPh sb="50" eb="52">
      <t>ホウホウ</t>
    </rPh>
    <rPh sb="70" eb="72">
      <t>キョウリョク</t>
    </rPh>
    <rPh sb="72" eb="76">
      <t>イリョウキカン</t>
    </rPh>
    <rPh sb="76" eb="77">
      <t>トウ</t>
    </rPh>
    <rPh sb="79" eb="81">
      <t>サンショウ</t>
    </rPh>
    <phoneticPr fontId="18"/>
  </si>
  <si>
    <t>同条第2項準用</t>
    <rPh sb="0" eb="1">
      <t>ドウ</t>
    </rPh>
    <phoneticPr fontId="18"/>
  </si>
  <si>
    <t xml:space="preserve">(2) 施設からの診療の求めがあった場合において診療を行う体制を、常時確保していること。
</t>
    <rPh sb="4" eb="6">
      <t>シセツ</t>
    </rPh>
    <phoneticPr fontId="18"/>
  </si>
  <si>
    <t xml:space="preserve">１年に１回以上、協力医療機関の名称等を市長に届け出ていますか。
</t>
    <phoneticPr fontId="18"/>
  </si>
  <si>
    <t>同上</t>
    <rPh sb="0" eb="2">
      <t>ドウジョウ</t>
    </rPh>
    <phoneticPr fontId="18"/>
  </si>
  <si>
    <t xml:space="preserve">感染症法第6条第17項に規定する第2種協定指定医療機関との間で、新興感染症の発生時等の対応を取り決めるように努めていますか。
※　ただし、協力医療機関が第２種協定指定医療機関である場合は、協力医療機関との間で、この対応について協議を行う義務があります。
</t>
    <rPh sb="94" eb="96">
      <t>キョウリョク</t>
    </rPh>
    <rPh sb="118" eb="120">
      <t>ギム</t>
    </rPh>
    <phoneticPr fontId="18"/>
  </si>
  <si>
    <t>同項第2号準用</t>
    <rPh sb="0" eb="1">
      <t>ドウ</t>
    </rPh>
    <rPh sb="2" eb="3">
      <t>ダイ</t>
    </rPh>
    <rPh sb="4" eb="5">
      <t>ゴウ</t>
    </rPh>
    <phoneticPr fontId="18"/>
  </si>
  <si>
    <t>同項第3号準用</t>
    <rPh sb="0" eb="1">
      <t>ドウ</t>
    </rPh>
    <rPh sb="2" eb="3">
      <t>ダイ</t>
    </rPh>
    <rPh sb="4" eb="5">
      <t>ゴウ</t>
    </rPh>
    <phoneticPr fontId="18"/>
  </si>
  <si>
    <t>同条第2項準用</t>
    <rPh sb="0" eb="1">
      <t>ドウ</t>
    </rPh>
    <phoneticPr fontId="18"/>
  </si>
  <si>
    <t>同条第3項準用
同条第4項準用</t>
    <rPh sb="0" eb="1">
      <t>ドウ</t>
    </rPh>
    <phoneticPr fontId="18"/>
  </si>
  <si>
    <t>同条第5項準用</t>
    <rPh sb="0" eb="1">
      <t>ドウ</t>
    </rPh>
    <phoneticPr fontId="18"/>
  </si>
  <si>
    <t xml:space="preserve">上記の各整備は、専ら自施設の用に供するものとなっていますか。
※　入居者の処遇に支障がない場合は、この限りでありません。
</t>
    <rPh sb="34" eb="35">
      <t>キョ</t>
    </rPh>
    <phoneticPr fontId="18"/>
  </si>
  <si>
    <t xml:space="preserve">(3) 入居者の病状が急変した場合等において、施設の配置医師又は協力医療機関などの医師が診療を行った結果、入院を要すると認められた入居者の入院を、原則として受け入れる体制を確保していること。
</t>
    <rPh sb="26" eb="28">
      <t>ハイチ</t>
    </rPh>
    <rPh sb="50" eb="52">
      <t>ケッカ</t>
    </rPh>
    <phoneticPr fontId="18"/>
  </si>
  <si>
    <t xml:space="preserve">１年に１回以上、協力医療機関との間で、入居者の病状が急変した場合等の対応を確認していますか。
※　Ⅲ-22「緊急時等の対応」も参照してください。
</t>
    <rPh sb="19" eb="22">
      <t>ニュウキョシャ</t>
    </rPh>
    <rPh sb="21" eb="22">
      <t>シャ</t>
    </rPh>
    <rPh sb="63" eb="65">
      <t>サンショウ</t>
    </rPh>
    <phoneticPr fontId="18"/>
  </si>
  <si>
    <t xml:space="preserve">入居者が協力医療機関その他の医療機関に入院した後に、当該利用者の病状が軽快し退院が可能となった場合においては、速やかに再入居させることができるように努めていますか。
</t>
    <rPh sb="0" eb="3">
      <t>ニュウキョシャ</t>
    </rPh>
    <rPh sb="2" eb="3">
      <t>シャ</t>
    </rPh>
    <phoneticPr fontId="18"/>
  </si>
  <si>
    <t>Ⅲ-42．会計の区分</t>
    <phoneticPr fontId="18"/>
  </si>
  <si>
    <t>Ⅲ-43．記録の整備</t>
    <phoneticPr fontId="18"/>
  </si>
  <si>
    <t>Ⅲ-44．暴力団員の排除</t>
    <phoneticPr fontId="18"/>
  </si>
  <si>
    <t xml:space="preserve">Ⅲ-45．基本方針（入居者の権利擁護等） </t>
    <phoneticPr fontId="18"/>
  </si>
  <si>
    <t xml:space="preserve">管理者は、ユニット型施設の管理等に係る研修を受講するよう努めていますか。
</t>
    <phoneticPr fontId="48"/>
  </si>
  <si>
    <t>同条第6項</t>
    <phoneticPr fontId="48"/>
  </si>
  <si>
    <t>第25条の2第1項準用</t>
    <rPh sb="6" eb="7">
      <t>ダイ</t>
    </rPh>
    <rPh sb="8" eb="9">
      <t>コウ</t>
    </rPh>
    <rPh sb="9" eb="11">
      <t>ジュンヨウ</t>
    </rPh>
    <phoneticPr fontId="18"/>
  </si>
  <si>
    <t>第34条第1項第1号準用</t>
    <rPh sb="7" eb="8">
      <t>ダイ</t>
    </rPh>
    <rPh sb="9" eb="10">
      <t>ゴウ</t>
    </rPh>
    <phoneticPr fontId="18"/>
  </si>
  <si>
    <t>運営指導日：</t>
    <rPh sb="0" eb="2">
      <t>ウンエイ</t>
    </rPh>
    <rPh sb="2" eb="4">
      <t>シドウ</t>
    </rPh>
    <rPh sb="4" eb="5">
      <t>ビ</t>
    </rPh>
    <phoneticPr fontId="48"/>
  </si>
  <si>
    <t xml:space="preserve">    .    .</t>
    <phoneticPr fontId="48"/>
  </si>
  <si>
    <t>指導員氏名：</t>
    <phoneticPr fontId="48"/>
  </si>
  <si>
    <t>※　(9)は、令和６年３月３１日まで努力義務でした。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</si>
  <si>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48"/>
  </si>
  <si>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48"/>
  </si>
  <si>
    <t>※　令和６年３月３１日まで努力義務でした。</t>
  </si>
  <si>
    <t xml:space="preserve">Ⅲ-28．業務継続計画の策定等
</t>
    <phoneticPr fontId="48"/>
  </si>
  <si>
    <t>※　(1)～(4)は、令和６年３月３１日まで努力義務でした。</t>
    <phoneticPr fontId="48"/>
  </si>
  <si>
    <t xml:space="preserve">入居者の人権の擁護、虐待の防止等のため、責任者を設置する等必要な体制の整備を行うとともに、その従業者に対し、研修を実施する等の措置を講じていますか。
</t>
    <rPh sb="0" eb="3">
      <t>ニュウキョシャ</t>
    </rPh>
    <phoneticPr fontId="48"/>
  </si>
  <si>
    <t xml:space="preserve">※　令和６年３月３１日まで努力義務でした。
</t>
    <phoneticPr fontId="18"/>
  </si>
  <si>
    <t xml:space="preserve">Ⅲ-17．栄養管理
</t>
    <phoneticPr fontId="18"/>
  </si>
  <si>
    <t>※　令和６年３月３１日までは努力義務でした。</t>
    <phoneticPr fontId="18"/>
  </si>
  <si>
    <t xml:space="preserve">Ⅲ-18．口腔(くう)衛生の管理
</t>
    <phoneticPr fontId="18"/>
  </si>
  <si>
    <t>解釈通知第4-15(2)準用
会計基準課長通知1(3)</t>
    <rPh sb="0" eb="2">
      <t>カイシャク</t>
    </rPh>
    <rPh sb="2" eb="4">
      <t>ツウチ</t>
    </rPh>
    <rPh sb="12" eb="14">
      <t>ジュンヨウ</t>
    </rPh>
    <rPh sb="15" eb="17">
      <t>カイケイ</t>
    </rPh>
    <rPh sb="17" eb="19">
      <t>キジュン</t>
    </rPh>
    <rPh sb="19" eb="21">
      <t>カチョウ</t>
    </rPh>
    <rPh sb="21" eb="23">
      <t>ツウチ</t>
    </rPh>
    <phoneticPr fontId="18"/>
  </si>
  <si>
    <t xml:space="preserve">(4) (1)～(3)の措置を適切に実施するための担当者を置くこと。
</t>
    <phoneticPr fontId="18"/>
  </si>
  <si>
    <t>Ⅲ-39．事故発生の防止及び発生時の対応</t>
    <phoneticPr fontId="18"/>
  </si>
  <si>
    <t>Ⅲ-40．虐待の防止</t>
    <phoneticPr fontId="48"/>
  </si>
  <si>
    <t>Ⅲ-41．利用者の安全、サービスの質の確保、職員の負担軽減に関する委員会
※　令和９年３月３１日までは努力義務です。</t>
    <rPh sb="30" eb="31">
      <t>カン</t>
    </rPh>
    <rPh sb="33" eb="36">
      <t>イインカイ</t>
    </rPh>
    <phoneticPr fontId="18"/>
  </si>
  <si>
    <r>
      <t>同条第2項準用
解釈通知第4-</t>
    </r>
    <r>
      <rPr>
        <sz val="7"/>
        <color rgb="FFFF0000"/>
        <rFont val="ＭＳ Ｐゴシック"/>
        <family val="3"/>
        <charset val="128"/>
      </rPr>
      <t>41</t>
    </r>
    <r>
      <rPr>
        <sz val="7"/>
        <rFont val="ＭＳ Ｐゴシック"/>
        <family val="3"/>
        <charset val="128"/>
      </rPr>
      <t>準用</t>
    </r>
    <phoneticPr fontId="18"/>
  </si>
  <si>
    <t>※　②は、令和６年３月３１日までは努力義務でした。</t>
    <phoneticPr fontId="18"/>
  </si>
  <si>
    <t xml:space="preserve">(1)-2　身体的拘束等の適正化対応策の担当者を決めていますか。
</t>
    <rPh sb="16" eb="19">
      <t>タイオウサク</t>
    </rPh>
    <rPh sb="20" eb="23">
      <t>タントウシャ</t>
    </rPh>
    <rPh sb="24" eb="25">
      <t>キ</t>
    </rPh>
    <phoneticPr fontId="18"/>
  </si>
  <si>
    <t xml:space="preserve">(1)-2　感染対策の担当者を決めていますか。
</t>
    <rPh sb="6" eb="8">
      <t>カンセン</t>
    </rPh>
    <rPh sb="8" eb="10">
      <t>タイサク</t>
    </rPh>
    <rPh sb="11" eb="14">
      <t>タントウシャ</t>
    </rPh>
    <rPh sb="15" eb="16">
      <t>キ</t>
    </rPh>
    <phoneticPr fontId="18"/>
  </si>
  <si>
    <t>解釈通知同上準用</t>
    <rPh sb="4" eb="5">
      <t>ドウ</t>
    </rPh>
    <rPh sb="5" eb="6">
      <t>ウエ</t>
    </rPh>
    <rPh sb="6" eb="8">
      <t>ジュンヨウ</t>
    </rPh>
    <phoneticPr fontId="18"/>
  </si>
  <si>
    <t>第41条の2準用
解釈通知第4-38準用
同条第1号準用
委員会の任務等について解釈通知同項①準用</t>
    <rPh sb="6" eb="8">
      <t>ジュンヨウ</t>
    </rPh>
    <rPh sb="9" eb="11">
      <t>カイシャク</t>
    </rPh>
    <rPh sb="11" eb="13">
      <t>ツウチ</t>
    </rPh>
    <rPh sb="13" eb="14">
      <t>ダイ</t>
    </rPh>
    <rPh sb="22" eb="24">
      <t>ドウジョウ</t>
    </rPh>
    <rPh sb="24" eb="25">
      <t>ダイ</t>
    </rPh>
    <rPh sb="26" eb="27">
      <t>ゴウ</t>
    </rPh>
    <rPh sb="31" eb="34">
      <t>イインカイ</t>
    </rPh>
    <rPh sb="35" eb="37">
      <t>ニンム</t>
    </rPh>
    <rPh sb="37" eb="38">
      <t>トウ</t>
    </rPh>
    <rPh sb="46" eb="48">
      <t>ドウコウ</t>
    </rPh>
    <phoneticPr fontId="48"/>
  </si>
  <si>
    <t>第41条の3準用
構成員、開催頻度、委員会の任務、他の会議・他の事業所(者)との一体的設置、名称等について、解釈通知第4-39準用</t>
    <rPh sb="6" eb="8">
      <t>ジュンヨウ</t>
    </rPh>
    <rPh sb="10" eb="13">
      <t>コウセイイン</t>
    </rPh>
    <rPh sb="14" eb="16">
      <t>カイサイ</t>
    </rPh>
    <rPh sb="16" eb="18">
      <t>ヒンド</t>
    </rPh>
    <rPh sb="19" eb="22">
      <t>イインカイ</t>
    </rPh>
    <rPh sb="23" eb="25">
      <t>ニンム</t>
    </rPh>
    <rPh sb="26" eb="27">
      <t>タ</t>
    </rPh>
    <rPh sb="28" eb="30">
      <t>カイギ</t>
    </rPh>
    <rPh sb="31" eb="32">
      <t>タ</t>
    </rPh>
    <rPh sb="33" eb="36">
      <t>ジギョウショ</t>
    </rPh>
    <rPh sb="37" eb="38">
      <t>シャ</t>
    </rPh>
    <rPh sb="41" eb="44">
      <t>イッタイテキ</t>
    </rPh>
    <rPh sb="44" eb="46">
      <t>セッチ</t>
    </rPh>
    <rPh sb="47" eb="49">
      <t>メイショウ</t>
    </rPh>
    <rPh sb="49" eb="50">
      <t>トウ</t>
    </rPh>
    <rPh sb="55" eb="57">
      <t>カイシャク</t>
    </rPh>
    <rPh sb="57" eb="59">
      <t>ツウチ</t>
    </rPh>
    <rPh sb="59" eb="60">
      <t>ダイ</t>
    </rPh>
    <rPh sb="64" eb="66">
      <t>ジュンヨウ</t>
    </rPh>
    <phoneticPr fontId="18"/>
  </si>
  <si>
    <r>
      <t>現在、身体的拘束等を実施している利用者の氏名と、拘束の開始日を記載してください。</t>
    </r>
    <r>
      <rPr>
        <sz val="9"/>
        <color rgb="FF00B0F0"/>
        <rFont val="ＭＳ Ｐ明朝"/>
        <family val="1"/>
        <charset val="128"/>
      </rPr>
      <t>【該当ない場合「該当なし」と記載】</t>
    </r>
    <rPh sb="0" eb="2">
      <t>ゲンザイ</t>
    </rPh>
    <rPh sb="3" eb="8">
      <t>シンタイテキコウソク</t>
    </rPh>
    <rPh sb="8" eb="9">
      <t>トウ</t>
    </rPh>
    <rPh sb="10" eb="12">
      <t>ジッシ</t>
    </rPh>
    <rPh sb="16" eb="19">
      <t>リヨウシャ</t>
    </rPh>
    <rPh sb="20" eb="22">
      <t>シメイ</t>
    </rPh>
    <rPh sb="24" eb="26">
      <t>コウソク</t>
    </rPh>
    <rPh sb="27" eb="30">
      <t>カイシビ</t>
    </rPh>
    <rPh sb="31" eb="33">
      <t>キサイ</t>
    </rPh>
    <rPh sb="41" eb="43">
      <t>ガイトウ</t>
    </rPh>
    <rPh sb="45" eb="47">
      <t>バアイ</t>
    </rPh>
    <rPh sb="48" eb="50">
      <t>ガイトウ</t>
    </rPh>
    <rPh sb="54" eb="56">
      <t>キサイ</t>
    </rPh>
    <phoneticPr fontId="18"/>
  </si>
  <si>
    <r>
      <t xml:space="preserve">（注）通常の場合と異なる体制で対応している場合についてのみ、具体的にその方法等を記載してください。
</t>
    </r>
    <r>
      <rPr>
        <sz val="9"/>
        <color rgb="FF00B0F0"/>
        <rFont val="ＭＳ Ｐ明朝"/>
        <family val="1"/>
        <charset val="128"/>
      </rPr>
      <t>　　　【通常の場合と異なる体制ではない場合は「通常どおり」と記載】</t>
    </r>
    <rPh sb="69" eb="71">
      <t>バアイ</t>
    </rPh>
    <rPh sb="73" eb="75">
      <t>ツウジョウ</t>
    </rPh>
    <rPh sb="80" eb="82">
      <t>キサイ</t>
    </rPh>
    <phoneticPr fontId="75"/>
  </si>
  <si>
    <r>
      <rPr>
        <sz val="8"/>
        <rFont val="ＭＳ ゴシック"/>
        <family val="3"/>
        <charset val="128"/>
      </rPr>
      <t xml:space="preserve">入居者が身体の清潔を維持し、精神的に快適な生活を営むことができるよう、適切な方法により入浴の機会（※１）を提供していますか。
※１　一律の入浴回数を設けるのではなく、個浴の実施など入居者の意向に応じることができるだけの入浴機会です。
※２　やむを得ない場合には、清しきをもって代えることができます。
</t>
    </r>
    <r>
      <rPr>
        <u/>
        <sz val="8"/>
        <color rgb="FF00B0F0"/>
        <rFont val="ＭＳ ゴシック"/>
        <family val="3"/>
        <charset val="128"/>
      </rPr>
      <t>※３　</t>
    </r>
    <r>
      <rPr>
        <u/>
        <sz val="8"/>
        <color rgb="FF00B0F0"/>
        <rFont val="ＭＳ Ｐゴシック"/>
        <family val="3"/>
        <charset val="128"/>
      </rPr>
      <t>「付表１」（２）に、入浴等の状況を記載してください。</t>
    </r>
    <r>
      <rPr>
        <u/>
        <sz val="8"/>
        <color rgb="FF00B0F0"/>
        <rFont val="ＭＳ ゴシック"/>
        <family val="3"/>
        <charset val="128"/>
      </rPr>
      <t xml:space="preserve">
</t>
    </r>
    <rPh sb="154" eb="156">
      <t>フヒョウ</t>
    </rPh>
    <rPh sb="163" eb="165">
      <t>ニュウヨク</t>
    </rPh>
    <rPh sb="165" eb="166">
      <t>トウ</t>
    </rPh>
    <rPh sb="167" eb="169">
      <t>ジョウキョウ</t>
    </rPh>
    <rPh sb="170" eb="172">
      <t>キサイ</t>
    </rPh>
    <phoneticPr fontId="18"/>
  </si>
  <si>
    <r>
      <rPr>
        <sz val="8"/>
        <rFont val="ＭＳ Ｐゴシック"/>
        <family val="3"/>
        <charset val="128"/>
      </rPr>
      <t xml:space="preserve">検食は、喫食に十分先立って実施していますか。
</t>
    </r>
    <r>
      <rPr>
        <u/>
        <sz val="8"/>
        <color rgb="FF00B0F0"/>
        <rFont val="ＭＳ Ｐゴシック"/>
        <family val="3"/>
        <charset val="128"/>
      </rPr>
      <t xml:space="preserve">※　「付表１」（３）aに、検食の状況を記載してください。
</t>
    </r>
    <rPh sb="0" eb="2">
      <t>ケンショク</t>
    </rPh>
    <rPh sb="4" eb="6">
      <t>キッショク</t>
    </rPh>
    <rPh sb="7" eb="9">
      <t>ジュウブン</t>
    </rPh>
    <rPh sb="9" eb="11">
      <t>サキダ</t>
    </rPh>
    <rPh sb="13" eb="15">
      <t>ジッシ</t>
    </rPh>
    <rPh sb="26" eb="28">
      <t>フヒョウ</t>
    </rPh>
    <rPh sb="36" eb="38">
      <t>ケンショク</t>
    </rPh>
    <phoneticPr fontId="18"/>
  </si>
  <si>
    <r>
      <rPr>
        <sz val="8"/>
        <color rgb="FF00B0F0"/>
        <rFont val="ＭＳ Ｐゴシック"/>
        <family val="3"/>
        <charset val="128"/>
      </rPr>
      <t xml:space="preserve">保存食の保存形態、温度、期間は適切ですか。
</t>
    </r>
    <r>
      <rPr>
        <u/>
        <sz val="8"/>
        <color rgb="FF00B0F0"/>
        <rFont val="ＭＳ Ｐゴシック"/>
        <family val="3"/>
        <charset val="128"/>
      </rPr>
      <t xml:space="preserve">※　「付表１」（３）bに、保存食の状況を記載してください。
</t>
    </r>
    <rPh sb="0" eb="3">
      <t>ホゾンショク</t>
    </rPh>
    <rPh sb="4" eb="6">
      <t>ホゾン</t>
    </rPh>
    <rPh sb="6" eb="8">
      <t>ケイタイ</t>
    </rPh>
    <rPh sb="9" eb="11">
      <t>オンド</t>
    </rPh>
    <rPh sb="10" eb="11">
      <t>ホオン</t>
    </rPh>
    <rPh sb="12" eb="14">
      <t>キカン</t>
    </rPh>
    <rPh sb="15" eb="17">
      <t>テキセツ</t>
    </rPh>
    <rPh sb="25" eb="27">
      <t>フヒョウ</t>
    </rPh>
    <rPh sb="35" eb="37">
      <t>ホゾン</t>
    </rPh>
    <phoneticPr fontId="18"/>
  </si>
  <si>
    <r>
      <rPr>
        <sz val="8"/>
        <rFont val="ＭＳ Ｐゴシック"/>
        <family val="3"/>
        <charset val="128"/>
      </rPr>
      <t xml:space="preserve">給食関係者の検便は適切に実施していますか。
</t>
    </r>
    <r>
      <rPr>
        <u/>
        <sz val="8"/>
        <color rgb="FF00B0F0"/>
        <rFont val="ＭＳ Ｐゴシック"/>
        <family val="3"/>
        <charset val="128"/>
      </rPr>
      <t xml:space="preserve">※　「付表１」（３）cに、昨年度の状況を記入してください。
</t>
    </r>
    <rPh sb="25" eb="27">
      <t>フヒョウ</t>
    </rPh>
    <rPh sb="35" eb="38">
      <t>サクネンド</t>
    </rPh>
    <rPh sb="39" eb="41">
      <t>ジョウキョウ</t>
    </rPh>
    <rPh sb="42" eb="44">
      <t>キニュウ</t>
    </rPh>
    <phoneticPr fontId="18"/>
  </si>
  <si>
    <r>
      <rPr>
        <sz val="8"/>
        <rFont val="ＭＳ Ｐゴシック"/>
        <family val="3"/>
        <charset val="128"/>
      </rPr>
      <t xml:space="preserve">特に金銭にかかるものについては書面等をもって事前に同意を得るとともに、代行した後はその都度本人に確認を得ていますか。
</t>
    </r>
    <r>
      <rPr>
        <u/>
        <sz val="8"/>
        <color rgb="FF00B0F0"/>
        <rFont val="ＭＳ Ｐゴシック"/>
        <family val="3"/>
        <charset val="128"/>
      </rPr>
      <t xml:space="preserve">※　「付表２」に、入居者預り金について記入してください。
</t>
    </r>
    <rPh sb="0" eb="1">
      <t>トク</t>
    </rPh>
    <rPh sb="2" eb="4">
      <t>キンセン</t>
    </rPh>
    <rPh sb="15" eb="17">
      <t>ショメン</t>
    </rPh>
    <rPh sb="17" eb="18">
      <t>トウ</t>
    </rPh>
    <rPh sb="22" eb="24">
      <t>ジゼン</t>
    </rPh>
    <rPh sb="25" eb="27">
      <t>ドウイ</t>
    </rPh>
    <rPh sb="28" eb="29">
      <t>エ</t>
    </rPh>
    <rPh sb="35" eb="37">
      <t>ダイコウ</t>
    </rPh>
    <rPh sb="39" eb="40">
      <t>ノチ</t>
    </rPh>
    <rPh sb="43" eb="45">
      <t>ツド</t>
    </rPh>
    <rPh sb="45" eb="47">
      <t>ホンニン</t>
    </rPh>
    <rPh sb="48" eb="50">
      <t>カクニン</t>
    </rPh>
    <rPh sb="51" eb="52">
      <t>エ</t>
    </rPh>
    <rPh sb="62" eb="64">
      <t>フヒョウ</t>
    </rPh>
    <rPh sb="78" eb="80">
      <t>キニュウ</t>
    </rPh>
    <phoneticPr fontId="18"/>
  </si>
  <si>
    <r>
      <rPr>
        <sz val="8"/>
        <rFont val="ＭＳ Ｐゴシック"/>
        <family val="3"/>
        <charset val="128"/>
      </rPr>
      <t xml:space="preserve">遺留金品があった場合、適切に処理していますか。
</t>
    </r>
    <r>
      <rPr>
        <u/>
        <sz val="8"/>
        <color rgb="FF00B0F0"/>
        <rFont val="ＭＳ Ｐゴシック"/>
        <family val="3"/>
        <charset val="128"/>
      </rPr>
      <t xml:space="preserve">※　「付表３」に、遺留金品について記入してください。
</t>
    </r>
    <rPh sb="0" eb="2">
      <t>イリュウ</t>
    </rPh>
    <rPh sb="2" eb="4">
      <t>キンピン</t>
    </rPh>
    <rPh sb="8" eb="10">
      <t>バアイ</t>
    </rPh>
    <rPh sb="11" eb="13">
      <t>テキセツ</t>
    </rPh>
    <rPh sb="14" eb="16">
      <t>ショリ</t>
    </rPh>
    <rPh sb="27" eb="29">
      <t>フヒョウ</t>
    </rPh>
    <rPh sb="33" eb="35">
      <t>イリュウ</t>
    </rPh>
    <rPh sb="36" eb="37">
      <t>ヒン</t>
    </rPh>
    <phoneticPr fontId="18"/>
  </si>
  <si>
    <t xml:space="preserve">同項第3号準用
解釈通知同項③､④準用
</t>
    <rPh sb="10" eb="12">
      <t>カイシャク</t>
    </rPh>
    <rPh sb="12" eb="14">
      <t>ツウチ</t>
    </rPh>
    <rPh sb="14" eb="16">
      <t>ドウコウ</t>
    </rPh>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</si>
  <si>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79" eb="181">
      <t>カノウ</t>
    </rPh>
    <phoneticPr fontId="48"/>
  </si>
  <si>
    <t>【循環式浴槽（機械浴含む）について注意】</t>
    <rPh sb="1" eb="3">
      <t>ジュンカン</t>
    </rPh>
    <rPh sb="3" eb="4">
      <t>シキ</t>
    </rPh>
    <rPh sb="4" eb="6">
      <t>ヨクソウ</t>
    </rPh>
    <rPh sb="7" eb="10">
      <t>キカイヨク</t>
    </rPh>
    <rPh sb="10" eb="11">
      <t>フク</t>
    </rPh>
    <rPh sb="17" eb="19">
      <t>チュウイ</t>
    </rPh>
    <phoneticPr fontId="48"/>
  </si>
  <si>
    <t xml:space="preserve">以下の事項を運営規程に定めていますか。
(1) 施設の目的及び運営の方針
(2) 従業者の職種、員数及び職務内容
(3) 入居定員
(4) ユニットの数及びユニットごとの入居定員
(5) 入居者に対する指定介護福祉施設サービスの内容及び利用料その他の費用の額
(6) 施設の利用に当たっての留意事項
(7) 緊急時等における対応方法
(8) 非常災害対策
(9) 虐待の防止のための措置に関する事項
(10) その他施設運営に関する重要事項
</t>
    <phoneticPr fontId="18"/>
  </si>
  <si>
    <t xml:space="preserve">※　令和６年３月３１日までは努力義務でした。
</t>
    <phoneticPr fontId="18"/>
  </si>
  <si>
    <t>条　　例：金沢市介護保険法に基づく指定介護老人福祉施設の入所定員、人員、設備及び運営に関する基準を定め</t>
    <phoneticPr fontId="18"/>
  </si>
  <si>
    <t>　　　　　る条例（平24条例50）</t>
    <phoneticPr fontId="18"/>
  </si>
  <si>
    <t>　　　　　生省老人保健福祉局企画課長通知）</t>
    <phoneticPr fontId="18"/>
  </si>
  <si>
    <t>解釈通知：「指定介護老人福祉施設の人員、設備及び運営に関する基準について」（平12年3月17日付老企43号厚</t>
    <phoneticPr fontId="18"/>
  </si>
  <si>
    <t>　　　　　通知)別添「老人福祉施設指導監査指針」別紙「確認項目及び確認文書」</t>
    <rPh sb="5" eb="7">
      <t>ツウチ</t>
    </rPh>
    <rPh sb="8" eb="10">
      <t>ベッテン</t>
    </rPh>
    <rPh sb="21" eb="23">
      <t>シシン</t>
    </rPh>
    <rPh sb="24" eb="26">
      <t>ベッシ</t>
    </rPh>
    <rPh sb="27" eb="29">
      <t>カクニン</t>
    </rPh>
    <rPh sb="29" eb="31">
      <t>コウモク</t>
    </rPh>
    <rPh sb="31" eb="32">
      <t>オヨ</t>
    </rPh>
    <phoneticPr fontId="18"/>
  </si>
  <si>
    <t>監査通知：「老人福祉施設に係る指導監査について」(令和3年11月15日付けけ老発1115第4号厚生労働省老健局長</t>
    <rPh sb="0" eb="2">
      <t>カンサ</t>
    </rPh>
    <rPh sb="2" eb="4">
      <t>ツウチ</t>
    </rPh>
    <rPh sb="8" eb="10">
      <t>フクシ</t>
    </rPh>
    <rPh sb="10" eb="12">
      <t>シセツ</t>
    </rPh>
    <rPh sb="13" eb="14">
      <t>カカ</t>
    </rPh>
    <rPh sb="15" eb="17">
      <t>シドウ</t>
    </rPh>
    <rPh sb="17" eb="19">
      <t>カンサ</t>
    </rPh>
    <rPh sb="25" eb="27">
      <t>レイワ</t>
    </rPh>
    <phoneticPr fontId="18"/>
  </si>
  <si>
    <t>防火安全通知：「社会福祉施設における防火安全対策の強化について」(昭和62年9月18日付け社施107号厚生省社</t>
    <rPh sb="0" eb="2">
      <t>ボウカ</t>
    </rPh>
    <rPh sb="2" eb="4">
      <t>アンゼン</t>
    </rPh>
    <rPh sb="4" eb="6">
      <t>ツウチ</t>
    </rPh>
    <rPh sb="34" eb="35">
      <t>ワ</t>
    </rPh>
    <rPh sb="37" eb="38">
      <t>ネン</t>
    </rPh>
    <rPh sb="39" eb="40">
      <t>ツキ</t>
    </rPh>
    <rPh sb="42" eb="44">
      <t>ヒヅケ</t>
    </rPh>
    <phoneticPr fontId="18"/>
  </si>
  <si>
    <t>　　　　　会局長等連名通知)</t>
    <rPh sb="8" eb="9">
      <t>トウ</t>
    </rPh>
    <rPh sb="9" eb="11">
      <t>レンメイ</t>
    </rPh>
    <rPh sb="11" eb="13">
      <t>ツウチ</t>
    </rPh>
    <phoneticPr fontId="18"/>
  </si>
  <si>
    <t>衛生管理マニュアル：「社会福祉施設における衛生管理について」(平成9年3月31日付け社援施65号厚生労働省社</t>
    <rPh sb="32" eb="33">
      <t>ナ</t>
    </rPh>
    <rPh sb="34" eb="35">
      <t>ネン</t>
    </rPh>
    <rPh sb="36" eb="37">
      <t>ガツ</t>
    </rPh>
    <rPh sb="39" eb="41">
      <t>ヒヅケ</t>
    </rPh>
    <rPh sb="47" eb="48">
      <t>ゴウ</t>
    </rPh>
    <phoneticPr fontId="18"/>
  </si>
  <si>
    <t>　　　　　管理マニュアル」</t>
    <phoneticPr fontId="18"/>
  </si>
  <si>
    <t>　　　　　会・援護局施設人材課長等連名通知) 別紙「大規模食中毒対策等について」 別添「大量調理施設衛生</t>
    <rPh sb="10" eb="12">
      <t>シセツ</t>
    </rPh>
    <rPh sb="12" eb="14">
      <t>ジンザイ</t>
    </rPh>
    <rPh sb="16" eb="17">
      <t>トウ</t>
    </rPh>
    <phoneticPr fontId="18"/>
  </si>
  <si>
    <t>　　　　　生労働省社会・援護局福祉基盤課長等連名通知)</t>
    <rPh sb="21" eb="22">
      <t>トウ</t>
    </rPh>
    <phoneticPr fontId="18"/>
  </si>
  <si>
    <t>食品安全通知：「社会福祉施設等における食品の安全確保等について」(平成20年3月7日付け社援基発0307001等厚</t>
    <rPh sb="42" eb="43">
      <t>ヅ</t>
    </rPh>
    <phoneticPr fontId="18"/>
  </si>
  <si>
    <r>
      <t>会計基準課長通知：「</t>
    </r>
    <r>
      <rPr>
        <sz val="9"/>
        <rFont val="ＭＳ Ｐ明朝"/>
        <family val="1"/>
        <charset val="128"/>
      </rPr>
      <t>社会福祉法人会計基準の制定に伴う会計処理等に関する運用上の留意事項について」(平成28年</t>
    </r>
    <rPh sb="0" eb="2">
      <t>カイケイ</t>
    </rPh>
    <rPh sb="2" eb="4">
      <t>キジュン</t>
    </rPh>
    <rPh sb="4" eb="6">
      <t>カチョウ</t>
    </rPh>
    <rPh sb="6" eb="8">
      <t>ツウチ</t>
    </rPh>
    <rPh sb="10" eb="12">
      <t>シャカイ</t>
    </rPh>
    <rPh sb="12" eb="14">
      <t>フクシ</t>
    </rPh>
    <rPh sb="14" eb="16">
      <t>ホウジン</t>
    </rPh>
    <rPh sb="16" eb="18">
      <t>カイケイ</t>
    </rPh>
    <rPh sb="18" eb="20">
      <t>キジュン</t>
    </rPh>
    <rPh sb="21" eb="23">
      <t>セイテイ</t>
    </rPh>
    <rPh sb="24" eb="25">
      <t>トモナ</t>
    </rPh>
    <rPh sb="26" eb="28">
      <t>カイケイ</t>
    </rPh>
    <rPh sb="28" eb="30">
      <t>ショリ</t>
    </rPh>
    <rPh sb="30" eb="31">
      <t>トウ</t>
    </rPh>
    <rPh sb="32" eb="33">
      <t>カン</t>
    </rPh>
    <rPh sb="35" eb="37">
      <t>ウンヨウ</t>
    </rPh>
    <rPh sb="37" eb="38">
      <t>ジョウ</t>
    </rPh>
    <rPh sb="39" eb="41">
      <t>リュウイ</t>
    </rPh>
    <rPh sb="41" eb="43">
      <t>ジコウ</t>
    </rPh>
    <phoneticPr fontId="18"/>
  </si>
  <si>
    <t>　　　　　3月31日付け社援基発0331第2号等厚生労働省社会・援護局福祉基盤課長等連名通知)</t>
    <rPh sb="6" eb="7">
      <t>ガツ</t>
    </rPh>
    <rPh sb="9" eb="11">
      <t>ヒヅケ</t>
    </rPh>
    <rPh sb="29" eb="31">
      <t>シャカイ</t>
    </rPh>
    <rPh sb="32" eb="34">
      <t>エンゴ</t>
    </rPh>
    <rPh sb="34" eb="35">
      <t>キョク</t>
    </rPh>
    <rPh sb="35" eb="37">
      <t>フクシ</t>
    </rPh>
    <phoneticPr fontId="18"/>
  </si>
  <si>
    <t>レジオネラ告示：「社会福祉施設等におけるレジオネラ症防止対策の徹底について」（平成15年7月25日付け厚生労</t>
    <rPh sb="5" eb="7">
      <t>コクジ</t>
    </rPh>
    <phoneticPr fontId="18"/>
  </si>
  <si>
    <t>　　　　　働省老健局計画課長等連名通知）別添「レジオネラ症を予防するために必要な措置に関する技術上の指</t>
    <rPh sb="50" eb="51">
      <t>ユビ</t>
    </rPh>
    <phoneticPr fontId="18"/>
  </si>
  <si>
    <t>　　　　　針」（平成15年厚生労働省告示264号）</t>
    <phoneticPr fontId="18"/>
  </si>
  <si>
    <t>　　　　　老健局老人保健課等連名事務連絡)</t>
    <phoneticPr fontId="18"/>
  </si>
  <si>
    <t>Ｑ＆Ａ　：｢令和６年度介護報酬改定に関するQ&amp;A(vol.1)(令和6年3月15日)の送付について｣(同日付け厚生労働省</t>
    <phoneticPr fontId="18"/>
  </si>
  <si>
    <t>(3) 介護職員その他の従業者に対し、身体的拘束等の適正化のための研修を定期的（年２回以上、及び新規採用時）に実施していますか。</t>
    <rPh sb="40" eb="41">
      <t>ネン</t>
    </rPh>
    <rPh sb="42" eb="43">
      <t>カイ</t>
    </rPh>
    <rPh sb="43" eb="45">
      <t>イジョウ</t>
    </rPh>
    <rPh sb="46" eb="47">
      <t>オヨ</t>
    </rPh>
    <rPh sb="48" eb="50">
      <t>シンキ</t>
    </rPh>
    <rPh sb="50" eb="53">
      <t>サイヨウジ</t>
    </rPh>
    <phoneticPr fontId="18"/>
  </si>
  <si>
    <t xml:space="preserve">ひとつの居室の定員は、1人ですか。
※　サービスの提供上必要と認められる場合は、2人とすることができます。
</t>
    <phoneticPr fontId="18"/>
  </si>
  <si>
    <t>解釈通知同項準用
解釈通知第4-32準用</t>
    <rPh sb="4" eb="6">
      <t>ドウコウ</t>
    </rPh>
    <rPh sb="6" eb="8">
      <t>ジュンヨウ</t>
    </rPh>
    <rPh sb="19" eb="21">
      <t>ジュンヨウ</t>
    </rPh>
    <phoneticPr fontId="48"/>
  </si>
  <si>
    <t>同項第3号準用
解釈通知第4-37(3)(4)準用</t>
    <rPh sb="5" eb="7">
      <t>ジュンヨウ</t>
    </rPh>
    <rPh sb="23" eb="25">
      <t>ジュンヨウ</t>
    </rPh>
    <phoneticPr fontId="18"/>
  </si>
  <si>
    <t xml:space="preserve">介護支援専門員は、専従の常勤職員ですか。
※　入居者の処遇に支障を来さない場合は、当該施設の他の職務に従事できます。
※　常勤の定義に注意してください。(Ⅰ-②参照)
</t>
    <rPh sb="24" eb="25">
      <t>キョ</t>
    </rPh>
    <phoneticPr fontId="18"/>
  </si>
  <si>
    <t xml:space="preserve">あらかじめ、入居申込者又はその家族に対し、サービスの選択に資すると認められる重要事項(※１)を記した文書を交付して説明を行い、サービス提供の開始について申込者の同意(※２)を得ていますか。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運営規程の概要、勤務体制、事故発生時の対応、苦情処理の体制、第三者評価の実施状況の体制等
※２　同意は、入居者、施設の双方を保護するため、書面によって確認することが望ましいです。
</t>
    <rPh sb="125" eb="127">
      <t>タイセイ</t>
    </rPh>
    <phoneticPr fontId="18"/>
  </si>
  <si>
    <t>第8条準用
解釈通知第4-3準用</t>
    <phoneticPr fontId="18"/>
  </si>
  <si>
    <t>同条第2項第1号準用
構成員等につき、解釈通知第4-30(2)①準用</t>
    <rPh sb="14" eb="17">
      <t>コウセイイン</t>
    </rPh>
    <rPh sb="17" eb="18">
      <t>トウ</t>
    </rPh>
    <phoneticPr fontId="18"/>
  </si>
  <si>
    <t>同項第2号準用
解釈通知同項②準用</t>
    <rPh sb="10" eb="12">
      <t>カイシャク</t>
    </rPh>
    <rPh sb="12" eb="14">
      <t>ツウチ</t>
    </rPh>
    <rPh sb="14" eb="16">
      <t>ドウコウ</t>
    </rPh>
    <rPh sb="17" eb="19">
      <t>ジュンヨウ</t>
    </rPh>
    <phoneticPr fontId="18"/>
  </si>
  <si>
    <t xml:space="preserve">同上
</t>
    <rPh sb="1" eb="2">
      <t>ウエ</t>
    </rPh>
    <phoneticPr fontId="1"/>
  </si>
  <si>
    <t>・災害に係る計画　：ａ 平常時の対応、ｂ 緊急時の対応、ｃ 他施設及び地域との連携</t>
    <rPh sb="1" eb="3">
      <t>サイガイ</t>
    </rPh>
    <rPh sb="4" eb="5">
      <t>カカワ</t>
    </rPh>
    <rPh sb="6" eb="8">
      <t>ケイカク</t>
    </rPh>
    <phoneticPr fontId="1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</si>
  <si>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</si>
  <si>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</si>
  <si>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t>(3) 従業者に対し、虐待の防止のための研修を定期的に（年２回以上及び新規採用時に）実施すること。</t>
    <rPh sb="28" eb="29">
      <t>ネン</t>
    </rPh>
    <rPh sb="30" eb="31">
      <t>カイ</t>
    </rPh>
    <rPh sb="31" eb="33">
      <t>イジョウ</t>
    </rPh>
    <phoneticPr fontId="18"/>
  </si>
  <si>
    <t>同条第2号準用
解釈通知同項②準用</t>
    <rPh sb="1" eb="2">
      <t>ジョウ</t>
    </rPh>
    <rPh sb="5" eb="7">
      <t>ジュンヨウ</t>
    </rPh>
    <phoneticPr fontId="18"/>
  </si>
  <si>
    <t>・感染症に係る計画　：ａ 平時からの備え、ｂ 初動対応、ｃ 感染拡大防止体制の確立</t>
    <rPh sb="1" eb="4">
      <t>カンセンショウ</t>
    </rPh>
    <rPh sb="5" eb="6">
      <t>カカワ</t>
    </rPh>
    <rPh sb="7" eb="9">
      <t>ケイカク</t>
    </rPh>
    <phoneticPr fontId="18"/>
  </si>
  <si>
    <t>同条第3項準用
解釈通知第4-32準用
施行規則第140条の44</t>
    <rPh sb="5" eb="7">
      <t>ジュンヨウ</t>
    </rPh>
    <phoneticPr fontId="48"/>
  </si>
  <si>
    <t>【担当者職氏名】</t>
    <rPh sb="1" eb="4">
      <t>タントウシャ</t>
    </rPh>
    <rPh sb="4" eb="5">
      <t>ショク</t>
    </rPh>
    <rPh sb="5" eb="7">
      <t>シメイ</t>
    </rPh>
    <phoneticPr fontId="18"/>
  </si>
  <si>
    <t>介略</t>
    <rPh sb="0" eb="1">
      <t>スケ</t>
    </rPh>
    <rPh sb="1" eb="2">
      <t>リャク</t>
    </rPh>
    <phoneticPr fontId="18"/>
  </si>
  <si>
    <r>
      <t>生活相談員は、常勤の職員ですか。
※　ただし、上記の配置基準数を超えて配置されている者は、時間帯を明確にしたうえで当該施設を運営する法人内の他の職務に従事する場合は、常勤でないことができます。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t>
    </r>
    <r>
      <rPr>
        <u/>
        <sz val="8"/>
        <rFont val="ＭＳ ゴシック"/>
        <family val="3"/>
        <charset val="128"/>
      </rPr>
      <t>以下、常勤の定義につき同様です。</t>
    </r>
    <r>
      <rPr>
        <sz val="8"/>
        <rFont val="ＭＳ ゴシック"/>
        <family val="3"/>
        <charset val="128"/>
      </rPr>
      <t xml:space="preserve">）
</t>
    </r>
    <phoneticPr fontId="18"/>
  </si>
  <si>
    <t xml:space="preserve">介護職員と看護職員（看護師又は准看護師）の総数は、常勤換算方法で、以下の算式を満たしていますか。
総数 ≧ （入居者数 ÷ ３）小数点以下の端数は切り上げ
※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
</t>
    <rPh sb="56" eb="57">
      <t>キョ</t>
    </rPh>
    <phoneticPr fontId="18"/>
  </si>
  <si>
    <t xml:space="preserve">夜勤者（直接処遇職員）とは別に、防火管理のために宿直者を1人以上配置していますか。
※　「厚生労働大臣が定める夜勤を行う職員の勤務条件に関する基準」(平12年厚告29)を満たす夜勤職員を配置していれば、不要です。
</t>
    <rPh sb="0" eb="2">
      <t>ヤキン</t>
    </rPh>
    <rPh sb="2" eb="3">
      <t>シャ</t>
    </rPh>
    <rPh sb="4" eb="6">
      <t>チョクセツ</t>
    </rPh>
    <rPh sb="6" eb="8">
      <t>ショグウ</t>
    </rPh>
    <rPh sb="8" eb="10">
      <t>ショクイン</t>
    </rPh>
    <rPh sb="13" eb="14">
      <t>ベツ</t>
    </rPh>
    <rPh sb="16" eb="18">
      <t>ボウカ</t>
    </rPh>
    <rPh sb="18" eb="20">
      <t>カンリ</t>
    </rPh>
    <rPh sb="24" eb="26">
      <t>シュクチョク</t>
    </rPh>
    <rPh sb="101" eb="103">
      <t>フヨウ</t>
    </rPh>
    <phoneticPr fontId="18"/>
  </si>
  <si>
    <t>防火安全通知５(1)イ
Q&amp;A問178</t>
    <rPh sb="0" eb="4">
      <t>ボウカアンゼン</t>
    </rPh>
    <rPh sb="4" eb="6">
      <t>ツウチ</t>
    </rPh>
    <rPh sb="16" eb="17">
      <t>トイ</t>
    </rPh>
    <phoneticPr fontId="18"/>
  </si>
  <si>
    <t xml:space="preserve">同条第6項
解釈通知第5-5(3)
</t>
    <phoneticPr fontId="18"/>
  </si>
  <si>
    <r>
      <t>入居者又は他の入居者等の生命又は身体を保護するため緊急やむを得ない場合を除き、身体的拘束その他、入居者の行動を制限する行為を行っていませんか。
※　入居者の身体的拘束等が認められるのは『切迫性』『非代替性』『一時性』の三つの要件を満たし、かつ、それらの要件の確認等の手続きが組織等として極めて慎重に実施されているケースに限られます。
※　具体的には「身体拘束廃止・防止の手引き」(フェイスシート参照)を参考にしてください。</t>
    </r>
    <r>
      <rPr>
        <sz val="8"/>
        <color rgb="FFFF0000"/>
        <rFont val="ＭＳ ゴシック"/>
        <family val="3"/>
        <charset val="128"/>
      </rPr>
      <t xml:space="preserve">
</t>
    </r>
    <r>
      <rPr>
        <sz val="8"/>
        <rFont val="ＭＳ ゴシック"/>
        <family val="3"/>
        <charset val="128"/>
      </rPr>
      <t xml:space="preserve">
</t>
    </r>
    <r>
      <rPr>
        <u/>
        <sz val="8"/>
        <color rgb="FF00B0F0"/>
        <rFont val="ＭＳ ゴシック"/>
        <family val="3"/>
        <charset val="128"/>
      </rPr>
      <t xml:space="preserve">※　「付表１」（１）に、身体的拘束等を実施している利用者の氏名と拘束等の開始日を記載してください。
</t>
    </r>
    <rPh sb="216" eb="218">
      <t>フヒョウ</t>
    </rPh>
    <rPh sb="232" eb="234">
      <t>ジッシ</t>
    </rPh>
    <rPh sb="238" eb="241">
      <t>リヨウシャ</t>
    </rPh>
    <rPh sb="242" eb="244">
      <t>シメイ</t>
    </rPh>
    <rPh sb="245" eb="247">
      <t>コウソク</t>
    </rPh>
    <rPh sb="247" eb="248">
      <t>トウ</t>
    </rPh>
    <rPh sb="249" eb="252">
      <t>カイシビ</t>
    </rPh>
    <rPh sb="253" eb="255">
      <t>キサイ</t>
    </rPh>
    <phoneticPr fontId="18"/>
  </si>
  <si>
    <t xml:space="preserve">身体的拘束等を行う場合には、その態様及び時間、その際の入居者の心身の状況並びに緊急やむを得ない理由（※）の具体的内容を記録していますか。
※　上記３要件を含みます。
</t>
    <phoneticPr fontId="18"/>
  </si>
  <si>
    <t>同条第7項
解釈通知同上</t>
    <rPh sb="7" eb="9">
      <t>カイシャク</t>
    </rPh>
    <rPh sb="9" eb="11">
      <t>ツウチ</t>
    </rPh>
    <rPh sb="11" eb="13">
      <t>ドウジョウ</t>
    </rPh>
    <phoneticPr fontId="18"/>
  </si>
  <si>
    <t>身体的拘束等の適正化を図るために、次に掲げる措置を講じていますか。
(1) 身体的拘束等の適正化のための対策を検討する委員会（テレビ電話可）を３月に１回以上開催するとともに、その結果について、介護職員その他の従業者に周知徹底を図っていますか。
※　他の会議体との一体的な設置・運営も可能です。</t>
    <phoneticPr fontId="18"/>
  </si>
  <si>
    <t>同条第8項第1号
構成員、委員会の任務等につき、解釈通知同項(4)</t>
    <rPh sb="10" eb="13">
      <t>コウセイイン</t>
    </rPh>
    <rPh sb="14" eb="17">
      <t>イインカイ</t>
    </rPh>
    <rPh sb="18" eb="20">
      <t>ニンム</t>
    </rPh>
    <rPh sb="20" eb="21">
      <t>トウ</t>
    </rPh>
    <rPh sb="25" eb="27">
      <t>カイシャク</t>
    </rPh>
    <rPh sb="29" eb="31">
      <t>ドウコウ</t>
    </rPh>
    <phoneticPr fontId="18"/>
  </si>
  <si>
    <t>同項第2号
解釈通知同項(5)</t>
    <rPh sb="10" eb="11">
      <t>ドウ</t>
    </rPh>
    <rPh sb="11" eb="12">
      <t>コウ</t>
    </rPh>
    <phoneticPr fontId="18"/>
  </si>
  <si>
    <t>同項第3号
解釈通知同項(6)</t>
    <rPh sb="11" eb="12">
      <t>コウ</t>
    </rPh>
    <phoneticPr fontId="18"/>
  </si>
  <si>
    <t xml:space="preserve">褥瘡（じょくそう）が発生しないよう適切な介護を行うとともに、その発生を予防するための体制（※）を整備していますか。
※　褥瘡ハイリスク者への個別計画作成、担当者や対策チームの設置、対策指針の整備、施設内継続教育の実施などがあります。
</t>
    <rPh sb="67" eb="68">
      <t>シャ</t>
    </rPh>
    <rPh sb="81" eb="83">
      <t>タイサク</t>
    </rPh>
    <rPh sb="87" eb="89">
      <t>セッチ</t>
    </rPh>
    <rPh sb="90" eb="92">
      <t>タイサク</t>
    </rPh>
    <rPh sb="98" eb="101">
      <t>シセツナイ</t>
    </rPh>
    <rPh sb="101" eb="103">
      <t>ケイゾク</t>
    </rPh>
    <rPh sb="103" eb="105">
      <t>キョウイク</t>
    </rPh>
    <rPh sb="106" eb="108">
      <t>ジッシ</t>
    </rPh>
    <phoneticPr fontId="18"/>
  </si>
  <si>
    <t>同条第6項
解釈通知同項(5)準用</t>
    <rPh sb="17" eb="19">
      <t>ジュンヨウ</t>
    </rPh>
    <phoneticPr fontId="18"/>
  </si>
  <si>
    <t>第22条の2準用
解釈通知第4-17準用</t>
    <phoneticPr fontId="18"/>
  </si>
  <si>
    <t>第22条の3準用
解釈通知第4-18準用</t>
    <phoneticPr fontId="18"/>
  </si>
  <si>
    <t xml:space="preserve">現にサービスを提供しているときに入居者の病状の急変が生じた場合その他必要な場合のため、あらかじめ、当該施設の配置医師（※）及び協力医療機関の協力を得て、当該医師及び当該協力医療機関との連携方法その他の緊急時における対応方法を定めていますか。
※　人員基準上配置すべき医師（条例第5条第1項第1号）です。
</t>
    <rPh sb="17" eb="18">
      <t>キョ</t>
    </rPh>
    <phoneticPr fontId="18"/>
  </si>
  <si>
    <t xml:space="preserve">管理者は、専ら当該施設の職務に従事する常勤の者ですか。
※　当該施設の管理上支障がない場合は、他の事業所、施設等又は当該施設のサテライト型居住施設の職務に従事することができます。
※　常勤の定義に注意してください。(Ⅰ-②参照)
</t>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</si>
  <si>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48"/>
  </si>
  <si>
    <t>同条第4項後段
Q&amp;A問156
解釈通知同項(3)準用
Q&amp;A問159</t>
    <rPh sb="5" eb="7">
      <t>コウダン</t>
    </rPh>
    <rPh sb="29" eb="31">
      <t>ドウコウ</t>
    </rPh>
    <rPh sb="34" eb="36">
      <t>ジュンヨウ</t>
    </rPh>
    <phoneticPr fontId="48"/>
  </si>
  <si>
    <t>同条第7項
解釈通知同項(4)準用</t>
    <rPh sb="12" eb="14">
      <t>ドウコウ</t>
    </rPh>
    <rPh sb="17" eb="19">
      <t>ジュンヨウ</t>
    </rPh>
    <phoneticPr fontId="48"/>
  </si>
  <si>
    <t>第30条の2第1項準用
解釈通知第4-28(2)準用</t>
    <rPh sb="9" eb="11">
      <t>ジュンヨウ</t>
    </rPh>
    <phoneticPr fontId="48"/>
  </si>
  <si>
    <t xml:space="preserve">従業者に対し、業務継続計画を周知するとともに、必要な研修及び訓練を定期的に（年２回以上、及び研修は新規採用時にも）実施していますか。
※　感染症の研修と一体的に実施することも可能です。
※　感染症の訓練、または施設防災計画に基づく訓練と一体的に実施することも可能です。
</t>
    <rPh sb="0" eb="3">
      <t>ジュウギョウシャ</t>
    </rPh>
    <rPh sb="26" eb="28">
      <t>ケンシュウ</t>
    </rPh>
    <phoneticPr fontId="48"/>
  </si>
  <si>
    <t>同条第2項準用
解釈通知同項(3)、(4)準用</t>
    <rPh sb="12" eb="14">
      <t>ドウコウ</t>
    </rPh>
    <phoneticPr fontId="48"/>
  </si>
  <si>
    <t xml:space="preserve">施設防災計画（非常災害時における入居者の安全の確保のための体制、避難の方法等を定めた計画）を、入居者の特性及び当該施設の周辺地域の環境等を踏まえて、策定していますか。
※　業務継続計画との一体的策定について、「Ⅲ－２８．業務継続計画」を参照してください。
</t>
    <phoneticPr fontId="18"/>
  </si>
  <si>
    <t xml:space="preserve">避難訓練、救出訓練その他必要な訓練を行っていますか。
※　業務継続計画に係る訓練との一体的実施について、「Ⅲ－２８．業務継続計画」を参照してください。
</t>
    <phoneticPr fontId="18"/>
  </si>
  <si>
    <t>解釈通知同項(1)③準用
レジオネラ告示</t>
    <rPh sb="10" eb="12">
      <t>ジュンヨウ</t>
    </rPh>
    <phoneticPr fontId="18"/>
  </si>
  <si>
    <t>感染症又は食中毒が発生し、又はまん延しないように、次の処置を講じていますか。
(1) 感染症及び食中毒の予防及びまん延の防止のための対策を検討する委員会（テレビ電話可）をおおむね3月に1回以上開催するとともに、その結果について、介護職員その他の従業者に周知徹底を図ること。
※　他の会議体との一体的な設置・運営も可能です。</t>
    <rPh sb="80" eb="82">
      <t>デンワ</t>
    </rPh>
    <rPh sb="82" eb="83">
      <t>カ</t>
    </rPh>
    <phoneticPr fontId="18"/>
  </si>
  <si>
    <t>(2) 感染症及び食中毒の予防及びまん延の防止のための指針を整備すること。
※　業務継続計画との一体的策定について、「Ⅲ－２８．業務継続計画」を参照してください。
※　記載内容の例については「介護現場における感染対策の⼿引き」(フェイスシート参照)を参照してください。</t>
    <rPh sb="13" eb="15">
      <t>ヨボウ</t>
    </rPh>
    <phoneticPr fontId="18"/>
  </si>
  <si>
    <t>(3) 介護職員その他の従業者に対し、
①感染症及び食中毒の予防及びまん延の防止のための研修
②感染症の予防及びまん延の防止のための訓練
を定期的（年２回以上、及び研修は新規採用時にも）に実施すること。
※　業務継続計画に係る研修、訓練との一体的実施について、「Ⅲ－２８．業務継続計画」を参照してください。</t>
    <rPh sb="82" eb="84">
      <t>ケンシュウ</t>
    </rPh>
    <phoneticPr fontId="18"/>
  </si>
  <si>
    <t>解釈通知第4-35(2)準用</t>
    <phoneticPr fontId="18"/>
  </si>
  <si>
    <t>同項第4号準用
解釈通知同項(5)準用</t>
    <rPh sb="5" eb="7">
      <t>ジュンヨウ</t>
    </rPh>
    <rPh sb="8" eb="10">
      <t>カイシャク</t>
    </rPh>
    <rPh sb="10" eb="12">
      <t>ツウチ</t>
    </rPh>
    <rPh sb="12" eb="14">
      <t>ドウコウ</t>
    </rPh>
    <rPh sb="17" eb="19">
      <t>ジュンヨウ</t>
    </rPh>
    <phoneticPr fontId="18"/>
  </si>
  <si>
    <t>同条第4号準用
解釈通知同項④準用</t>
    <rPh sb="1" eb="2">
      <t>ジョウ</t>
    </rPh>
    <phoneticPr fontId="48"/>
  </si>
  <si>
    <t>法令等の略称等</t>
    <rPh sb="6" eb="7">
      <t>トウ</t>
    </rPh>
    <phoneticPr fontId="18"/>
  </si>
  <si>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</si>
  <si>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r>
      <t>「</t>
    </r>
    <r>
      <rPr>
        <sz val="9"/>
        <rFont val="ＭＳ Ｐ明朝"/>
        <family val="1"/>
        <charset val="128"/>
      </rPr>
      <t>介護施設・事業所における自然災害発生時の業務継続ガイドライン」同(令和6年3月改訂)</t>
    </r>
    <rPh sb="32" eb="33">
      <t>ドウ</t>
    </rPh>
    <phoneticPr fontId="48"/>
  </si>
  <si>
    <r>
      <t>「</t>
    </r>
    <r>
      <rPr>
        <sz val="9"/>
        <rFont val="ＭＳ Ｐ明朝"/>
        <family val="1"/>
        <charset val="128"/>
      </rPr>
      <t>介護施設・事業所における感染症発生時の業務継続ガイドライン」同(令和6年3月改訂)</t>
    </r>
    <rPh sb="31" eb="32">
      <t>ドウ</t>
    </rPh>
    <phoneticPr fontId="48"/>
  </si>
  <si>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48"/>
  </si>
  <si>
    <t>Ⅲ-32．協力医療機関等
※本項(1)(2)(3)は、令和９年３月３１日までは努力義務です。</t>
    <rPh sb="7" eb="11">
      <t>イリョウキカン</t>
    </rPh>
    <phoneticPr fontId="18"/>
  </si>
  <si>
    <t xml:space="preserve">入居者の病状の急変等に備えるため、あらかじめ、次に掲げる要件を満たす協力医療機関を定めていますか。
※　単一ではなく、複数の医療機関を定めることにより、各要件を満たすこととして差し支えありません。その場合、(3)の要件については病院である必要があります。
(1) 入居者の病状が急変した場合等において医師又は看
護職員が相談対応を行う体制を、常時確保しているこ
と。
</t>
    <rPh sb="1" eb="2">
      <t>キョ</t>
    </rPh>
    <rPh sb="52" eb="54">
      <t>タンイツ</t>
    </rPh>
    <rPh sb="88" eb="89">
      <t>サ</t>
    </rPh>
    <rPh sb="90" eb="91">
      <t>ツカ</t>
    </rPh>
    <rPh sb="100" eb="102">
      <t>バアイ</t>
    </rPh>
    <rPh sb="107" eb="109">
      <t>ヨウケン</t>
    </rPh>
    <rPh sb="119" eb="121">
      <t>ヒツヨウ</t>
    </rPh>
    <phoneticPr fontId="18"/>
  </si>
  <si>
    <t xml:space="preserve">施設における業務の効率化、介護サービスの質の向上その他の生産性の向上に資する取組の促進を図るため、施設における入所者の安全並びに介護サービスの質の確保及び職員の負担軽減に資する方策を検討するための委員会（テレビ電話可）を定期的に開催していますか。
(例)　委員会で検討する内容例
①介護ロボット、ICT、介護記録ソフトウェア等の導入
②介護助手の導入、業務負担の平準化、外注
</t>
    <rPh sb="0" eb="2">
      <t>シセツ</t>
    </rPh>
    <rPh sb="49" eb="51">
      <t>シセツ</t>
    </rPh>
    <rPh sb="55" eb="57">
      <t>ニュウショ</t>
    </rPh>
    <rPh sb="126" eb="127">
      <t>レイ</t>
    </rPh>
    <rPh sb="129" eb="132">
      <t>イインカイ</t>
    </rPh>
    <rPh sb="133" eb="135">
      <t>ケントウ</t>
    </rPh>
    <rPh sb="142" eb="144">
      <t>カイゴ</t>
    </rPh>
    <rPh sb="153" eb="157">
      <t>カイゴキロク</t>
    </rPh>
    <rPh sb="163" eb="164">
      <t>トウ</t>
    </rPh>
    <rPh sb="165" eb="167">
      <t>ドウニュウ</t>
    </rPh>
    <rPh sb="169" eb="171">
      <t>カイゴ</t>
    </rPh>
    <rPh sb="171" eb="173">
      <t>ジョシュ</t>
    </rPh>
    <rPh sb="174" eb="176">
      <t>ドウニュウ</t>
    </rPh>
    <rPh sb="177" eb="181">
      <t>ギョウムフタン</t>
    </rPh>
    <rPh sb="182" eb="185">
      <t>ヘイジュンカ</t>
    </rPh>
    <rPh sb="186" eb="188">
      <t>ガイチュウ</t>
    </rPh>
    <phoneticPr fontId="18"/>
  </si>
  <si>
    <t>「リハビリテーション・個別機能訓練、栄養、口腔の実施及び一体的取組について」(令和6年3月15日付け老高発</t>
    <phoneticPr fontId="18"/>
  </si>
  <si>
    <t xml:space="preserve">          0315第2号等厚生労働省老健局高齢者支援課長等連名通知)</t>
    <phoneticPr fontId="18"/>
  </si>
  <si>
    <t xml:space="preserve">入居者の栄養状態の維持及び改善を図り、自立した日常生活を営むことができるよう、各入居者の状態に応じた栄養管理を計画的に行っていますか。
※　以下の手順が、解釈通知に示されています。
イ　入居時の栄養状態を把握し、多職種共同による栄養ケア計画を作成すること。（施設サービス計画の中の記載で代えることができます。）
ロ　同計画に従い管理栄養士が栄養管理し、栄養状態を定期的に記録すること。
ハ　同計画の進捗を定期的に評価し、必要に応じて計画を見直すこと。
ニ　実務等について、別途通知（「リハビリテーション・個別機能訓練、栄養、口腔の実施及び一体的取組について」(フェイスシート参照)）を参考とすること。
</t>
    <rPh sb="71" eb="73">
      <t>イカ</t>
    </rPh>
    <rPh sb="74" eb="76">
      <t>テジュン</t>
    </rPh>
    <rPh sb="78" eb="80">
      <t>カイシャク</t>
    </rPh>
    <rPh sb="80" eb="82">
      <t>ツウチ</t>
    </rPh>
    <rPh sb="83" eb="84">
      <t>シメ</t>
    </rPh>
    <rPh sb="98" eb="100">
      <t>エイヨウ</t>
    </rPh>
    <rPh sb="100" eb="102">
      <t>ジョウタイ</t>
    </rPh>
    <rPh sb="103" eb="105">
      <t>ハアク</t>
    </rPh>
    <rPh sb="107" eb="110">
      <t>タショクシュ</t>
    </rPh>
    <rPh sb="110" eb="112">
      <t>キョウドウ</t>
    </rPh>
    <rPh sb="115" eb="117">
      <t>エイヨウ</t>
    </rPh>
    <rPh sb="119" eb="121">
      <t>ケイカク</t>
    </rPh>
    <rPh sb="122" eb="124">
      <t>サクセイ</t>
    </rPh>
    <rPh sb="130" eb="132">
      <t>シセツ</t>
    </rPh>
    <rPh sb="136" eb="138">
      <t>ケイカク</t>
    </rPh>
    <rPh sb="139" eb="140">
      <t>ナカ</t>
    </rPh>
    <rPh sb="141" eb="143">
      <t>キサイ</t>
    </rPh>
    <rPh sb="144" eb="145">
      <t>カ</t>
    </rPh>
    <rPh sb="159" eb="160">
      <t>ドウ</t>
    </rPh>
    <rPh sb="160" eb="162">
      <t>ケイカク</t>
    </rPh>
    <rPh sb="163" eb="164">
      <t>シタガ</t>
    </rPh>
    <rPh sb="165" eb="167">
      <t>カンリ</t>
    </rPh>
    <rPh sb="167" eb="170">
      <t>エイヨウシ</t>
    </rPh>
    <rPh sb="171" eb="173">
      <t>エイヨウ</t>
    </rPh>
    <rPh sb="173" eb="175">
      <t>カンリ</t>
    </rPh>
    <rPh sb="177" eb="179">
      <t>エイヨウ</t>
    </rPh>
    <rPh sb="179" eb="181">
      <t>ジョウタイ</t>
    </rPh>
    <rPh sb="182" eb="185">
      <t>テイキテキ</t>
    </rPh>
    <rPh sb="186" eb="188">
      <t>キロク</t>
    </rPh>
    <rPh sb="196" eb="197">
      <t>ドウ</t>
    </rPh>
    <rPh sb="197" eb="199">
      <t>ケイカク</t>
    </rPh>
    <rPh sb="200" eb="202">
      <t>シンチョク</t>
    </rPh>
    <rPh sb="203" eb="206">
      <t>テイキテキ</t>
    </rPh>
    <rPh sb="207" eb="209">
      <t>ヒョウカ</t>
    </rPh>
    <rPh sb="211" eb="213">
      <t>ヒツヨウ</t>
    </rPh>
    <rPh sb="214" eb="215">
      <t>オウ</t>
    </rPh>
    <rPh sb="217" eb="219">
      <t>ケイカク</t>
    </rPh>
    <rPh sb="220" eb="222">
      <t>ミナオ</t>
    </rPh>
    <phoneticPr fontId="18"/>
  </si>
  <si>
    <t xml:space="preserve">入居者の口腔の健康の保持を図り、自立した日常生活を営むことができるよう、口腔衛生の管理体制を整備し、各入居者の状態に応じた口腔衛生の管理を計画的に行っていますか。
※　以下の手順が、解釈通知に示されています。なお、別途通知（「リハビリテーション・個別機能訓練、栄養、口腔の実施及び一体的取組について」(フェイスシート参照)）も参考にしてください。
(1) 歯科医師または歯科医師の指示を受けた歯科衛生士(以下「歯科医師等」)が、介護職員に対する技術的助言・指導を年２回以上行うこと。
(2) 当該施設の従業者または歯科医師等が入居者毎に施設入居時及び月に１回程度の口腔の健康状態の評価を実施すること。
(3) 入居者の口腔衛生管理計画を作成し、必要に応じて定期的に見直すこと。（施設サービス計画の中の記載で代えることができます。）
(4) 医療保険の歯科訪問診療料が算定された同日に、施設の介護職員に対する技術的助言・指導または(3)の計画に関する技術的助言・指導を行うにあたっては、歯科訪問診療または訪問歯科衛生指導の実施時間以外に行うこと。
※　なお、施設と歯科医師等は、①計画に関する技術的助言や指導、②口腔の健康状態の評価について、実施事項等を文書で取り決めることとされています。
</t>
    <rPh sb="179" eb="183">
      <t>シカイシ</t>
    </rPh>
    <rPh sb="186" eb="190">
      <t>シカイシ</t>
    </rPh>
    <rPh sb="191" eb="193">
      <t>シジ</t>
    </rPh>
    <rPh sb="194" eb="195">
      <t>ウ</t>
    </rPh>
    <rPh sb="197" eb="199">
      <t>シカ</t>
    </rPh>
    <rPh sb="199" eb="202">
      <t>エイセイシ</t>
    </rPh>
    <rPh sb="203" eb="205">
      <t>イカ</t>
    </rPh>
    <rPh sb="215" eb="217">
      <t>カイゴ</t>
    </rPh>
    <rPh sb="217" eb="219">
      <t>ショクイン</t>
    </rPh>
    <rPh sb="220" eb="221">
      <t>タイ</t>
    </rPh>
    <rPh sb="223" eb="226">
      <t>ギジュツテキ</t>
    </rPh>
    <rPh sb="226" eb="228">
      <t>ジョゲン</t>
    </rPh>
    <rPh sb="229" eb="231">
      <t>シドウ</t>
    </rPh>
    <rPh sb="232" eb="233">
      <t>ネン</t>
    </rPh>
    <rPh sb="234" eb="235">
      <t>カイ</t>
    </rPh>
    <rPh sb="235" eb="237">
      <t>イジョウ</t>
    </rPh>
    <rPh sb="237" eb="238">
      <t>オコナ</t>
    </rPh>
    <rPh sb="265" eb="266">
      <t>キョ</t>
    </rPh>
    <rPh sb="272" eb="273">
      <t>キョ</t>
    </rPh>
    <rPh sb="306" eb="309">
      <t>ニュウキョシャ</t>
    </rPh>
    <rPh sb="310" eb="314">
      <t>コウクウエイセイ</t>
    </rPh>
    <rPh sb="314" eb="316">
      <t>カンリ</t>
    </rPh>
    <rPh sb="316" eb="318">
      <t>ケイカク</t>
    </rPh>
    <rPh sb="319" eb="321">
      <t>サクセイ</t>
    </rPh>
    <rPh sb="323" eb="325">
      <t>ヒツヨウ</t>
    </rPh>
    <rPh sb="326" eb="327">
      <t>オウ</t>
    </rPh>
    <rPh sb="329" eb="332">
      <t>テイキテキ</t>
    </rPh>
    <rPh sb="333" eb="335">
      <t>ミナオ</t>
    </rPh>
    <rPh sb="371" eb="373">
      <t>イリョウ</t>
    </rPh>
    <rPh sb="373" eb="375">
      <t>ホケン</t>
    </rPh>
    <rPh sb="376" eb="378">
      <t>シカ</t>
    </rPh>
    <rPh sb="378" eb="380">
      <t>ホウモン</t>
    </rPh>
    <rPh sb="380" eb="382">
      <t>シンリョウ</t>
    </rPh>
    <rPh sb="480" eb="482">
      <t>シセツ</t>
    </rPh>
    <phoneticPr fontId="18"/>
  </si>
  <si>
    <t xml:space="preserve">施設の見やすい場所に、運営規程の概要、勤務体制、協力医療機関、利用料その他のサービスの選択に資すると認められる重要事項を掲示していますか。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6" eb="28">
      <t>イリョウ</t>
    </rPh>
    <rPh sb="28" eb="30">
      <t>キカン</t>
    </rPh>
    <rPh sb="72" eb="74">
      <t>ジュウヨウ</t>
    </rPh>
    <phoneticPr fontId="18"/>
  </si>
  <si>
    <t xml:space="preserve">入居者の数は、前年度の平均値としていますか。
※　新規指定の場合は推定数です。
※　以下、「Ⅰ　人員基準」において同じです。
</t>
    <phoneticPr fontId="18"/>
  </si>
  <si>
    <t>「介護現場における感染対策の手引き」厚労省老健局(令和5年9月作成)</t>
    <rPh sb="25" eb="27">
      <t>レイワ</t>
    </rPh>
    <phoneticPr fontId="18"/>
  </si>
  <si>
    <t>福略</t>
    <phoneticPr fontId="18"/>
  </si>
  <si>
    <t>福略</t>
  </si>
  <si>
    <t>介略</t>
    <rPh sb="1" eb="2">
      <t>リャク</t>
    </rPh>
    <phoneticPr fontId="18"/>
  </si>
  <si>
    <t>相手方氏名：</t>
    <rPh sb="0" eb="5">
      <t>アイテガタシメイ</t>
    </rPh>
    <phoneticPr fontId="18"/>
  </si>
  <si>
    <t>介</t>
    <rPh sb="0" eb="1">
      <t>スケ</t>
    </rPh>
    <phoneticPr fontId="18"/>
  </si>
  <si>
    <t xml:space="preserve">領収証は、それぞれ個別の費用ごとに区分して記載していますか。
</t>
  </si>
  <si>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48"/>
  </si>
  <si>
    <t xml:space="preserve">※令和７年３月３１日までは不要でした。
</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</si>
  <si>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ウェブサイト掲載については、「Ⅲ－３３．掲示」の注記を参照してください。
</t>
    <rPh sb="69" eb="71">
      <t>ケイサイ</t>
    </rPh>
    <rPh sb="108" eb="110">
      <t>チュウキ</t>
    </rPh>
    <rPh sb="111" eb="113">
      <t>サンショウ</t>
    </rPh>
    <phoneticPr fontId="48"/>
  </si>
  <si>
    <t xml:space="preserve">※令和７年３月３１日まではウェブサイト掲載は不要でした。
</t>
    <phoneticPr fontId="18"/>
  </si>
  <si>
    <t>「身体拘束廃止・防止の手引き」厚労省老健局(令和7年3月改訂)</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</si>
</sst>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ggge&quot;年&quot;m&quot;月&quot;d&quot;日&quot;;;"/>
    <numFmt numFmtId="177" formatCode="[Blue][=1]&quot;適&quot;;[Red][=2]&quot;不適&quot;;[Green]&quot;非該当&quot;"/>
    <numFmt numFmtId="178" formatCode="ggge&quot;年&quot;m&quot;月&quot;d&quot;日&quot;;;&quot;&quot;"/>
    <numFmt numFmtId="179" formatCode="0;&quot;マイナス値は不可です&quot;;&quot;&quot;"/>
    <numFmt numFmtId="180" formatCode="0&quot;日&quot;&quot;間&quot;"/>
    <numFmt numFmtId="181" formatCode="0\℃"/>
    <numFmt numFmtId="182" formatCode="[$-411]ge&quot;年　&quot;m&quot;月&quot;"/>
    <numFmt numFmtId="183" formatCode="#,##0_ "/>
    <numFmt numFmtId="184" formatCode="[$-411]gge\.m\.d;\ &quot;月&quot;\ \ &quot;日&quot;;\ &quot;月&quot;\ \ &quot;日&quot;;\ &quot;月&quot;\ \ &quot;日&quot;"/>
    <numFmt numFmtId="185" formatCode="&quot;記&quot;&quot;入&quot;&quot;済&quot;&quot;み&quot;;;[Red]&quot;未&quot;&quot;記&quot;&quot;入&quot;&quot;あ&quot;&quot;り&quot;;_ @_ "/>
    <numFmt numFmtId="186" formatCode="&quot;記&quot;&quot;入&quot;&quot;済&quot;&quot;み&quot;;;[Red]&quot;本シート未&quot;&quot;記&quot;&quot;入&quot;&quot;あ&quot;&quot;り&quot;;_ @_ "/>
    <numFmt numFmtId="187" formatCode="#,##0_ ;[Red]\-#,##0\ "/>
    <numFmt numFmtId="188" formatCode="[&lt;43586]&quot;（&quot;ggge&quot;年度）&quot;;[&gt;=43831]&quot;（&quot;ggge&quot;年度）&quot;;&quot;（令和元年度）&quot;"/>
    <numFmt numFmtId="189" formatCode="&quot;（&quot;0.0&quot;件／月）&quot;;&quot;マイナス値は不可です&quot;;&quot;（&quot;0.0&quot;件／月）&quot;;&quot;★このセルに平均件数を入力して下さい（  .  件/月）&quot;"/>
    <numFmt numFmtId="190" formatCode="&quot;記&quot;&quot;入&quot;&quot;済&quot;&quot;み&quot;;;[Red]&quot;未&quot;&quot;記&quot;&quot;入&quot;&quot;あ&quot;&quot;り&quot;"/>
    <numFmt numFmtId="191" formatCode="&quot;／&quot;0&quot;人&quot;;;&quot;／&quot;0&quot;人&quot;;@"/>
  </numFmts>
  <fonts count="11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color indexed="8"/>
      <name val="ＭＳ 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sz val="8"/>
      <color indexed="8"/>
      <name val="ＭＳ Ｐゴシック"/>
      <family val="3"/>
      <charset val="128"/>
    </font>
    <font>
      <b/>
      <sz val="11"/>
      <color indexed="8"/>
      <name val="ＭＳ ゴシック"/>
      <family val="3"/>
      <charset val="128"/>
    </font>
    <font>
      <sz val="10"/>
      <color indexed="8"/>
      <name val="ＭＳ 明朝"/>
      <family val="1"/>
      <charset val="128"/>
    </font>
    <font>
      <sz val="12"/>
      <color indexed="8"/>
      <name val="ＭＳ ゴシック"/>
      <family val="3"/>
      <charset val="128"/>
    </font>
    <font>
      <sz val="8"/>
      <name val="ＭＳ Ｐゴシック"/>
      <family val="3"/>
      <charset val="128"/>
    </font>
    <font>
      <sz val="10"/>
      <name val="ＭＳ 明朝"/>
      <family val="1"/>
      <charset val="128"/>
    </font>
    <font>
      <sz val="6"/>
      <name val="ＭＳ Ｐゴシック"/>
      <family val="3"/>
      <charset val="128"/>
    </font>
    <font>
      <sz val="16"/>
      <color indexed="8"/>
      <name val="ＭＳ Ｐゴシック"/>
      <family val="3"/>
      <charset val="128"/>
    </font>
    <font>
      <sz val="7"/>
      <color indexed="8"/>
      <name val="ＭＳ ゴシック"/>
      <family val="3"/>
      <charset val="128"/>
    </font>
    <font>
      <sz val="6"/>
      <color indexed="40"/>
      <name val="ＭＳ ゴシック"/>
      <family val="3"/>
      <charset val="128"/>
    </font>
    <font>
      <sz val="6"/>
      <color indexed="8"/>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10"/>
      <color theme="1"/>
      <name val="ＭＳ 明朝"/>
      <family val="1"/>
      <charset val="128"/>
    </font>
    <font>
      <sz val="7"/>
      <color rgb="FF000000"/>
      <name val="ＭＳ ゴシック"/>
      <family val="3"/>
      <charset val="128"/>
    </font>
    <font>
      <sz val="9"/>
      <color rgb="FF000000"/>
      <name val="ＭＳ ゴシック"/>
      <family val="3"/>
      <charset val="128"/>
    </font>
    <font>
      <sz val="10"/>
      <color theme="1"/>
      <name val="ＭＳ ゴシック"/>
      <family val="3"/>
      <charset val="128"/>
    </font>
    <font>
      <u/>
      <sz val="10"/>
      <color theme="1"/>
      <name val="ＭＳ Ｐゴシック"/>
      <family val="3"/>
      <charset val="128"/>
      <scheme val="minor"/>
    </font>
    <font>
      <b/>
      <sz val="9"/>
      <color indexed="81"/>
      <name val="ＭＳ Ｐゴシック"/>
      <family val="3"/>
      <charset val="128"/>
    </font>
    <font>
      <sz val="6"/>
      <name val="ＭＳ Ｐゴシック"/>
      <family val="2"/>
      <charset val="128"/>
      <scheme val="minor"/>
    </font>
    <font>
      <sz val="9"/>
      <name val="ＭＳ ゴシック"/>
      <family val="3"/>
      <charset val="128"/>
    </font>
    <font>
      <sz val="11"/>
      <name val="ＭＳ Ｐゴシック"/>
      <family val="3"/>
      <charset val="128"/>
    </font>
    <font>
      <sz val="9"/>
      <name val="ＭＳ Ｐゴシック"/>
      <family val="3"/>
      <charset val="128"/>
    </font>
    <font>
      <sz val="9"/>
      <name val="ＭＳ明朝"/>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sz val="14"/>
      <name val="ＭＳ ゴシック"/>
      <family val="3"/>
      <charset val="128"/>
    </font>
    <font>
      <u/>
      <sz val="8"/>
      <name val="ＭＳ ゴシック"/>
      <family val="3"/>
      <charset val="128"/>
    </font>
    <font>
      <sz val="7"/>
      <name val="ＭＳ Ｐゴシック"/>
      <family val="3"/>
      <charset val="128"/>
    </font>
    <font>
      <sz val="9"/>
      <color rgb="FFFFC000"/>
      <name val="ＭＳ ゴシック"/>
      <family val="3"/>
      <charset val="128"/>
    </font>
    <font>
      <b/>
      <sz val="9"/>
      <color rgb="FFFFFF00"/>
      <name val="ＭＳ Ｐゴシック"/>
      <family val="3"/>
      <charset val="128"/>
      <scheme val="minor"/>
    </font>
    <font>
      <b/>
      <sz val="13"/>
      <color rgb="FFFFFF00"/>
      <name val="ＭＳ ゴシック"/>
      <family val="3"/>
      <charset val="128"/>
    </font>
    <font>
      <sz val="11"/>
      <name val="ＭＳ ゴシック"/>
      <family val="3"/>
      <charset val="128"/>
    </font>
    <font>
      <sz val="9"/>
      <name val="ＭＳ Ｐ明朝"/>
      <family val="1"/>
      <charset val="128"/>
    </font>
    <font>
      <sz val="9"/>
      <color rgb="FFFF0000"/>
      <name val="ＭＳ Ｐ明朝"/>
      <family val="1"/>
      <charset val="128"/>
    </font>
    <font>
      <sz val="9"/>
      <name val="ＭＳ 明朝"/>
      <family val="1"/>
      <charset val="128"/>
    </font>
    <font>
      <sz val="10"/>
      <name val="ＭＳ Ｐゴシック"/>
      <family val="3"/>
      <charset val="128"/>
    </font>
    <font>
      <sz val="6"/>
      <name val="ＭＳ 明朝"/>
      <family val="1"/>
      <charset val="128"/>
    </font>
    <font>
      <sz val="11"/>
      <name val="ＭＳ Ｐゴシック"/>
      <family val="3"/>
      <charset val="128"/>
      <scheme val="major"/>
    </font>
    <font>
      <sz val="10"/>
      <name val="ＭＳ ゴシック"/>
      <family val="3"/>
      <charset val="128"/>
    </font>
    <font>
      <sz val="9"/>
      <color theme="0"/>
      <name val="ＭＳ ゴシック"/>
      <family val="3"/>
      <charset val="128"/>
    </font>
    <font>
      <b/>
      <sz val="9"/>
      <color indexed="81"/>
      <name val="MS P ゴシック"/>
      <family val="3"/>
      <charset val="128"/>
    </font>
    <font>
      <u/>
      <sz val="11"/>
      <color theme="10"/>
      <name val="ＭＳ Ｐゴシック"/>
      <family val="3"/>
      <charset val="128"/>
    </font>
    <font>
      <b/>
      <sz val="9"/>
      <name val="ＭＳ ゴシック"/>
      <family val="3"/>
      <charset val="128"/>
    </font>
    <font>
      <u/>
      <sz val="9"/>
      <name val="ＭＳ 明朝"/>
      <family val="1"/>
      <charset val="128"/>
    </font>
    <font>
      <sz val="9"/>
      <color indexed="8"/>
      <name val="ＭＳ Ｐゴシック"/>
      <family val="3"/>
      <charset val="128"/>
    </font>
    <font>
      <i/>
      <sz val="9"/>
      <name val="ＭＳ ゴシック"/>
      <family val="3"/>
      <charset val="128"/>
    </font>
    <font>
      <i/>
      <sz val="11"/>
      <name val="ＭＳ Ｐゴシック"/>
      <family val="3"/>
      <charset val="128"/>
    </font>
    <font>
      <sz val="8"/>
      <color theme="0"/>
      <name val="ＭＳ Ｐゴシック"/>
      <family val="3"/>
      <charset val="128"/>
    </font>
    <font>
      <sz val="9"/>
      <color rgb="FFFF0000"/>
      <name val="ＭＳ ゴシック"/>
      <family val="3"/>
      <charset val="128"/>
    </font>
    <font>
      <sz val="8"/>
      <color rgb="FFFF0000"/>
      <name val="ＭＳ ゴシック"/>
      <family val="3"/>
      <charset val="128"/>
    </font>
    <font>
      <sz val="5"/>
      <color theme="0"/>
      <name val="ＭＳ Ｐゴシック"/>
      <family val="3"/>
      <charset val="128"/>
    </font>
    <font>
      <sz val="7"/>
      <color rgb="FF000000"/>
      <name val="ＭＳ Ｐゴシック"/>
      <family val="3"/>
      <charset val="128"/>
    </font>
    <font>
      <sz val="7"/>
      <color indexed="8"/>
      <name val="ＭＳ Ｐゴシック"/>
      <family val="3"/>
      <charset val="128"/>
    </font>
    <font>
      <sz val="6"/>
      <color indexed="40"/>
      <name val="ＭＳ Ｐゴシック"/>
      <family val="3"/>
      <charset val="128"/>
    </font>
    <font>
      <sz val="6"/>
      <color rgb="FFFFC000"/>
      <name val="ＭＳ Ｐゴシック"/>
      <family val="3"/>
      <charset val="128"/>
    </font>
    <font>
      <sz val="6"/>
      <color indexed="10"/>
      <name val="ＭＳ Ｐゴシック"/>
      <family val="3"/>
      <charset val="128"/>
    </font>
    <font>
      <sz val="6"/>
      <color indexed="50"/>
      <name val="ＭＳ Ｐゴシック"/>
      <family val="3"/>
      <charset val="128"/>
    </font>
    <font>
      <sz val="9"/>
      <color rgb="FF92D050"/>
      <name val="ＭＳ ゴシック"/>
      <family val="3"/>
      <charset val="128"/>
    </font>
    <font>
      <u/>
      <sz val="8"/>
      <name val="ＭＳ Ｐゴシック"/>
      <family val="3"/>
      <charset val="128"/>
    </font>
    <font>
      <sz val="10"/>
      <name val="ＭＳ Ｐゴシック"/>
      <family val="3"/>
      <charset val="128"/>
      <scheme val="minor"/>
    </font>
    <font>
      <sz val="7"/>
      <color rgb="FFFF0000"/>
      <name val="ＭＳ Ｐゴシック"/>
      <family val="3"/>
      <charset val="128"/>
    </font>
    <font>
      <sz val="9"/>
      <color rgb="FF000000"/>
      <name val="ＭＳ Ｐゴシック"/>
      <family val="3"/>
      <charset val="128"/>
    </font>
    <font>
      <u/>
      <sz val="8"/>
      <color rgb="FF00B0F0"/>
      <name val="ＭＳ ゴシック"/>
      <family val="3"/>
      <charset val="128"/>
    </font>
    <font>
      <u/>
      <sz val="10"/>
      <color rgb="FF00B0F0"/>
      <name val="ＭＳ Ｐ明朝"/>
      <family val="1"/>
      <charset val="128"/>
    </font>
    <font>
      <sz val="9"/>
      <color rgb="FF00B0F0"/>
      <name val="ＭＳ Ｐ明朝"/>
      <family val="1"/>
      <charset val="128"/>
    </font>
    <font>
      <u/>
      <sz val="8"/>
      <color rgb="FF00B0F0"/>
      <name val="ＭＳ Ｐゴシック"/>
      <family val="3"/>
      <charset val="128"/>
    </font>
    <font>
      <sz val="8"/>
      <color rgb="FF00B0F0"/>
      <name val="ＭＳ Ｐゴシック"/>
      <family val="3"/>
      <charset val="128"/>
    </font>
    <font>
      <sz val="9"/>
      <color indexed="8"/>
      <name val="ＭＳ 明朝"/>
      <family val="1"/>
      <charset val="128"/>
    </font>
    <font>
      <sz val="9"/>
      <color rgb="FFFF0000"/>
      <name val="ＭＳ 明朝"/>
      <family val="1"/>
      <charset val="128"/>
    </font>
    <font>
      <sz val="14"/>
      <name val="ＭＳ Ｐゴシック"/>
      <family val="3"/>
      <charset val="128"/>
    </font>
    <font>
      <b/>
      <sz val="13"/>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E1FFFF"/>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indexed="9"/>
        <bgColor indexed="64"/>
      </patternFill>
    </fill>
    <fill>
      <patternFill patternType="solid">
        <fgColor theme="1" tint="0.34998626667073579"/>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top/>
      <bottom style="dotted">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xf numFmtId="0" fontId="80" fillId="0" borderId="0" applyNumberFormat="0" applyFill="0" applyBorder="0" applyAlignment="0" applyProtection="0">
      <alignment vertical="center"/>
    </xf>
  </cellStyleXfs>
  <cellXfs count="870">
    <xf numFmtId="0" fontId="0" fillId="0" borderId="0" xfId="0">
      <alignment vertical="center"/>
    </xf>
    <xf numFmtId="0" fontId="20" fillId="0" borderId="0" xfId="0" applyFont="1" applyAlignment="1">
      <alignment vertical="center" wrapText="1"/>
    </xf>
    <xf numFmtId="0" fontId="20" fillId="0" borderId="0" xfId="41" applyFont="1">
      <alignment vertical="center"/>
    </xf>
    <xf numFmtId="0" fontId="21" fillId="0" borderId="0" xfId="0" applyFont="1" applyAlignment="1">
      <alignment vertical="center" wrapText="1"/>
    </xf>
    <xf numFmtId="0" fontId="21" fillId="0" borderId="0" xfId="0" applyFont="1" applyFill="1" applyAlignment="1">
      <alignment vertical="center" wrapText="1"/>
    </xf>
    <xf numFmtId="0" fontId="21" fillId="0" borderId="0" xfId="41" applyFont="1" applyFill="1" applyAlignment="1">
      <alignment vertical="center" wrapText="1"/>
    </xf>
    <xf numFmtId="0" fontId="25" fillId="0" borderId="0" xfId="0" applyFont="1">
      <alignment vertical="center"/>
    </xf>
    <xf numFmtId="0" fontId="20" fillId="0" borderId="0" xfId="0" applyFont="1">
      <alignment vertical="center"/>
    </xf>
    <xf numFmtId="0" fontId="28" fillId="0" borderId="0" xfId="0" applyFont="1" applyBorder="1" applyAlignment="1">
      <alignment horizontal="left" vertical="center"/>
    </xf>
    <xf numFmtId="0" fontId="28" fillId="0" borderId="0" xfId="0" applyFont="1" applyAlignment="1"/>
    <xf numFmtId="0" fontId="28" fillId="0" borderId="0" xfId="0" applyFont="1" applyAlignment="1">
      <alignment vertical="top"/>
    </xf>
    <xf numFmtId="0" fontId="28" fillId="0" borderId="0" xfId="0" applyFont="1">
      <alignment vertical="center"/>
    </xf>
    <xf numFmtId="0" fontId="28" fillId="0" borderId="0" xfId="0" applyFont="1" applyAlignment="1">
      <alignment vertical="center"/>
    </xf>
    <xf numFmtId="0" fontId="38" fillId="0" borderId="15" xfId="0" applyFont="1" applyBorder="1" applyAlignment="1">
      <alignment horizontal="center" vertical="center"/>
    </xf>
    <xf numFmtId="0" fontId="0" fillId="0" borderId="15" xfId="0" applyBorder="1">
      <alignment vertical="center"/>
    </xf>
    <xf numFmtId="0" fontId="39" fillId="0" borderId="25" xfId="0" applyFont="1" applyBorder="1" applyAlignment="1">
      <alignment vertical="top"/>
    </xf>
    <xf numFmtId="0" fontId="38" fillId="0" borderId="15" xfId="0" applyFont="1" applyBorder="1" applyAlignment="1">
      <alignment horizontal="center" vertical="center"/>
    </xf>
    <xf numFmtId="0" fontId="38" fillId="25" borderId="28" xfId="0" applyFont="1" applyFill="1" applyBorder="1" applyAlignment="1">
      <alignment horizontal="center" vertical="center" wrapText="1"/>
    </xf>
    <xf numFmtId="0" fontId="41" fillId="0" borderId="0" xfId="0" applyFont="1" applyAlignment="1">
      <alignment vertical="center" wrapText="1"/>
    </xf>
    <xf numFmtId="0" fontId="38" fillId="0" borderId="0" xfId="0" applyFont="1">
      <alignment vertical="center"/>
    </xf>
    <xf numFmtId="0" fontId="42" fillId="0" borderId="0" xfId="0" applyFont="1" applyAlignment="1">
      <alignment horizontal="left" vertical="center"/>
    </xf>
    <xf numFmtId="0" fontId="43" fillId="26" borderId="15" xfId="0" applyFont="1" applyFill="1" applyBorder="1" applyAlignment="1" applyProtection="1">
      <alignment horizontal="center" vertical="center" wrapText="1"/>
      <protection locked="0"/>
    </xf>
    <xf numFmtId="0" fontId="44" fillId="26" borderId="15" xfId="0" applyFont="1" applyFill="1" applyBorder="1" applyAlignment="1" applyProtection="1">
      <alignment horizontal="center" vertical="center" wrapText="1"/>
      <protection locked="0"/>
    </xf>
    <xf numFmtId="0" fontId="42" fillId="0" borderId="0" xfId="0" applyFont="1" applyAlignment="1">
      <alignment vertical="center"/>
    </xf>
    <xf numFmtId="0" fontId="45" fillId="0" borderId="0" xfId="0" applyFont="1" applyAlignment="1" applyProtection="1">
      <alignment horizontal="right" vertical="top"/>
      <protection locked="0"/>
    </xf>
    <xf numFmtId="0" fontId="0" fillId="0" borderId="0" xfId="0" applyProtection="1">
      <alignment vertical="center"/>
      <protection locked="0"/>
    </xf>
    <xf numFmtId="0" fontId="26" fillId="0" borderId="0" xfId="0" applyFont="1" applyBorder="1" applyAlignment="1" applyProtection="1">
      <alignment vertical="top"/>
      <protection locked="0"/>
    </xf>
    <xf numFmtId="0" fontId="24" fillId="0" borderId="0" xfId="0" applyFont="1" applyBorder="1" applyAlignment="1" applyProtection="1">
      <alignment vertical="top" wrapText="1"/>
      <protection locked="0"/>
    </xf>
    <xf numFmtId="0" fontId="20" fillId="0" borderId="0" xfId="0" applyFont="1" applyAlignment="1" applyProtection="1">
      <alignment vertical="center" wrapText="1"/>
      <protection locked="0"/>
    </xf>
    <xf numFmtId="0" fontId="24" fillId="0" borderId="0" xfId="0" applyFont="1" applyBorder="1" applyAlignment="1" applyProtection="1">
      <alignment horizontal="left" vertical="center" wrapText="1"/>
      <protection locked="0"/>
    </xf>
    <xf numFmtId="0" fontId="20" fillId="0" borderId="10" xfId="41" applyFont="1" applyBorder="1" applyAlignment="1" applyProtection="1">
      <alignment vertical="top"/>
      <protection locked="0"/>
    </xf>
    <xf numFmtId="0" fontId="20" fillId="0" borderId="10" xfId="41" applyFont="1" applyBorder="1" applyAlignment="1" applyProtection="1">
      <alignment vertical="center"/>
      <protection locked="0"/>
    </xf>
    <xf numFmtId="0" fontId="20" fillId="0" borderId="10" xfId="41" applyFont="1" applyBorder="1" applyAlignment="1" applyProtection="1">
      <alignment horizontal="right" vertical="top"/>
      <protection locked="0"/>
    </xf>
    <xf numFmtId="0" fontId="20" fillId="0" borderId="12"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36" fillId="0" borderId="19" xfId="0" applyFont="1" applyFill="1" applyBorder="1" applyAlignment="1" applyProtection="1">
      <alignment horizontal="justify" vertical="top" wrapText="1"/>
      <protection locked="0"/>
    </xf>
    <xf numFmtId="0" fontId="36" fillId="0" borderId="18" xfId="0" applyFont="1" applyFill="1" applyBorder="1" applyAlignment="1" applyProtection="1">
      <alignment horizontal="justify" vertical="top" wrapText="1"/>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vertical="top" wrapText="1"/>
      <protection locked="0"/>
    </xf>
    <xf numFmtId="0" fontId="44" fillId="0" borderId="24" xfId="0" applyNumberFormat="1" applyFont="1" applyFill="1" applyBorder="1" applyAlignment="1" applyProtection="1">
      <alignment horizontal="center" vertical="center" shrinkToFit="1"/>
      <protection locked="0"/>
    </xf>
    <xf numFmtId="0" fontId="49" fillId="0" borderId="20"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177" fontId="49" fillId="26" borderId="17" xfId="0" applyNumberFormat="1" applyFont="1" applyFill="1" applyBorder="1" applyAlignment="1" applyProtection="1">
      <alignment horizontal="center" vertical="center" shrinkToFit="1"/>
      <protection locked="0"/>
    </xf>
    <xf numFmtId="0" fontId="50" fillId="0" borderId="0" xfId="0" applyFont="1">
      <alignment vertical="center"/>
    </xf>
    <xf numFmtId="0" fontId="36" fillId="26" borderId="19" xfId="0" applyFont="1" applyFill="1" applyBorder="1" applyAlignment="1" applyProtection="1">
      <alignment horizontal="justify" vertical="center" wrapText="1"/>
      <protection locked="0"/>
    </xf>
    <xf numFmtId="0" fontId="49" fillId="0" borderId="19" xfId="0" applyNumberFormat="1" applyFont="1" applyFill="1" applyBorder="1" applyAlignment="1" applyProtection="1">
      <alignment horizontal="center" vertical="center" shrinkToFit="1"/>
      <protection locked="0"/>
    </xf>
    <xf numFmtId="177" fontId="49" fillId="26" borderId="18" xfId="0" applyNumberFormat="1" applyFont="1" applyFill="1" applyBorder="1" applyAlignment="1" applyProtection="1">
      <alignment horizontal="center" vertical="center" shrinkToFit="1"/>
      <protection locked="0"/>
    </xf>
    <xf numFmtId="0" fontId="36" fillId="26" borderId="18" xfId="0" applyFont="1" applyFill="1" applyBorder="1" applyAlignment="1" applyProtection="1">
      <alignment horizontal="justify" vertical="center" wrapText="1"/>
      <protection locked="0"/>
    </xf>
    <xf numFmtId="0" fontId="49" fillId="0" borderId="18" xfId="0" applyNumberFormat="1" applyFont="1" applyFill="1" applyBorder="1" applyAlignment="1" applyProtection="1">
      <alignment horizontal="center" vertical="center" shrinkToFit="1"/>
      <protection locked="0"/>
    </xf>
    <xf numFmtId="177" fontId="49" fillId="26" borderId="23" xfId="0" applyNumberFormat="1" applyFont="1" applyFill="1" applyBorder="1" applyAlignment="1" applyProtection="1">
      <alignment horizontal="center" vertical="center" shrinkToFit="1"/>
      <protection locked="0"/>
    </xf>
    <xf numFmtId="0" fontId="49" fillId="26" borderId="23" xfId="0" applyFont="1" applyFill="1" applyBorder="1" applyAlignment="1" applyProtection="1">
      <alignment vertical="center" wrapText="1"/>
      <protection locked="0"/>
    </xf>
    <xf numFmtId="0" fontId="52" fillId="0" borderId="0" xfId="0" applyFont="1" applyAlignment="1">
      <alignment vertical="center" wrapText="1"/>
    </xf>
    <xf numFmtId="177" fontId="49" fillId="26" borderId="19" xfId="0" applyNumberFormat="1" applyFont="1" applyFill="1" applyBorder="1" applyAlignment="1" applyProtection="1">
      <alignment horizontal="center" vertical="center" shrinkToFit="1"/>
      <protection locked="0"/>
    </xf>
    <xf numFmtId="0" fontId="49" fillId="26" borderId="19" xfId="0" applyFont="1" applyFill="1" applyBorder="1" applyAlignment="1" applyProtection="1">
      <alignment vertical="center" wrapText="1"/>
      <protection locked="0"/>
    </xf>
    <xf numFmtId="0" fontId="36" fillId="0" borderId="20" xfId="0" applyFont="1" applyFill="1" applyBorder="1" applyAlignment="1" applyProtection="1">
      <alignment horizontal="justify" vertical="top" wrapText="1"/>
      <protection locked="0"/>
    </xf>
    <xf numFmtId="0" fontId="20" fillId="0" borderId="0" xfId="0" applyFont="1" applyFill="1" applyAlignment="1">
      <alignment vertical="center" wrapText="1"/>
    </xf>
    <xf numFmtId="0" fontId="20" fillId="0" borderId="0" xfId="0" applyNumberFormat="1" applyFont="1" applyAlignment="1">
      <alignment vertical="center" wrapText="1"/>
    </xf>
    <xf numFmtId="0" fontId="20" fillId="0" borderId="11"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0" fontId="44" fillId="0" borderId="19" xfId="0" applyNumberFormat="1" applyFont="1" applyFill="1" applyBorder="1" applyAlignment="1" applyProtection="1">
      <alignment horizontal="center" vertical="center" shrinkToFit="1"/>
      <protection locked="0"/>
    </xf>
    <xf numFmtId="0" fontId="44" fillId="0" borderId="11" xfId="0" applyNumberFormat="1" applyFont="1" applyFill="1" applyBorder="1" applyAlignment="1" applyProtection="1">
      <alignment horizontal="center" vertical="center" shrinkToFit="1"/>
      <protection locked="0"/>
    </xf>
    <xf numFmtId="0" fontId="44" fillId="0" borderId="17" xfId="0" applyNumberFormat="1" applyFont="1" applyFill="1" applyBorder="1" applyAlignment="1" applyProtection="1">
      <alignment horizontal="center" vertical="center" shrinkToFit="1"/>
      <protection locked="0"/>
    </xf>
    <xf numFmtId="0" fontId="44" fillId="0" borderId="18" xfId="0" applyNumberFormat="1" applyFont="1" applyFill="1" applyBorder="1" applyAlignment="1" applyProtection="1">
      <alignment horizontal="center" vertical="center" shrinkToFit="1"/>
      <protection locked="0"/>
    </xf>
    <xf numFmtId="0" fontId="44" fillId="0" borderId="15" xfId="0" applyNumberFormat="1" applyFont="1" applyFill="1" applyBorder="1" applyAlignment="1" applyProtection="1">
      <alignment horizontal="center" vertical="center" shrinkToFit="1"/>
      <protection locked="0"/>
    </xf>
    <xf numFmtId="0" fontId="53" fillId="28" borderId="0" xfId="0" applyFont="1" applyFill="1" applyAlignment="1">
      <alignment horizontal="left" vertical="center"/>
    </xf>
    <xf numFmtId="0" fontId="54" fillId="0" borderId="0" xfId="0" applyFont="1">
      <alignment vertical="center"/>
    </xf>
    <xf numFmtId="0" fontId="55" fillId="29" borderId="48" xfId="0" applyFont="1" applyFill="1" applyBorder="1" applyAlignment="1">
      <alignment vertical="center"/>
    </xf>
    <xf numFmtId="0" fontId="0" fillId="29" borderId="49" xfId="0" applyFill="1" applyBorder="1" applyAlignment="1">
      <alignment vertical="center"/>
    </xf>
    <xf numFmtId="0" fontId="56" fillId="0" borderId="0" xfId="0" applyFont="1">
      <alignment vertical="center"/>
    </xf>
    <xf numFmtId="0" fontId="57" fillId="29" borderId="50" xfId="0" applyFont="1" applyFill="1" applyBorder="1" applyAlignment="1">
      <alignment horizontal="center" vertical="center"/>
    </xf>
    <xf numFmtId="0" fontId="58" fillId="30" borderId="52" xfId="0" applyFont="1" applyFill="1" applyBorder="1" applyAlignment="1">
      <alignment horizontal="centerContinuous" vertical="center"/>
    </xf>
    <xf numFmtId="0" fontId="58" fillId="30" borderId="53" xfId="0" applyFont="1" applyFill="1" applyBorder="1" applyAlignment="1">
      <alignment horizontal="centerContinuous" vertical="center"/>
    </xf>
    <xf numFmtId="0" fontId="58" fillId="30" borderId="54" xfId="0" applyFont="1" applyFill="1" applyBorder="1" applyAlignment="1">
      <alignment horizontal="centerContinuous" vertical="center"/>
    </xf>
    <xf numFmtId="0" fontId="59" fillId="0" borderId="0" xfId="0" applyFont="1" applyAlignment="1">
      <alignment horizontal="centerContinuous" vertical="center" wrapText="1"/>
    </xf>
    <xf numFmtId="0" fontId="0" fillId="0" borderId="0" xfId="0" applyAlignment="1">
      <alignment horizontal="centerContinuous" vertical="center"/>
    </xf>
    <xf numFmtId="0" fontId="62" fillId="30" borderId="55" xfId="0" applyFont="1" applyFill="1" applyBorder="1" applyAlignment="1">
      <alignment horizontal="center" vertical="center"/>
    </xf>
    <xf numFmtId="0" fontId="62" fillId="30" borderId="56" xfId="0" applyFont="1" applyFill="1" applyBorder="1" applyAlignment="1">
      <alignment horizontal="center" vertical="center"/>
    </xf>
    <xf numFmtId="0" fontId="62" fillId="30" borderId="57" xfId="0" applyFont="1" applyFill="1" applyBorder="1" applyAlignment="1">
      <alignment horizontal="center" vertical="center"/>
    </xf>
    <xf numFmtId="0" fontId="63" fillId="0" borderId="12" xfId="0" applyNumberFormat="1" applyFont="1" applyFill="1" applyBorder="1" applyAlignment="1">
      <alignment horizontal="center" vertical="center" wrapText="1"/>
    </xf>
    <xf numFmtId="0" fontId="63" fillId="0" borderId="46" xfId="0" applyNumberFormat="1" applyFont="1" applyFill="1" applyBorder="1" applyAlignment="1">
      <alignment horizontal="center" vertical="center" wrapText="1"/>
    </xf>
    <xf numFmtId="0" fontId="63" fillId="0" borderId="36" xfId="0" applyNumberFormat="1" applyFont="1" applyFill="1" applyBorder="1" applyAlignment="1">
      <alignment horizontal="center" vertical="center" wrapText="1"/>
    </xf>
    <xf numFmtId="0" fontId="63" fillId="0" borderId="16" xfId="0" applyNumberFormat="1" applyFont="1" applyFill="1" applyBorder="1" applyAlignment="1">
      <alignment horizontal="center" vertical="center" wrapText="1"/>
    </xf>
    <xf numFmtId="0" fontId="63" fillId="0" borderId="39" xfId="0" applyNumberFormat="1" applyFont="1" applyFill="1" applyBorder="1" applyAlignment="1">
      <alignment horizontal="center" vertical="center" wrapText="1"/>
    </xf>
    <xf numFmtId="0" fontId="63" fillId="0" borderId="30" xfId="0" applyNumberFormat="1" applyFont="1" applyFill="1" applyBorder="1" applyAlignment="1">
      <alignment horizontal="center" vertical="center" wrapText="1"/>
    </xf>
    <xf numFmtId="0" fontId="63" fillId="0" borderId="37" xfId="0" applyNumberFormat="1" applyFont="1" applyFill="1" applyBorder="1" applyAlignment="1">
      <alignment horizontal="center" vertical="center" wrapText="1"/>
    </xf>
    <xf numFmtId="0" fontId="63" fillId="0" borderId="11" xfId="0" applyNumberFormat="1" applyFont="1" applyFill="1" applyBorder="1" applyAlignment="1">
      <alignment horizontal="center" vertical="center" wrapText="1"/>
    </xf>
    <xf numFmtId="0" fontId="63" fillId="0" borderId="15" xfId="0" applyNumberFormat="1" applyFont="1" applyFill="1" applyBorder="1" applyAlignment="1">
      <alignment horizontal="center" vertical="center" wrapText="1"/>
    </xf>
    <xf numFmtId="0" fontId="63" fillId="0" borderId="15" xfId="0" applyNumberFormat="1" applyFont="1" applyFill="1" applyBorder="1" applyAlignment="1">
      <alignment horizontal="center" vertical="center"/>
    </xf>
    <xf numFmtId="0" fontId="63" fillId="0" borderId="17" xfId="0" applyNumberFormat="1" applyFont="1" applyFill="1" applyBorder="1" applyAlignment="1">
      <alignment horizontal="center" vertical="center" wrapText="1"/>
    </xf>
    <xf numFmtId="0" fontId="63" fillId="0" borderId="18" xfId="0" applyNumberFormat="1" applyFont="1" applyFill="1" applyBorder="1" applyAlignment="1">
      <alignment horizontal="center" vertical="center" wrapText="1"/>
    </xf>
    <xf numFmtId="0" fontId="63" fillId="0" borderId="17" xfId="0" applyNumberFormat="1" applyFont="1" applyFill="1" applyBorder="1" applyAlignment="1">
      <alignment horizontal="center" vertical="center"/>
    </xf>
    <xf numFmtId="0" fontId="63" fillId="0" borderId="19" xfId="0" applyNumberFormat="1" applyFont="1" applyFill="1" applyBorder="1" applyAlignment="1">
      <alignment horizontal="center" vertical="center"/>
    </xf>
    <xf numFmtId="0" fontId="63" fillId="0" borderId="18" xfId="0" applyNumberFormat="1" applyFont="1" applyFill="1" applyBorder="1" applyAlignment="1">
      <alignment horizontal="center" vertical="center"/>
    </xf>
    <xf numFmtId="0" fontId="63" fillId="0" borderId="19" xfId="0" applyNumberFormat="1" applyFont="1" applyFill="1" applyBorder="1" applyAlignment="1">
      <alignment horizontal="center" vertical="center" wrapText="1"/>
    </xf>
    <xf numFmtId="0" fontId="63" fillId="0" borderId="16" xfId="0" applyNumberFormat="1" applyFont="1" applyFill="1" applyBorder="1" applyAlignment="1">
      <alignment horizontal="center" vertical="center"/>
    </xf>
    <xf numFmtId="0" fontId="63" fillId="0" borderId="24" xfId="0" applyNumberFormat="1" applyFont="1" applyFill="1" applyBorder="1" applyAlignment="1">
      <alignment horizontal="center" vertical="center" wrapText="1"/>
    </xf>
    <xf numFmtId="0" fontId="63" fillId="0" borderId="17" xfId="0" applyNumberFormat="1" applyFont="1" applyFill="1" applyBorder="1" applyAlignment="1" applyProtection="1">
      <alignment horizontal="center" vertical="center" shrinkToFit="1"/>
      <protection locked="0"/>
    </xf>
    <xf numFmtId="0" fontId="63" fillId="0" borderId="19" xfId="0" applyNumberFormat="1" applyFont="1" applyFill="1" applyBorder="1" applyAlignment="1" applyProtection="1">
      <alignment horizontal="center" vertical="center" shrinkToFit="1"/>
      <protection locked="0"/>
    </xf>
    <xf numFmtId="0" fontId="63" fillId="0" borderId="23" xfId="0" applyNumberFormat="1" applyFont="1" applyFill="1" applyBorder="1" applyAlignment="1" applyProtection="1">
      <alignment horizontal="center" vertical="center" shrinkToFit="1"/>
      <protection locked="0"/>
    </xf>
    <xf numFmtId="0" fontId="63" fillId="0" borderId="20" xfId="0" applyNumberFormat="1" applyFont="1" applyFill="1" applyBorder="1" applyAlignment="1" applyProtection="1">
      <alignment horizontal="center" vertical="center" shrinkToFit="1"/>
      <protection locked="0"/>
    </xf>
    <xf numFmtId="0" fontId="63" fillId="0" borderId="18" xfId="0" applyNumberFormat="1" applyFont="1" applyFill="1" applyBorder="1" applyAlignment="1" applyProtection="1">
      <alignment horizontal="center" vertical="center" shrinkToFit="1"/>
      <protection locked="0"/>
    </xf>
    <xf numFmtId="0" fontId="63" fillId="0" borderId="19" xfId="0" applyNumberFormat="1" applyFont="1" applyFill="1" applyBorder="1" applyAlignment="1" applyProtection="1">
      <alignment horizontal="center" vertical="center" wrapText="1"/>
      <protection locked="0"/>
    </xf>
    <xf numFmtId="0" fontId="63" fillId="0" borderId="18"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lignment horizontal="center" vertical="center"/>
    </xf>
    <xf numFmtId="0" fontId="63" fillId="0" borderId="17" xfId="41" applyNumberFormat="1" applyFont="1" applyFill="1" applyBorder="1" applyAlignment="1">
      <alignment horizontal="center" vertical="center" wrapText="1"/>
    </xf>
    <xf numFmtId="0" fontId="63" fillId="0" borderId="19" xfId="41" applyNumberFormat="1" applyFont="1" applyFill="1" applyBorder="1" applyAlignment="1">
      <alignment horizontal="center" vertical="center" wrapText="1"/>
    </xf>
    <xf numFmtId="0" fontId="63" fillId="0" borderId="23" xfId="0" applyNumberFormat="1" applyFont="1" applyFill="1" applyBorder="1" applyAlignment="1">
      <alignment horizontal="center" vertical="center"/>
    </xf>
    <xf numFmtId="0" fontId="36" fillId="0" borderId="12" xfId="0" applyFont="1" applyFill="1" applyBorder="1" applyAlignment="1" applyProtection="1">
      <alignment horizontal="left" vertical="top" wrapText="1"/>
      <protection locked="0"/>
    </xf>
    <xf numFmtId="0" fontId="27" fillId="0" borderId="12" xfId="0" applyFont="1" applyFill="1" applyBorder="1" applyAlignment="1" applyProtection="1">
      <alignment vertical="top" wrapText="1"/>
      <protection locked="0"/>
    </xf>
    <xf numFmtId="0" fontId="27" fillId="0" borderId="46" xfId="0" applyFont="1" applyFill="1" applyBorder="1" applyAlignment="1" applyProtection="1">
      <alignment horizontal="left" vertical="top" wrapText="1"/>
      <protection locked="0"/>
    </xf>
    <xf numFmtId="0" fontId="36" fillId="0" borderId="46" xfId="0" applyFont="1" applyFill="1" applyBorder="1" applyAlignment="1" applyProtection="1">
      <alignment horizontal="left" vertical="top" wrapText="1"/>
      <protection locked="0"/>
    </xf>
    <xf numFmtId="0" fontId="27" fillId="0" borderId="46" xfId="0" applyFont="1" applyFill="1" applyBorder="1" applyAlignment="1" applyProtection="1">
      <alignment vertical="top" wrapText="1"/>
      <protection locked="0"/>
    </xf>
    <xf numFmtId="0" fontId="27" fillId="0" borderId="14" xfId="0" applyFont="1" applyFill="1" applyBorder="1" applyAlignment="1" applyProtection="1">
      <alignment horizontal="left" vertical="top" wrapText="1"/>
      <protection locked="0"/>
    </xf>
    <xf numFmtId="0" fontId="36" fillId="0" borderId="19" xfId="0" applyFont="1" applyFill="1" applyBorder="1" applyAlignment="1" applyProtection="1">
      <alignment horizontal="left" vertical="top" wrapText="1"/>
      <protection locked="0"/>
    </xf>
    <xf numFmtId="0" fontId="27" fillId="0" borderId="19" xfId="0" applyFont="1" applyFill="1" applyBorder="1" applyAlignment="1" applyProtection="1">
      <alignment vertical="top" wrapText="1"/>
      <protection locked="0"/>
    </xf>
    <xf numFmtId="0" fontId="36" fillId="0" borderId="14" xfId="0" applyFont="1" applyFill="1" applyBorder="1" applyAlignment="1" applyProtection="1">
      <alignment horizontal="left" vertical="top" wrapText="1"/>
      <protection locked="0"/>
    </xf>
    <xf numFmtId="0" fontId="27" fillId="0" borderId="14" xfId="0" applyFont="1" applyFill="1" applyBorder="1" applyAlignment="1" applyProtection="1">
      <alignment vertical="top" wrapText="1"/>
      <protection locked="0"/>
    </xf>
    <xf numFmtId="0" fontId="27" fillId="0" borderId="41" xfId="0" applyFont="1" applyFill="1" applyBorder="1" applyAlignment="1" applyProtection="1">
      <alignment horizontal="left" vertical="top" wrapText="1"/>
      <protection locked="0"/>
    </xf>
    <xf numFmtId="0" fontId="36" fillId="0" borderId="31" xfId="0" applyFont="1" applyFill="1" applyBorder="1" applyAlignment="1" applyProtection="1">
      <alignment horizontal="left" vertical="top" wrapText="1"/>
      <protection locked="0"/>
    </xf>
    <xf numFmtId="0" fontId="36" fillId="0" borderId="30" xfId="0" applyFont="1" applyFill="1" applyBorder="1" applyAlignment="1" applyProtection="1">
      <alignment horizontal="left" vertical="top" wrapText="1"/>
      <protection locked="0"/>
    </xf>
    <xf numFmtId="0" fontId="36" fillId="0" borderId="20" xfId="0" applyFont="1" applyFill="1" applyBorder="1" applyAlignment="1" applyProtection="1">
      <alignment horizontal="left" vertical="top" wrapText="1"/>
      <protection locked="0"/>
    </xf>
    <xf numFmtId="0" fontId="36" fillId="0" borderId="11" xfId="0" applyFont="1" applyFill="1" applyBorder="1" applyAlignment="1" applyProtection="1">
      <alignment horizontal="justify" vertical="top" wrapText="1"/>
      <protection locked="0"/>
    </xf>
    <xf numFmtId="0" fontId="50" fillId="0" borderId="10" xfId="0" applyFont="1" applyFill="1" applyBorder="1" applyAlignment="1" applyProtection="1">
      <protection locked="0"/>
    </xf>
    <xf numFmtId="0" fontId="64" fillId="0" borderId="10" xfId="0" applyFont="1" applyFill="1" applyBorder="1" applyAlignment="1" applyProtection="1">
      <alignment vertical="top"/>
      <protection locked="0"/>
    </xf>
    <xf numFmtId="0" fontId="36" fillId="0" borderId="17" xfId="0" applyFont="1" applyFill="1" applyBorder="1" applyAlignment="1" applyProtection="1">
      <alignment horizontal="left" vertical="top" wrapText="1"/>
      <protection locked="0"/>
    </xf>
    <xf numFmtId="0" fontId="27" fillId="0" borderId="41" xfId="0" applyFont="1" applyFill="1" applyBorder="1" applyAlignment="1" applyProtection="1">
      <alignment vertical="top" wrapText="1"/>
      <protection locked="0"/>
    </xf>
    <xf numFmtId="0" fontId="27" fillId="0" borderId="32" xfId="0" applyFont="1" applyFill="1" applyBorder="1" applyAlignment="1" applyProtection="1">
      <alignment vertical="top" wrapText="1"/>
      <protection locked="0"/>
    </xf>
    <xf numFmtId="0" fontId="36" fillId="0" borderId="32" xfId="0" applyFont="1" applyFill="1" applyBorder="1" applyAlignment="1" applyProtection="1">
      <alignment horizontal="left" vertical="top" wrapText="1"/>
      <protection locked="0"/>
    </xf>
    <xf numFmtId="0" fontId="27" fillId="0" borderId="15" xfId="0" applyFont="1" applyFill="1" applyBorder="1" applyAlignment="1" applyProtection="1">
      <alignment vertical="top" wrapText="1"/>
      <protection locked="0"/>
    </xf>
    <xf numFmtId="0" fontId="49" fillId="0" borderId="11" xfId="0" applyFont="1" applyFill="1" applyBorder="1" applyAlignment="1" applyProtection="1">
      <alignment horizontal="left" vertical="top" wrapText="1"/>
      <protection locked="0"/>
    </xf>
    <xf numFmtId="0" fontId="36" fillId="0" borderId="29" xfId="0" applyFont="1" applyFill="1" applyBorder="1" applyAlignment="1" applyProtection="1">
      <alignment vertical="top" wrapText="1"/>
      <protection locked="0"/>
    </xf>
    <xf numFmtId="0" fontId="36" fillId="0" borderId="17" xfId="0" applyFont="1" applyFill="1" applyBorder="1" applyAlignment="1" applyProtection="1">
      <alignment vertical="top" wrapText="1"/>
      <protection locked="0"/>
    </xf>
    <xf numFmtId="0" fontId="27" fillId="0" borderId="34" xfId="0" applyFont="1" applyFill="1" applyBorder="1" applyAlignment="1" applyProtection="1">
      <alignment horizontal="left" vertical="top" wrapText="1"/>
      <protection locked="0"/>
    </xf>
    <xf numFmtId="0" fontId="36" fillId="0" borderId="18" xfId="0" applyFont="1" applyFill="1" applyBorder="1" applyAlignment="1" applyProtection="1">
      <alignment vertical="top" wrapText="1"/>
      <protection locked="0"/>
    </xf>
    <xf numFmtId="0" fontId="36" fillId="0" borderId="19" xfId="0" applyFont="1" applyFill="1" applyBorder="1" applyAlignment="1" applyProtection="1">
      <alignment vertical="top" wrapText="1"/>
      <protection locked="0"/>
    </xf>
    <xf numFmtId="0" fontId="36" fillId="0" borderId="23" xfId="0" applyFont="1" applyFill="1" applyBorder="1" applyAlignment="1" applyProtection="1">
      <alignment horizontal="left" vertical="top" wrapText="1"/>
      <protection locked="0"/>
    </xf>
    <xf numFmtId="0" fontId="27" fillId="0" borderId="34" xfId="0" applyFont="1" applyFill="1" applyBorder="1" applyAlignment="1" applyProtection="1">
      <alignment vertical="top" wrapText="1"/>
      <protection locked="0"/>
    </xf>
    <xf numFmtId="0" fontId="36" fillId="0" borderId="18" xfId="0" applyFont="1" applyFill="1" applyBorder="1" applyAlignment="1" applyProtection="1">
      <alignment horizontal="left" vertical="top" wrapText="1"/>
      <protection locked="0"/>
    </xf>
    <xf numFmtId="0" fontId="36" fillId="0" borderId="20" xfId="0" applyFont="1" applyFill="1" applyBorder="1" applyAlignment="1" applyProtection="1">
      <alignment vertical="top" wrapText="1"/>
      <protection locked="0"/>
    </xf>
    <xf numFmtId="0" fontId="36" fillId="0" borderId="0" xfId="0" applyFont="1" applyFill="1" applyBorder="1" applyAlignment="1" applyProtection="1">
      <alignment vertical="top" wrapText="1"/>
      <protection locked="0"/>
    </xf>
    <xf numFmtId="0" fontId="27" fillId="0" borderId="42" xfId="0" applyFont="1" applyFill="1" applyBorder="1" applyAlignment="1" applyProtection="1">
      <alignment vertical="top" wrapText="1"/>
      <protection locked="0"/>
    </xf>
    <xf numFmtId="0" fontId="27" fillId="0" borderId="43" xfId="0" applyFont="1" applyFill="1" applyBorder="1" applyAlignment="1" applyProtection="1">
      <alignment vertical="top" wrapText="1"/>
      <protection locked="0"/>
    </xf>
    <xf numFmtId="0" fontId="27" fillId="0" borderId="43" xfId="0" applyFont="1" applyFill="1" applyBorder="1" applyAlignment="1" applyProtection="1">
      <alignment horizontal="left" vertical="top" wrapText="1"/>
      <protection locked="0"/>
    </xf>
    <xf numFmtId="0" fontId="36" fillId="0" borderId="17" xfId="0" applyFont="1" applyFill="1" applyBorder="1" applyAlignment="1" applyProtection="1">
      <alignment horizontal="justify" vertical="top" wrapText="1"/>
      <protection locked="0"/>
    </xf>
    <xf numFmtId="0" fontId="36" fillId="0" borderId="23" xfId="0" applyFont="1" applyFill="1" applyBorder="1" applyAlignment="1" applyProtection="1">
      <alignment horizontal="justify" vertical="top" wrapText="1"/>
      <protection locked="0"/>
    </xf>
    <xf numFmtId="0" fontId="27" fillId="0" borderId="14" xfId="0" applyFont="1" applyFill="1" applyBorder="1" applyAlignment="1" applyProtection="1">
      <alignment horizontal="justify" vertical="top"/>
      <protection locked="0"/>
    </xf>
    <xf numFmtId="0" fontId="27" fillId="0" borderId="14" xfId="0" applyFont="1" applyFill="1" applyBorder="1" applyAlignment="1" applyProtection="1">
      <alignment vertical="top"/>
      <protection locked="0"/>
    </xf>
    <xf numFmtId="0" fontId="36" fillId="0" borderId="33" xfId="0" applyFont="1" applyFill="1" applyBorder="1" applyAlignment="1" applyProtection="1">
      <alignment horizontal="left" vertical="top" wrapText="1"/>
      <protection locked="0"/>
    </xf>
    <xf numFmtId="0" fontId="36" fillId="0" borderId="11" xfId="0" applyFont="1" applyFill="1" applyBorder="1" applyAlignment="1" applyProtection="1">
      <alignment horizontal="left" vertical="top" wrapText="1"/>
      <protection locked="0"/>
    </xf>
    <xf numFmtId="0" fontId="36" fillId="0" borderId="15" xfId="0" applyFont="1" applyFill="1" applyBorder="1" applyAlignment="1" applyProtection="1">
      <alignment horizontal="left" vertical="top" wrapText="1"/>
      <protection locked="0"/>
    </xf>
    <xf numFmtId="0" fontId="36" fillId="0" borderId="29" xfId="0" applyFont="1" applyFill="1" applyBorder="1" applyAlignment="1" applyProtection="1">
      <alignment horizontal="left" vertical="top" wrapText="1"/>
      <protection locked="0"/>
    </xf>
    <xf numFmtId="0" fontId="27" fillId="0" borderId="12" xfId="0" applyFont="1" applyFill="1" applyBorder="1" applyAlignment="1" applyProtection="1">
      <alignment horizontal="justify" vertical="top" wrapText="1"/>
      <protection locked="0"/>
    </xf>
    <xf numFmtId="0" fontId="27" fillId="0" borderId="14" xfId="0" applyFont="1" applyFill="1" applyBorder="1" applyAlignment="1" applyProtection="1">
      <alignment horizontal="justify" vertical="top" wrapText="1"/>
      <protection locked="0"/>
    </xf>
    <xf numFmtId="0" fontId="36" fillId="0" borderId="14" xfId="0" applyFont="1" applyFill="1" applyBorder="1" applyAlignment="1" applyProtection="1">
      <alignment horizontal="justify" vertical="top" wrapText="1"/>
      <protection locked="0"/>
    </xf>
    <xf numFmtId="0" fontId="36" fillId="0" borderId="15" xfId="0" applyFont="1" applyFill="1" applyBorder="1" applyAlignment="1" applyProtection="1">
      <alignment vertical="top" wrapText="1"/>
      <protection locked="0"/>
    </xf>
    <xf numFmtId="0" fontId="27" fillId="0" borderId="43" xfId="0" applyFont="1" applyFill="1" applyBorder="1" applyAlignment="1" applyProtection="1">
      <alignment vertical="top"/>
      <protection locked="0"/>
    </xf>
    <xf numFmtId="0" fontId="36" fillId="0" borderId="14" xfId="0" applyFont="1" applyFill="1" applyBorder="1" applyAlignment="1" applyProtection="1">
      <alignment vertical="top" wrapText="1"/>
      <protection locked="0"/>
    </xf>
    <xf numFmtId="0" fontId="27" fillId="0" borderId="15" xfId="0" applyFont="1" applyFill="1" applyBorder="1" applyAlignment="1" applyProtection="1">
      <alignment horizontal="left" vertical="top" wrapText="1"/>
      <protection locked="0"/>
    </xf>
    <xf numFmtId="0" fontId="36" fillId="0" borderId="13" xfId="0" applyFont="1" applyFill="1" applyBorder="1" applyAlignment="1" applyProtection="1">
      <alignment vertical="top" wrapText="1"/>
      <protection locked="0"/>
    </xf>
    <xf numFmtId="0" fontId="36" fillId="0" borderId="12" xfId="0" applyFont="1" applyFill="1" applyBorder="1" applyAlignment="1" applyProtection="1">
      <alignment horizontal="justify" vertical="top" wrapText="1"/>
      <protection locked="0"/>
    </xf>
    <xf numFmtId="0" fontId="36" fillId="27" borderId="14" xfId="0" quotePrefix="1" applyFont="1" applyFill="1" applyBorder="1" applyAlignment="1" applyProtection="1">
      <alignment horizontal="left" vertical="top" wrapText="1" indent="1"/>
      <protection locked="0"/>
    </xf>
    <xf numFmtId="0" fontId="27" fillId="0" borderId="12" xfId="41" applyFont="1" applyFill="1" applyBorder="1" applyAlignment="1" applyProtection="1">
      <alignment vertical="top" wrapText="1"/>
      <protection locked="0"/>
    </xf>
    <xf numFmtId="0" fontId="27" fillId="0" borderId="14" xfId="41" applyFont="1" applyFill="1" applyBorder="1" applyAlignment="1" applyProtection="1">
      <alignment vertical="top" wrapText="1"/>
      <protection locked="0"/>
    </xf>
    <xf numFmtId="0" fontId="36" fillId="27" borderId="14" xfId="0" applyFont="1" applyFill="1" applyBorder="1" applyAlignment="1" applyProtection="1">
      <alignment horizontal="left" vertical="top" wrapText="1" indent="1"/>
      <protection locked="0"/>
    </xf>
    <xf numFmtId="0" fontId="36" fillId="27" borderId="23" xfId="0" applyFont="1" applyFill="1" applyBorder="1" applyAlignment="1" applyProtection="1">
      <alignment horizontal="left" vertical="top" wrapText="1" indent="1"/>
      <protection locked="0"/>
    </xf>
    <xf numFmtId="0" fontId="27" fillId="0" borderId="34" xfId="0" applyFont="1" applyFill="1" applyBorder="1" applyAlignment="1" applyProtection="1">
      <alignment horizontal="justify" vertical="top" wrapText="1"/>
      <protection locked="0"/>
    </xf>
    <xf numFmtId="0" fontId="36" fillId="0" borderId="44" xfId="0" applyFont="1" applyFill="1" applyBorder="1" applyAlignment="1" applyProtection="1">
      <alignment vertical="top" wrapText="1"/>
      <protection locked="0"/>
    </xf>
    <xf numFmtId="0" fontId="36" fillId="0" borderId="47" xfId="0" applyFont="1" applyFill="1" applyBorder="1" applyAlignment="1" applyProtection="1">
      <alignment vertical="top" wrapText="1"/>
      <protection locked="0"/>
    </xf>
    <xf numFmtId="0" fontId="27" fillId="0" borderId="14" xfId="0" applyFont="1" applyFill="1" applyBorder="1" applyAlignment="1" applyProtection="1">
      <alignment horizontal="center" vertical="center"/>
      <protection locked="0"/>
    </xf>
    <xf numFmtId="0" fontId="36" fillId="0" borderId="45" xfId="0" applyFont="1" applyFill="1" applyBorder="1" applyAlignment="1" applyProtection="1">
      <alignment vertical="top" wrapText="1"/>
      <protection locked="0"/>
    </xf>
    <xf numFmtId="0" fontId="27" fillId="0" borderId="34" xfId="0" applyFont="1" applyFill="1" applyBorder="1" applyAlignment="1" applyProtection="1">
      <alignment horizontal="center" vertical="center"/>
      <protection locked="0"/>
    </xf>
    <xf numFmtId="0" fontId="49" fillId="0" borderId="15" xfId="0" applyNumberFormat="1" applyFont="1" applyFill="1" applyBorder="1" applyAlignment="1" applyProtection="1">
      <alignment horizontal="center" vertical="center" wrapText="1"/>
      <protection locked="0"/>
    </xf>
    <xf numFmtId="0" fontId="49" fillId="0" borderId="11" xfId="0" applyNumberFormat="1" applyFont="1" applyFill="1" applyBorder="1" applyAlignment="1">
      <alignment horizontal="center" vertical="center" wrapText="1"/>
    </xf>
    <xf numFmtId="0" fontId="49" fillId="0" borderId="0" xfId="0" applyNumberFormat="1" applyFont="1" applyFill="1" applyBorder="1" applyAlignment="1">
      <alignment horizontal="center" vertical="center" wrapText="1"/>
    </xf>
    <xf numFmtId="0" fontId="49" fillId="0" borderId="10" xfId="0" applyNumberFormat="1" applyFont="1" applyFill="1" applyBorder="1" applyAlignment="1">
      <alignment horizontal="center" vertical="center" wrapText="1"/>
    </xf>
    <xf numFmtId="0" fontId="51" fillId="0" borderId="24" xfId="0" applyNumberFormat="1" applyFont="1" applyFill="1" applyBorder="1" applyAlignment="1">
      <alignment horizontal="center" vertical="center" wrapText="1"/>
    </xf>
    <xf numFmtId="0" fontId="51" fillId="0" borderId="46" xfId="0" applyNumberFormat="1" applyFont="1" applyFill="1" applyBorder="1" applyAlignment="1">
      <alignment horizontal="center" vertical="center" wrapText="1"/>
    </xf>
    <xf numFmtId="0" fontId="51" fillId="0" borderId="19" xfId="0" applyNumberFormat="1" applyFont="1" applyFill="1" applyBorder="1" applyAlignment="1">
      <alignment horizontal="center" vertical="center" wrapText="1"/>
    </xf>
    <xf numFmtId="0" fontId="51" fillId="0" borderId="31" xfId="0" applyNumberFormat="1" applyFont="1" applyFill="1" applyBorder="1" applyAlignment="1">
      <alignment horizontal="center" vertical="center" wrapText="1"/>
    </xf>
    <xf numFmtId="0" fontId="51" fillId="0" borderId="30" xfId="0" applyNumberFormat="1" applyFont="1" applyFill="1" applyBorder="1" applyAlignment="1">
      <alignment horizontal="center" vertical="center" wrapText="1"/>
    </xf>
    <xf numFmtId="0" fontId="51" fillId="0" borderId="11" xfId="0" applyNumberFormat="1" applyFont="1" applyFill="1" applyBorder="1" applyAlignment="1">
      <alignment horizontal="center" vertical="center" wrapText="1"/>
    </xf>
    <xf numFmtId="0" fontId="51" fillId="0" borderId="17" xfId="0" applyNumberFormat="1" applyFont="1" applyFill="1" applyBorder="1" applyAlignment="1">
      <alignment horizontal="center" vertical="center" wrapText="1"/>
    </xf>
    <xf numFmtId="0" fontId="51" fillId="0" borderId="32" xfId="0" applyNumberFormat="1" applyFont="1" applyFill="1" applyBorder="1" applyAlignment="1">
      <alignment horizontal="center" vertical="center" wrapText="1"/>
    </xf>
    <xf numFmtId="0" fontId="51" fillId="0" borderId="15" xfId="0" applyNumberFormat="1" applyFont="1" applyFill="1" applyBorder="1" applyAlignment="1">
      <alignment horizontal="center" vertical="center" wrapText="1"/>
    </xf>
    <xf numFmtId="0" fontId="51" fillId="0" borderId="18" xfId="0" applyNumberFormat="1" applyFont="1" applyFill="1" applyBorder="1" applyAlignment="1">
      <alignment horizontal="center" vertical="center" wrapText="1"/>
    </xf>
    <xf numFmtId="0" fontId="49" fillId="0" borderId="19" xfId="0" applyNumberFormat="1" applyFont="1" applyFill="1" applyBorder="1" applyAlignment="1">
      <alignment horizontal="center" vertical="center" wrapText="1"/>
    </xf>
    <xf numFmtId="0" fontId="49" fillId="0" borderId="18" xfId="0" applyNumberFormat="1" applyFont="1" applyFill="1" applyBorder="1" applyAlignment="1">
      <alignment horizontal="center" vertical="center" wrapText="1"/>
    </xf>
    <xf numFmtId="0" fontId="49" fillId="0" borderId="12" xfId="0" applyNumberFormat="1" applyFont="1" applyFill="1" applyBorder="1" applyAlignment="1">
      <alignment horizontal="center" vertical="center" wrapText="1"/>
    </xf>
    <xf numFmtId="0" fontId="51" fillId="0" borderId="22" xfId="0" applyNumberFormat="1" applyFont="1" applyFill="1" applyBorder="1" applyAlignment="1">
      <alignment horizontal="center" vertical="center" wrapText="1"/>
    </xf>
    <xf numFmtId="0" fontId="49" fillId="0" borderId="21" xfId="0" applyNumberFormat="1" applyFont="1" applyFill="1" applyBorder="1" applyAlignment="1">
      <alignment horizontal="center" vertical="center" wrapText="1"/>
    </xf>
    <xf numFmtId="0" fontId="49" fillId="0" borderId="17" xfId="0" applyNumberFormat="1" applyFont="1" applyFill="1" applyBorder="1" applyAlignment="1">
      <alignment horizontal="center" vertical="center" wrapText="1"/>
    </xf>
    <xf numFmtId="0" fontId="36" fillId="0" borderId="24" xfId="0" applyFont="1" applyFill="1" applyBorder="1" applyAlignment="1" applyProtection="1">
      <alignment horizontal="left" vertical="top" wrapText="1"/>
      <protection locked="0"/>
    </xf>
    <xf numFmtId="177" fontId="49" fillId="26" borderId="24" xfId="0" applyNumberFormat="1" applyFont="1" applyFill="1" applyBorder="1" applyAlignment="1" applyProtection="1">
      <alignment horizontal="center" vertical="center" shrinkToFit="1"/>
      <protection locked="0"/>
    </xf>
    <xf numFmtId="0" fontId="49" fillId="26" borderId="33" xfId="0" applyFont="1" applyFill="1" applyBorder="1" applyAlignment="1" applyProtection="1">
      <alignment vertical="center" wrapText="1"/>
      <protection locked="0"/>
    </xf>
    <xf numFmtId="0" fontId="49" fillId="0" borderId="24" xfId="0" applyNumberFormat="1" applyFont="1" applyFill="1" applyBorder="1" applyAlignment="1" applyProtection="1">
      <alignment horizontal="center" vertical="center" shrinkToFit="1"/>
      <protection locked="0"/>
    </xf>
    <xf numFmtId="177" fontId="49" fillId="26" borderId="58" xfId="0" applyNumberFormat="1" applyFont="1" applyFill="1" applyBorder="1" applyAlignment="1" applyProtection="1">
      <alignment horizontal="center" vertical="center" shrinkToFit="1"/>
      <protection locked="0"/>
    </xf>
    <xf numFmtId="0" fontId="49" fillId="26" borderId="59" xfId="0" applyFont="1" applyFill="1" applyBorder="1" applyAlignment="1" applyProtection="1">
      <alignment vertical="center" wrapText="1"/>
      <protection locked="0"/>
    </xf>
    <xf numFmtId="0" fontId="49" fillId="0" borderId="58" xfId="0" applyNumberFormat="1" applyFont="1" applyFill="1" applyBorder="1" applyAlignment="1">
      <alignment horizontal="center" vertical="center" wrapText="1"/>
    </xf>
    <xf numFmtId="0" fontId="49" fillId="26" borderId="19" xfId="0" applyNumberFormat="1" applyFont="1" applyFill="1" applyBorder="1" applyAlignment="1" applyProtection="1">
      <alignment vertical="center" wrapText="1"/>
      <protection locked="0"/>
    </xf>
    <xf numFmtId="0" fontId="66" fillId="0" borderId="12" xfId="0" applyFont="1" applyFill="1" applyBorder="1" applyAlignment="1" applyProtection="1">
      <alignment vertical="top" wrapText="1"/>
      <protection locked="0"/>
    </xf>
    <xf numFmtId="0" fontId="66" fillId="0" borderId="46" xfId="0" applyFont="1" applyFill="1" applyBorder="1" applyAlignment="1" applyProtection="1">
      <alignment vertical="top" wrapText="1"/>
      <protection locked="0"/>
    </xf>
    <xf numFmtId="0" fontId="66" fillId="0" borderId="19" xfId="0" applyFont="1" applyFill="1" applyBorder="1" applyAlignment="1" applyProtection="1">
      <alignment vertical="top" wrapText="1"/>
      <protection locked="0"/>
    </xf>
    <xf numFmtId="0" fontId="66" fillId="0" borderId="31" xfId="0" applyFont="1" applyFill="1" applyBorder="1" applyAlignment="1" applyProtection="1">
      <alignment vertical="top" wrapText="1"/>
      <protection locked="0"/>
    </xf>
    <xf numFmtId="0" fontId="66" fillId="0" borderId="30" xfId="0" applyFont="1" applyFill="1" applyBorder="1" applyAlignment="1" applyProtection="1">
      <alignment vertical="top" wrapText="1"/>
      <protection locked="0"/>
    </xf>
    <xf numFmtId="0" fontId="66" fillId="0" borderId="11" xfId="0" applyFont="1" applyFill="1" applyBorder="1" applyAlignment="1" applyProtection="1">
      <alignment vertical="top" wrapText="1"/>
      <protection locked="0"/>
    </xf>
    <xf numFmtId="0" fontId="66" fillId="0" borderId="17" xfId="0" applyFont="1" applyFill="1" applyBorder="1" applyAlignment="1" applyProtection="1">
      <alignment vertical="top" wrapText="1"/>
      <protection locked="0"/>
    </xf>
    <xf numFmtId="0" fontId="66" fillId="0" borderId="32" xfId="0" applyFont="1" applyFill="1" applyBorder="1" applyAlignment="1" applyProtection="1">
      <alignment vertical="top" wrapText="1"/>
      <protection locked="0"/>
    </xf>
    <xf numFmtId="0" fontId="66" fillId="0" borderId="24" xfId="0" applyFont="1" applyFill="1" applyBorder="1" applyAlignment="1" applyProtection="1">
      <alignment vertical="top" wrapText="1"/>
      <protection locked="0"/>
    </xf>
    <xf numFmtId="0" fontId="66" fillId="0" borderId="18" xfId="0" applyFont="1" applyFill="1" applyBorder="1" applyAlignment="1" applyProtection="1">
      <alignment vertical="top" wrapText="1"/>
      <protection locked="0"/>
    </xf>
    <xf numFmtId="0" fontId="66" fillId="0" borderId="15" xfId="0" applyFont="1" applyFill="1" applyBorder="1" applyAlignment="1" applyProtection="1">
      <alignment vertical="top" wrapText="1"/>
      <protection locked="0"/>
    </xf>
    <xf numFmtId="0" fontId="66" fillId="0" borderId="0" xfId="0" applyFont="1" applyFill="1" applyBorder="1" applyAlignment="1" applyProtection="1">
      <alignment vertical="top" wrapText="1"/>
      <protection locked="0"/>
    </xf>
    <xf numFmtId="0" fontId="66" fillId="0" borderId="22" xfId="0" applyFont="1" applyFill="1" applyBorder="1" applyAlignment="1" applyProtection="1">
      <alignment vertical="top" wrapText="1"/>
      <protection locked="0"/>
    </xf>
    <xf numFmtId="0" fontId="66" fillId="0" borderId="20" xfId="0" applyFont="1" applyBorder="1" applyAlignment="1" applyProtection="1">
      <alignment horizontal="justify" vertical="top" wrapText="1"/>
      <protection locked="0"/>
    </xf>
    <xf numFmtId="0" fontId="66" fillId="0" borderId="18" xfId="0" applyFont="1" applyBorder="1" applyAlignment="1" applyProtection="1">
      <alignment horizontal="justify" vertical="top" wrapText="1"/>
      <protection locked="0"/>
    </xf>
    <xf numFmtId="0" fontId="66" fillId="0" borderId="19" xfId="0" applyFont="1" applyFill="1" applyBorder="1" applyAlignment="1">
      <alignment vertical="top" wrapText="1"/>
    </xf>
    <xf numFmtId="0" fontId="66" fillId="0" borderId="19" xfId="0" applyFont="1" applyBorder="1" applyAlignment="1" applyProtection="1">
      <alignment vertical="top" wrapText="1"/>
      <protection locked="0"/>
    </xf>
    <xf numFmtId="0" fontId="66" fillId="0" borderId="18" xfId="0" applyFont="1" applyBorder="1" applyAlignment="1" applyProtection="1">
      <alignment vertical="top" wrapText="1"/>
      <protection locked="0"/>
    </xf>
    <xf numFmtId="0" fontId="66" fillId="24" borderId="17" xfId="0" applyFont="1" applyFill="1" applyBorder="1" applyAlignment="1" applyProtection="1">
      <alignment vertical="top" wrapText="1"/>
      <protection locked="0"/>
    </xf>
    <xf numFmtId="0" fontId="66" fillId="0" borderId="10" xfId="0" applyFont="1" applyFill="1" applyBorder="1" applyAlignment="1" applyProtection="1">
      <alignment vertical="center" wrapText="1"/>
      <protection locked="0"/>
    </xf>
    <xf numFmtId="0" fontId="66" fillId="0" borderId="21" xfId="0" applyFont="1" applyFill="1" applyBorder="1" applyAlignment="1" applyProtection="1">
      <alignment vertical="top" wrapText="1"/>
      <protection locked="0"/>
    </xf>
    <xf numFmtId="0" fontId="66" fillId="0" borderId="18" xfId="0" applyFont="1" applyFill="1" applyBorder="1" applyAlignment="1" applyProtection="1">
      <alignment horizontal="left" vertical="top" wrapText="1"/>
      <protection locked="0"/>
    </xf>
    <xf numFmtId="0" fontId="49" fillId="0" borderId="0" xfId="0" applyFont="1" applyFill="1" applyBorder="1" applyAlignment="1" applyProtection="1">
      <alignment horizontal="center" vertical="center" wrapText="1"/>
      <protection locked="0"/>
    </xf>
    <xf numFmtId="0" fontId="64" fillId="0" borderId="10" xfId="0" applyFont="1" applyFill="1" applyBorder="1" applyAlignment="1" applyProtection="1">
      <alignment vertical="center" wrapText="1"/>
      <protection locked="0"/>
    </xf>
    <xf numFmtId="177" fontId="49" fillId="26" borderId="46" xfId="0" applyNumberFormat="1" applyFont="1" applyFill="1" applyBorder="1" applyAlignment="1" applyProtection="1">
      <alignment horizontal="center" vertical="center" shrinkToFit="1"/>
      <protection locked="0"/>
    </xf>
    <xf numFmtId="0" fontId="49" fillId="26" borderId="46" xfId="0" applyFont="1" applyFill="1" applyBorder="1" applyAlignment="1" applyProtection="1">
      <alignment horizontal="left" vertical="center" wrapText="1"/>
      <protection locked="0"/>
    </xf>
    <xf numFmtId="0" fontId="49" fillId="26" borderId="36" xfId="0" applyFont="1" applyFill="1" applyBorder="1" applyAlignment="1" applyProtection="1">
      <alignment horizontal="left" vertical="center" wrapText="1"/>
      <protection locked="0"/>
    </xf>
    <xf numFmtId="0" fontId="49" fillId="26" borderId="16" xfId="0" applyFont="1" applyFill="1" applyBorder="1" applyAlignment="1" applyProtection="1">
      <alignment horizontal="left" vertical="center" wrapText="1"/>
      <protection locked="0"/>
    </xf>
    <xf numFmtId="177" fontId="49" fillId="26" borderId="31" xfId="0" applyNumberFormat="1" applyFont="1" applyFill="1" applyBorder="1" applyAlignment="1" applyProtection="1">
      <alignment horizontal="center" vertical="center" shrinkToFit="1"/>
      <protection locked="0"/>
    </xf>
    <xf numFmtId="0" fontId="49" fillId="26" borderId="39" xfId="0" applyFont="1" applyFill="1" applyBorder="1" applyAlignment="1" applyProtection="1">
      <alignment vertical="center" wrapText="1"/>
      <protection locked="0"/>
    </xf>
    <xf numFmtId="177" fontId="49" fillId="26" borderId="30" xfId="0" applyNumberFormat="1" applyFont="1" applyFill="1" applyBorder="1" applyAlignment="1" applyProtection="1">
      <alignment horizontal="center" vertical="center" shrinkToFit="1"/>
      <protection locked="0"/>
    </xf>
    <xf numFmtId="0" fontId="49" fillId="26" borderId="30" xfId="0" applyFont="1" applyFill="1" applyBorder="1" applyAlignment="1" applyProtection="1">
      <alignment horizontal="left" vertical="center" wrapText="1"/>
      <protection locked="0"/>
    </xf>
    <xf numFmtId="177" fontId="49" fillId="26" borderId="20" xfId="0" applyNumberFormat="1" applyFont="1" applyFill="1" applyBorder="1" applyAlignment="1" applyProtection="1">
      <alignment horizontal="center" vertical="center" shrinkToFit="1"/>
      <protection locked="0"/>
    </xf>
    <xf numFmtId="0" fontId="49" fillId="26" borderId="37" xfId="0" applyFont="1" applyFill="1" applyBorder="1" applyAlignment="1" applyProtection="1">
      <alignment horizontal="left" vertical="center" wrapText="1"/>
      <protection locked="0"/>
    </xf>
    <xf numFmtId="177" fontId="49" fillId="0" borderId="11" xfId="0" applyNumberFormat="1" applyFont="1" applyFill="1" applyBorder="1" applyAlignment="1" applyProtection="1">
      <alignment horizontal="center" vertical="center" shrinkToFit="1"/>
      <protection locked="0"/>
    </xf>
    <xf numFmtId="0" fontId="49" fillId="0" borderId="11" xfId="0" applyFont="1" applyFill="1" applyBorder="1" applyAlignment="1" applyProtection="1">
      <alignment vertical="center" wrapText="1"/>
      <protection locked="0"/>
    </xf>
    <xf numFmtId="177" fontId="64" fillId="0" borderId="10" xfId="0" applyNumberFormat="1" applyFont="1" applyFill="1" applyBorder="1" applyAlignment="1" applyProtection="1">
      <alignment vertical="center" wrapText="1"/>
      <protection locked="0"/>
    </xf>
    <xf numFmtId="0" fontId="49" fillId="26" borderId="35" xfId="0" applyFont="1" applyFill="1" applyBorder="1" applyAlignment="1" applyProtection="1">
      <alignment vertical="center" wrapText="1"/>
      <protection locked="0"/>
    </xf>
    <xf numFmtId="0" fontId="49" fillId="26" borderId="36" xfId="0" applyFont="1" applyFill="1" applyBorder="1" applyAlignment="1" applyProtection="1">
      <alignment vertical="center" wrapText="1"/>
      <protection locked="0"/>
    </xf>
    <xf numFmtId="0" fontId="49" fillId="26" borderId="37" xfId="0" applyFont="1" applyFill="1" applyBorder="1" applyAlignment="1" applyProtection="1">
      <alignment vertical="center" wrapText="1"/>
      <protection locked="0"/>
    </xf>
    <xf numFmtId="0" fontId="49" fillId="26" borderId="38" xfId="0" applyFont="1" applyFill="1" applyBorder="1" applyAlignment="1" applyProtection="1">
      <alignment vertical="center" wrapText="1"/>
      <protection locked="0"/>
    </xf>
    <xf numFmtId="0" fontId="49" fillId="26" borderId="16" xfId="0" applyFont="1" applyFill="1" applyBorder="1" applyAlignment="1" applyProtection="1">
      <alignment vertical="center" wrapText="1"/>
      <protection locked="0"/>
    </xf>
    <xf numFmtId="177" fontId="49" fillId="26" borderId="32" xfId="0" applyNumberFormat="1" applyFont="1" applyFill="1" applyBorder="1" applyAlignment="1" applyProtection="1">
      <alignment horizontal="center" vertical="center" shrinkToFit="1"/>
      <protection locked="0"/>
    </xf>
    <xf numFmtId="0" fontId="49" fillId="26" borderId="40" xfId="0" applyFont="1" applyFill="1" applyBorder="1" applyAlignment="1" applyProtection="1">
      <alignment vertical="center" wrapText="1"/>
      <protection locked="0"/>
    </xf>
    <xf numFmtId="177" fontId="49" fillId="0" borderId="11" xfId="0" applyNumberFormat="1" applyFont="1" applyFill="1" applyBorder="1" applyAlignment="1" applyProtection="1">
      <alignment horizontal="center" vertical="center" wrapText="1"/>
      <protection locked="0"/>
    </xf>
    <xf numFmtId="0" fontId="49" fillId="26" borderId="15" xfId="0" applyFont="1" applyFill="1" applyBorder="1" applyAlignment="1" applyProtection="1">
      <alignment vertical="center" wrapText="1"/>
      <protection locked="0"/>
    </xf>
    <xf numFmtId="0" fontId="36" fillId="26" borderId="15" xfId="0" applyFont="1" applyFill="1" applyBorder="1" applyProtection="1">
      <alignment vertical="center"/>
      <protection locked="0"/>
    </xf>
    <xf numFmtId="0" fontId="49" fillId="26" borderId="17" xfId="0" applyFont="1" applyFill="1" applyBorder="1" applyAlignment="1" applyProtection="1">
      <alignment vertical="center" wrapText="1"/>
      <protection locked="0"/>
    </xf>
    <xf numFmtId="0" fontId="49" fillId="26" borderId="18" xfId="0" applyFont="1" applyFill="1" applyBorder="1" applyAlignment="1" applyProtection="1">
      <alignment vertical="center" wrapText="1"/>
      <protection locked="0"/>
    </xf>
    <xf numFmtId="0" fontId="36" fillId="26" borderId="17" xfId="0" applyFont="1" applyFill="1" applyBorder="1" applyProtection="1">
      <alignment vertical="center"/>
      <protection locked="0"/>
    </xf>
    <xf numFmtId="0" fontId="36" fillId="26" borderId="19" xfId="0" applyFont="1" applyFill="1" applyBorder="1" applyProtection="1">
      <alignment vertical="center"/>
      <protection locked="0"/>
    </xf>
    <xf numFmtId="0" fontId="36" fillId="26" borderId="18" xfId="0" applyFont="1" applyFill="1" applyBorder="1" applyProtection="1">
      <alignment vertical="center"/>
      <protection locked="0"/>
    </xf>
    <xf numFmtId="0" fontId="36" fillId="26" borderId="16" xfId="0" applyFont="1" applyFill="1" applyBorder="1" applyProtection="1">
      <alignment vertical="center"/>
      <protection locked="0"/>
    </xf>
    <xf numFmtId="0" fontId="49" fillId="26" borderId="19" xfId="0" applyFont="1" applyFill="1" applyBorder="1" applyProtection="1">
      <alignment vertical="center"/>
      <protection locked="0"/>
    </xf>
    <xf numFmtId="0" fontId="36" fillId="26" borderId="14" xfId="0" applyFont="1" applyFill="1" applyBorder="1" applyProtection="1">
      <alignment vertical="center"/>
      <protection locked="0"/>
    </xf>
    <xf numFmtId="0" fontId="49" fillId="26" borderId="20" xfId="0" applyFont="1" applyFill="1" applyBorder="1" applyAlignment="1" applyProtection="1">
      <alignment vertical="center" wrapText="1"/>
      <protection locked="0"/>
    </xf>
    <xf numFmtId="0" fontId="49" fillId="26" borderId="19" xfId="0" applyFont="1" applyFill="1" applyBorder="1" applyAlignment="1" applyProtection="1">
      <alignment vertical="top" wrapText="1"/>
      <protection locked="0"/>
    </xf>
    <xf numFmtId="177" fontId="49" fillId="26" borderId="34" xfId="0" applyNumberFormat="1" applyFont="1" applyFill="1" applyBorder="1" applyAlignment="1" applyProtection="1">
      <alignment horizontal="center" vertical="center" shrinkToFit="1"/>
      <protection locked="0"/>
    </xf>
    <xf numFmtId="0" fontId="49" fillId="26" borderId="14" xfId="0" applyFont="1" applyFill="1" applyBorder="1" applyAlignment="1" applyProtection="1">
      <alignment vertical="top" wrapText="1"/>
      <protection locked="0"/>
    </xf>
    <xf numFmtId="0" fontId="49" fillId="26" borderId="24" xfId="0" applyFont="1" applyFill="1" applyBorder="1" applyAlignment="1" applyProtection="1">
      <alignment vertical="center" wrapText="1"/>
      <protection locked="0"/>
    </xf>
    <xf numFmtId="177" fontId="49" fillId="26" borderId="15" xfId="0" applyNumberFormat="1" applyFont="1" applyFill="1" applyBorder="1" applyAlignment="1" applyProtection="1">
      <alignment horizontal="center" vertical="center" shrinkToFit="1"/>
      <protection locked="0"/>
    </xf>
    <xf numFmtId="0" fontId="49" fillId="26" borderId="14" xfId="0" applyFont="1" applyFill="1" applyBorder="1" applyAlignment="1" applyProtection="1">
      <alignment vertical="center" wrapText="1"/>
      <protection locked="0"/>
    </xf>
    <xf numFmtId="0" fontId="36" fillId="26" borderId="20" xfId="0" applyFont="1" applyFill="1" applyBorder="1" applyProtection="1">
      <alignment vertical="center"/>
      <protection locked="0"/>
    </xf>
    <xf numFmtId="177" fontId="49" fillId="26" borderId="17" xfId="0" applyNumberFormat="1" applyFont="1" applyFill="1" applyBorder="1" applyAlignment="1" applyProtection="1">
      <alignment vertical="center" shrinkToFit="1"/>
      <protection locked="0"/>
    </xf>
    <xf numFmtId="0" fontId="49" fillId="26" borderId="17" xfId="41" applyFont="1" applyFill="1" applyBorder="1" applyAlignment="1" applyProtection="1">
      <alignment vertical="center" wrapText="1"/>
      <protection locked="0"/>
    </xf>
    <xf numFmtId="177" fontId="49" fillId="26" borderId="19" xfId="0" applyNumberFormat="1" applyFont="1" applyFill="1" applyBorder="1" applyAlignment="1" applyProtection="1">
      <alignment vertical="center" shrinkToFit="1"/>
      <protection locked="0"/>
    </xf>
    <xf numFmtId="0" fontId="49" fillId="26" borderId="19" xfId="41" applyFont="1" applyFill="1" applyBorder="1" applyAlignment="1" applyProtection="1">
      <alignment vertical="center" wrapText="1"/>
      <protection locked="0"/>
    </xf>
    <xf numFmtId="0" fontId="49" fillId="26" borderId="20" xfId="41" applyFont="1" applyFill="1" applyBorder="1" applyAlignment="1" applyProtection="1">
      <alignment vertical="center" wrapText="1"/>
      <protection locked="0"/>
    </xf>
    <xf numFmtId="0" fontId="49" fillId="26" borderId="17" xfId="0" applyFont="1" applyFill="1" applyBorder="1" applyProtection="1">
      <alignment vertical="center"/>
      <protection locked="0"/>
    </xf>
    <xf numFmtId="0" fontId="49" fillId="26" borderId="23" xfId="0" applyFont="1" applyFill="1" applyBorder="1" applyProtection="1">
      <alignment vertical="center"/>
      <protection locked="0"/>
    </xf>
    <xf numFmtId="0" fontId="49" fillId="26" borderId="20" xfId="0" applyFont="1" applyFill="1" applyBorder="1" applyProtection="1">
      <alignment vertical="center"/>
      <protection locked="0"/>
    </xf>
    <xf numFmtId="0" fontId="49" fillId="0" borderId="0" xfId="0" applyFont="1" applyFill="1" applyBorder="1" applyAlignment="1" applyProtection="1">
      <alignment horizontal="left" vertical="top" wrapText="1"/>
      <protection locked="0"/>
    </xf>
    <xf numFmtId="0" fontId="49" fillId="0" borderId="0" xfId="0" applyFont="1" applyFill="1" applyBorder="1" applyAlignment="1" applyProtection="1">
      <alignment vertical="top" wrapText="1"/>
      <protection locked="0"/>
    </xf>
    <xf numFmtId="0" fontId="49" fillId="0" borderId="0" xfId="0" applyFont="1" applyFill="1" applyBorder="1" applyAlignment="1" applyProtection="1">
      <alignment vertical="center" wrapText="1"/>
      <protection locked="0"/>
    </xf>
    <xf numFmtId="0" fontId="49" fillId="0" borderId="0" xfId="0" applyFont="1" applyFill="1" applyAlignment="1">
      <alignment vertical="center" wrapText="1"/>
    </xf>
    <xf numFmtId="0" fontId="49" fillId="0" borderId="0" xfId="0" applyFont="1" applyFill="1" applyAlignment="1" applyProtection="1">
      <alignment horizontal="center" vertical="top" wrapText="1"/>
      <protection locked="0"/>
    </xf>
    <xf numFmtId="0" fontId="49" fillId="0" borderId="0" xfId="0" applyFont="1" applyFill="1" applyAlignment="1" applyProtection="1">
      <alignment vertical="top" wrapText="1"/>
      <protection locked="0"/>
    </xf>
    <xf numFmtId="0" fontId="66" fillId="0" borderId="0" xfId="0" applyFont="1" applyFill="1" applyAlignment="1" applyProtection="1">
      <alignment vertical="top" wrapText="1"/>
      <protection locked="0"/>
    </xf>
    <xf numFmtId="0" fontId="49" fillId="0" borderId="0" xfId="0" applyFont="1" applyFill="1" applyAlignment="1" applyProtection="1">
      <alignment vertical="center" wrapText="1"/>
      <protection locked="0"/>
    </xf>
    <xf numFmtId="49" fontId="49" fillId="0" borderId="0" xfId="0" applyNumberFormat="1" applyFont="1" applyFill="1" applyAlignment="1" applyProtection="1">
      <alignment horizontal="right" vertical="center" wrapText="1"/>
      <protection locked="0"/>
    </xf>
    <xf numFmtId="0" fontId="51" fillId="0" borderId="58" xfId="0" applyNumberFormat="1" applyFont="1" applyFill="1" applyBorder="1" applyAlignment="1">
      <alignment horizontal="center" vertical="center" wrapText="1"/>
    </xf>
    <xf numFmtId="0" fontId="49" fillId="0" borderId="19" xfId="0" applyNumberFormat="1" applyFont="1" applyFill="1" applyBorder="1" applyAlignment="1" applyProtection="1">
      <alignment horizontal="center" vertical="center" wrapText="1"/>
      <protection locked="0"/>
    </xf>
    <xf numFmtId="0" fontId="51" fillId="0" borderId="18" xfId="0" applyNumberFormat="1" applyFont="1" applyFill="1" applyBorder="1" applyAlignment="1" applyProtection="1">
      <alignment horizontal="center" vertical="center" wrapText="1"/>
      <protection locked="0"/>
    </xf>
    <xf numFmtId="0" fontId="36" fillId="0" borderId="58" xfId="0" applyFont="1" applyFill="1" applyBorder="1" applyAlignment="1" applyProtection="1">
      <alignment horizontal="left" vertical="top" wrapText="1"/>
      <protection locked="0"/>
    </xf>
    <xf numFmtId="0" fontId="66" fillId="0" borderId="58" xfId="0" applyFont="1" applyFill="1" applyBorder="1" applyAlignment="1" applyProtection="1">
      <alignment vertical="top" wrapText="1"/>
      <protection locked="0"/>
    </xf>
    <xf numFmtId="0" fontId="63" fillId="0" borderId="14" xfId="0" applyNumberFormat="1" applyFont="1" applyFill="1" applyBorder="1" applyAlignment="1">
      <alignment horizontal="center" vertical="center" wrapText="1"/>
    </xf>
    <xf numFmtId="0" fontId="63" fillId="0" borderId="23" xfId="0" applyNumberFormat="1" applyFont="1" applyFill="1" applyBorder="1" applyAlignment="1">
      <alignment horizontal="center" vertical="center" wrapText="1"/>
    </xf>
    <xf numFmtId="0" fontId="63" fillId="0" borderId="20" xfId="0" applyNumberFormat="1" applyFont="1" applyFill="1" applyBorder="1" applyAlignment="1">
      <alignment horizontal="center" vertical="center" wrapText="1"/>
    </xf>
    <xf numFmtId="0" fontId="63" fillId="0" borderId="20" xfId="41" applyNumberFormat="1" applyFont="1" applyFill="1" applyBorder="1" applyAlignment="1">
      <alignment horizontal="center" vertical="center" wrapText="1"/>
    </xf>
    <xf numFmtId="0" fontId="67" fillId="0" borderId="0" xfId="0" applyNumberFormat="1" applyFont="1" applyAlignment="1">
      <alignment vertical="center" wrapText="1"/>
    </xf>
    <xf numFmtId="0" fontId="68" fillId="0" borderId="51" xfId="0" applyFont="1" applyFill="1" applyBorder="1" applyAlignment="1">
      <alignment vertical="center"/>
    </xf>
    <xf numFmtId="0" fontId="63" fillId="0" borderId="20" xfId="0" applyNumberFormat="1" applyFont="1" applyFill="1" applyBorder="1" applyAlignment="1">
      <alignment horizontal="center" vertical="center" wrapText="1"/>
    </xf>
    <xf numFmtId="0" fontId="69" fillId="0" borderId="46" xfId="0" applyNumberFormat="1" applyFont="1" applyFill="1" applyBorder="1" applyAlignment="1">
      <alignment horizontal="center" vertical="center" wrapText="1"/>
    </xf>
    <xf numFmtId="0" fontId="69" fillId="0" borderId="36" xfId="0" applyNumberFormat="1" applyFont="1" applyFill="1" applyBorder="1" applyAlignment="1">
      <alignment horizontal="center" vertical="center" wrapText="1"/>
    </xf>
    <xf numFmtId="0" fontId="69" fillId="0" borderId="16" xfId="0" applyNumberFormat="1" applyFont="1" applyFill="1" applyBorder="1" applyAlignment="1">
      <alignment horizontal="center" vertical="center" wrapText="1"/>
    </xf>
    <xf numFmtId="0" fontId="69" fillId="0" borderId="39" xfId="0" applyNumberFormat="1" applyFont="1" applyFill="1" applyBorder="1" applyAlignment="1">
      <alignment horizontal="center" vertical="center" wrapText="1"/>
    </xf>
    <xf numFmtId="0" fontId="69" fillId="0" borderId="30" xfId="0" applyNumberFormat="1" applyFont="1" applyFill="1" applyBorder="1" applyAlignment="1">
      <alignment horizontal="center" vertical="center" wrapText="1"/>
    </xf>
    <xf numFmtId="0" fontId="69" fillId="0" borderId="37" xfId="0" applyNumberFormat="1" applyFont="1" applyFill="1" applyBorder="1" applyAlignment="1">
      <alignment horizontal="center" vertical="center" wrapText="1"/>
    </xf>
    <xf numFmtId="0" fontId="69" fillId="0" borderId="11" xfId="0" applyNumberFormat="1" applyFont="1" applyFill="1" applyBorder="1" applyAlignment="1">
      <alignment horizontal="center" vertical="center" wrapText="1"/>
    </xf>
    <xf numFmtId="0" fontId="69" fillId="0" borderId="10" xfId="0" applyNumberFormat="1" applyFont="1" applyFill="1" applyBorder="1" applyAlignment="1">
      <alignment horizontal="center" vertical="center" wrapText="1"/>
    </xf>
    <xf numFmtId="0" fontId="69" fillId="0" borderId="35" xfId="0" applyNumberFormat="1" applyFont="1" applyFill="1" applyBorder="1" applyAlignment="1">
      <alignment horizontal="center" vertical="center" wrapText="1"/>
    </xf>
    <xf numFmtId="0" fontId="69" fillId="0" borderId="38" xfId="0" applyNumberFormat="1" applyFont="1" applyFill="1" applyBorder="1" applyAlignment="1">
      <alignment horizontal="center" vertical="center" wrapText="1"/>
    </xf>
    <xf numFmtId="0" fontId="69" fillId="0" borderId="40" xfId="0" applyNumberFormat="1" applyFont="1" applyFill="1" applyBorder="1" applyAlignment="1">
      <alignment horizontal="center" vertical="center" wrapText="1"/>
    </xf>
    <xf numFmtId="0" fontId="69" fillId="0" borderId="33" xfId="0" applyNumberFormat="1" applyFont="1" applyFill="1" applyBorder="1" applyAlignment="1">
      <alignment horizontal="center" vertical="center" wrapText="1"/>
    </xf>
    <xf numFmtId="0" fontId="69" fillId="0" borderId="59" xfId="0" applyNumberFormat="1" applyFont="1" applyFill="1" applyBorder="1" applyAlignment="1">
      <alignment horizontal="center" vertical="center" wrapText="1"/>
    </xf>
    <xf numFmtId="0" fontId="69" fillId="0" borderId="15" xfId="0" applyNumberFormat="1" applyFont="1" applyFill="1" applyBorder="1" applyAlignment="1">
      <alignment horizontal="center" vertical="center" wrapText="1"/>
    </xf>
    <xf numFmtId="0" fontId="69" fillId="0" borderId="15" xfId="0" applyNumberFormat="1" applyFont="1" applyFill="1" applyBorder="1" applyAlignment="1">
      <alignment horizontal="center" vertical="center"/>
    </xf>
    <xf numFmtId="0" fontId="69" fillId="0" borderId="17" xfId="0" applyNumberFormat="1" applyFont="1" applyFill="1" applyBorder="1" applyAlignment="1">
      <alignment horizontal="center" vertical="center" wrapText="1"/>
    </xf>
    <xf numFmtId="0" fontId="69" fillId="0" borderId="18" xfId="0" applyNumberFormat="1" applyFont="1" applyFill="1" applyBorder="1" applyAlignment="1">
      <alignment horizontal="center" vertical="center" wrapText="1"/>
    </xf>
    <xf numFmtId="0" fontId="69" fillId="0" borderId="17" xfId="0" applyNumberFormat="1" applyFont="1" applyFill="1" applyBorder="1" applyAlignment="1">
      <alignment horizontal="center" vertical="center"/>
    </xf>
    <xf numFmtId="0" fontId="69" fillId="0" borderId="19" xfId="0" applyNumberFormat="1" applyFont="1" applyFill="1" applyBorder="1" applyAlignment="1">
      <alignment horizontal="center" vertical="center"/>
    </xf>
    <xf numFmtId="0" fontId="69" fillId="0" borderId="18" xfId="0" applyNumberFormat="1" applyFont="1" applyFill="1" applyBorder="1" applyAlignment="1">
      <alignment horizontal="center" vertical="center"/>
    </xf>
    <xf numFmtId="0" fontId="69" fillId="0" borderId="23" xfId="0" applyNumberFormat="1" applyFont="1" applyFill="1" applyBorder="1" applyAlignment="1">
      <alignment horizontal="center" vertical="center" wrapText="1"/>
    </xf>
    <xf numFmtId="0" fontId="69" fillId="0" borderId="19" xfId="0" applyNumberFormat="1" applyFont="1" applyFill="1" applyBorder="1" applyAlignment="1">
      <alignment horizontal="center" vertical="center" wrapText="1"/>
    </xf>
    <xf numFmtId="0" fontId="69" fillId="0" borderId="16" xfId="0" applyNumberFormat="1" applyFont="1" applyFill="1" applyBorder="1" applyAlignment="1">
      <alignment horizontal="center" vertical="center"/>
    </xf>
    <xf numFmtId="0" fontId="69" fillId="0" borderId="14" xfId="0" applyNumberFormat="1" applyFont="1" applyFill="1" applyBorder="1" applyAlignment="1">
      <alignment horizontal="center" vertical="center"/>
    </xf>
    <xf numFmtId="0" fontId="69" fillId="0" borderId="20" xfId="0" applyNumberFormat="1" applyFont="1" applyFill="1" applyBorder="1" applyAlignment="1">
      <alignment horizontal="center" vertical="center" wrapText="1"/>
    </xf>
    <xf numFmtId="0" fontId="69" fillId="0" borderId="14" xfId="0" applyNumberFormat="1" applyFont="1" applyFill="1" applyBorder="1" applyAlignment="1">
      <alignment horizontal="center" vertical="center" wrapText="1"/>
    </xf>
    <xf numFmtId="0" fontId="69" fillId="0" borderId="24" xfId="0" applyNumberFormat="1" applyFont="1" applyFill="1" applyBorder="1" applyAlignment="1">
      <alignment horizontal="center" vertical="center" wrapText="1"/>
    </xf>
    <xf numFmtId="0" fontId="69" fillId="0" borderId="17" xfId="0" applyNumberFormat="1" applyFont="1" applyFill="1" applyBorder="1" applyAlignment="1" applyProtection="1">
      <alignment horizontal="center" vertical="center" shrinkToFit="1"/>
      <protection locked="0"/>
    </xf>
    <xf numFmtId="0" fontId="69" fillId="0" borderId="19" xfId="0" applyNumberFormat="1" applyFont="1" applyFill="1" applyBorder="1" applyAlignment="1" applyProtection="1">
      <alignment horizontal="center" vertical="center" shrinkToFit="1"/>
      <protection locked="0"/>
    </xf>
    <xf numFmtId="0" fontId="69" fillId="0" borderId="23" xfId="0" applyNumberFormat="1" applyFont="1" applyFill="1" applyBorder="1" applyAlignment="1" applyProtection="1">
      <alignment horizontal="center" vertical="center" shrinkToFit="1"/>
      <protection locked="0"/>
    </xf>
    <xf numFmtId="0" fontId="69" fillId="0" borderId="20" xfId="0" applyNumberFormat="1" applyFont="1" applyFill="1" applyBorder="1" applyAlignment="1" applyProtection="1">
      <alignment horizontal="center" vertical="center" shrinkToFit="1"/>
      <protection locked="0"/>
    </xf>
    <xf numFmtId="0" fontId="69" fillId="0" borderId="18" xfId="0" applyNumberFormat="1" applyFont="1" applyFill="1" applyBorder="1" applyAlignment="1" applyProtection="1">
      <alignment horizontal="center" vertical="center" shrinkToFit="1"/>
      <protection locked="0"/>
    </xf>
    <xf numFmtId="0" fontId="69" fillId="0" borderId="19" xfId="0" applyNumberFormat="1" applyFont="1" applyFill="1" applyBorder="1" applyAlignment="1" applyProtection="1">
      <alignment horizontal="center" vertical="center" wrapText="1"/>
      <protection locked="0"/>
    </xf>
    <xf numFmtId="0" fontId="69" fillId="0" borderId="18" xfId="0" applyNumberFormat="1" applyFont="1" applyFill="1" applyBorder="1" applyAlignment="1" applyProtection="1">
      <alignment horizontal="center" vertical="center" wrapText="1"/>
      <protection locked="0"/>
    </xf>
    <xf numFmtId="0" fontId="69" fillId="0" borderId="12" xfId="0" applyNumberFormat="1" applyFont="1" applyFill="1" applyBorder="1" applyAlignment="1">
      <alignment horizontal="center" vertical="center" wrapText="1"/>
    </xf>
    <xf numFmtId="0" fontId="69" fillId="0" borderId="20" xfId="0" applyNumberFormat="1" applyFont="1" applyFill="1" applyBorder="1" applyAlignment="1">
      <alignment horizontal="center" vertical="center" wrapText="1"/>
    </xf>
    <xf numFmtId="0" fontId="69" fillId="0" borderId="20" xfId="0" applyNumberFormat="1" applyFont="1" applyFill="1" applyBorder="1" applyAlignment="1">
      <alignment horizontal="center" vertical="center"/>
    </xf>
    <xf numFmtId="0" fontId="69" fillId="0" borderId="17" xfId="41" applyNumberFormat="1" applyFont="1" applyFill="1" applyBorder="1" applyAlignment="1">
      <alignment horizontal="center" vertical="center" wrapText="1"/>
    </xf>
    <xf numFmtId="0" fontId="69" fillId="0" borderId="19" xfId="41" applyNumberFormat="1" applyFont="1" applyFill="1" applyBorder="1" applyAlignment="1">
      <alignment horizontal="center" vertical="center" wrapText="1"/>
    </xf>
    <xf numFmtId="0" fontId="69" fillId="0" borderId="20" xfId="41" applyNumberFormat="1" applyFont="1" applyFill="1" applyBorder="1" applyAlignment="1">
      <alignment horizontal="center" vertical="center" wrapText="1"/>
    </xf>
    <xf numFmtId="0" fontId="69" fillId="0" borderId="23" xfId="0" applyNumberFormat="1" applyFont="1" applyFill="1" applyBorder="1" applyAlignment="1">
      <alignment horizontal="center" vertical="center"/>
    </xf>
    <xf numFmtId="0" fontId="63" fillId="0" borderId="20" xfId="0" applyNumberFormat="1" applyFont="1" applyFill="1" applyBorder="1" applyAlignment="1">
      <alignment horizontal="center" vertical="center" wrapText="1"/>
    </xf>
    <xf numFmtId="0" fontId="50" fillId="0" borderId="0" xfId="0" applyFont="1" applyAlignment="1">
      <alignment vertical="center"/>
    </xf>
    <xf numFmtId="0" fontId="49" fillId="0" borderId="0" xfId="0" applyFont="1" applyAlignment="1">
      <alignment vertical="center"/>
    </xf>
    <xf numFmtId="0" fontId="70" fillId="0" borderId="0" xfId="0" applyFont="1" applyAlignment="1">
      <alignment vertical="center"/>
    </xf>
    <xf numFmtId="0" fontId="0" fillId="0" borderId="0" xfId="0" applyFont="1" applyAlignment="1">
      <alignment vertical="center"/>
    </xf>
    <xf numFmtId="0" fontId="71" fillId="0" borderId="0" xfId="0" applyFont="1" applyAlignment="1">
      <alignment vertical="center"/>
    </xf>
    <xf numFmtId="0" fontId="49" fillId="0" borderId="0" xfId="0" applyFont="1" applyFill="1" applyAlignment="1">
      <alignment vertical="center"/>
    </xf>
    <xf numFmtId="0" fontId="73" fillId="0" borderId="0" xfId="0" applyFont="1" applyFill="1" applyAlignment="1">
      <alignment vertical="center"/>
    </xf>
    <xf numFmtId="0" fontId="74" fillId="0" borderId="0" xfId="0" applyFont="1" applyFill="1" applyAlignment="1"/>
    <xf numFmtId="0" fontId="74"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xf numFmtId="0" fontId="49" fillId="0" borderId="0" xfId="0" applyFont="1" applyBorder="1" applyAlignment="1">
      <alignment vertical="center"/>
    </xf>
    <xf numFmtId="0" fontId="77" fillId="0" borderId="0" xfId="0" applyFont="1" applyAlignment="1">
      <alignment vertical="center"/>
    </xf>
    <xf numFmtId="0" fontId="74" fillId="0" borderId="0" xfId="0" applyFont="1" applyAlignment="1">
      <alignment vertical="center"/>
    </xf>
    <xf numFmtId="0" fontId="49" fillId="0" borderId="15" xfId="0" applyFont="1" applyBorder="1" applyAlignment="1">
      <alignment vertical="center"/>
    </xf>
    <xf numFmtId="0" fontId="49" fillId="0" borderId="15" xfId="0" applyFont="1" applyBorder="1" applyAlignment="1">
      <alignment horizontal="center" vertical="center"/>
    </xf>
    <xf numFmtId="0" fontId="51" fillId="0" borderId="15" xfId="0" applyFont="1" applyBorder="1" applyAlignment="1" applyProtection="1">
      <alignment vertical="center" wrapText="1"/>
      <protection locked="0"/>
    </xf>
    <xf numFmtId="0" fontId="78" fillId="0" borderId="0" xfId="0" applyFont="1" applyAlignment="1">
      <alignment vertical="center"/>
    </xf>
    <xf numFmtId="0" fontId="49" fillId="0" borderId="27" xfId="0" applyFont="1" applyBorder="1" applyAlignment="1" applyProtection="1">
      <alignment horizontal="center" vertical="center"/>
      <protection locked="0"/>
    </xf>
    <xf numFmtId="0" fontId="49" fillId="0" borderId="25" xfId="0" applyFont="1" applyBorder="1" applyAlignment="1">
      <alignment horizontal="center" vertical="center"/>
    </xf>
    <xf numFmtId="180" fontId="49" fillId="0" borderId="27" xfId="0" applyNumberFormat="1" applyFont="1" applyBorder="1" applyAlignment="1" applyProtection="1">
      <alignment horizontal="center" vertical="center"/>
      <protection locked="0"/>
    </xf>
    <xf numFmtId="181" fontId="49" fillId="0" borderId="27" xfId="0" applyNumberFormat="1" applyFont="1" applyBorder="1" applyAlignment="1" applyProtection="1">
      <alignment horizontal="center" vertical="center"/>
      <protection locked="0"/>
    </xf>
    <xf numFmtId="182" fontId="49" fillId="0" borderId="15" xfId="0" applyNumberFormat="1" applyFont="1" applyBorder="1" applyAlignment="1">
      <alignment horizontal="center" vertical="center"/>
    </xf>
    <xf numFmtId="183" fontId="49" fillId="0" borderId="21" xfId="0" applyNumberFormat="1" applyFont="1" applyBorder="1" applyAlignment="1" applyProtection="1">
      <alignment horizontal="right" vertical="center"/>
      <protection locked="0"/>
    </xf>
    <xf numFmtId="0" fontId="70" fillId="0" borderId="0" xfId="0" quotePrefix="1" applyFont="1" applyAlignment="1">
      <alignment horizontal="center"/>
    </xf>
    <xf numFmtId="0" fontId="70" fillId="0" borderId="0" xfId="0" applyFont="1" applyAlignment="1"/>
    <xf numFmtId="185" fontId="81" fillId="0" borderId="0" xfId="0" applyNumberFormat="1" applyFont="1" applyAlignment="1">
      <alignment vertical="center"/>
    </xf>
    <xf numFmtId="186" fontId="81" fillId="0" borderId="28" xfId="0" applyNumberFormat="1" applyFont="1" applyBorder="1" applyAlignment="1">
      <alignment vertical="center"/>
    </xf>
    <xf numFmtId="0" fontId="81" fillId="0" borderId="0" xfId="0" applyFont="1" applyAlignment="1">
      <alignment vertical="center"/>
    </xf>
    <xf numFmtId="0" fontId="73" fillId="0" borderId="0" xfId="0" applyFont="1" applyAlignment="1">
      <alignment vertical="center"/>
    </xf>
    <xf numFmtId="0" fontId="49" fillId="0" borderId="42" xfId="0" applyFont="1" applyBorder="1" applyAlignment="1">
      <alignment vertical="center"/>
    </xf>
    <xf numFmtId="0" fontId="49" fillId="0" borderId="11" xfId="0" applyFont="1" applyBorder="1" applyAlignment="1">
      <alignment vertical="center"/>
    </xf>
    <xf numFmtId="0" fontId="49" fillId="0" borderId="43" xfId="0" applyFont="1" applyBorder="1" applyAlignment="1">
      <alignment vertical="center"/>
    </xf>
    <xf numFmtId="0" fontId="49" fillId="0" borderId="61" xfId="0" applyFont="1" applyBorder="1" applyAlignment="1">
      <alignment vertical="center"/>
    </xf>
    <xf numFmtId="0" fontId="49" fillId="0" borderId="10" xfId="0" applyFont="1" applyBorder="1" applyAlignment="1">
      <alignment vertical="center"/>
    </xf>
    <xf numFmtId="187" fontId="49" fillId="0" borderId="43" xfId="0" applyNumberFormat="1" applyFont="1" applyBorder="1" applyAlignment="1">
      <alignment vertical="top"/>
    </xf>
    <xf numFmtId="187" fontId="49" fillId="0" borderId="0" xfId="0" applyNumberFormat="1" applyFont="1" applyBorder="1" applyAlignment="1">
      <alignment vertical="top"/>
    </xf>
    <xf numFmtId="0" fontId="49" fillId="0" borderId="0" xfId="0" applyFont="1" applyBorder="1" applyAlignment="1">
      <alignment horizontal="left"/>
    </xf>
    <xf numFmtId="0" fontId="49" fillId="0" borderId="0" xfId="0" applyFont="1" applyBorder="1" applyAlignment="1">
      <alignment horizontal="right" vertical="top"/>
    </xf>
    <xf numFmtId="0" fontId="49" fillId="0" borderId="42" xfId="0" applyFont="1" applyBorder="1" applyAlignment="1">
      <alignment horizontal="center" vertical="center"/>
    </xf>
    <xf numFmtId="0" fontId="49" fillId="0" borderId="0" xfId="0" applyFont="1" applyAlignment="1"/>
    <xf numFmtId="0" fontId="49" fillId="0" borderId="13" xfId="0" applyFont="1" applyBorder="1" applyAlignment="1">
      <alignment vertical="center"/>
    </xf>
    <xf numFmtId="0" fontId="49" fillId="0" borderId="62" xfId="0" applyFont="1" applyBorder="1" applyAlignment="1">
      <alignment vertical="center"/>
    </xf>
    <xf numFmtId="0" fontId="49" fillId="32" borderId="10" xfId="0" applyFont="1" applyFill="1" applyBorder="1" applyAlignment="1">
      <alignment vertical="center"/>
    </xf>
    <xf numFmtId="0" fontId="49" fillId="32" borderId="62" xfId="0" applyFont="1" applyFill="1" applyBorder="1" applyAlignment="1">
      <alignment vertical="center"/>
    </xf>
    <xf numFmtId="0" fontId="82" fillId="0" borderId="0" xfId="0" applyFont="1" applyAlignment="1">
      <alignment vertical="center"/>
    </xf>
    <xf numFmtId="0" fontId="49" fillId="0" borderId="22" xfId="0" applyFont="1" applyBorder="1" applyAlignment="1">
      <alignment vertical="center"/>
    </xf>
    <xf numFmtId="0" fontId="78" fillId="0" borderId="61" xfId="0" applyFont="1" applyBorder="1" applyAlignment="1">
      <alignment vertical="center"/>
    </xf>
    <xf numFmtId="0" fontId="78" fillId="0" borderId="10" xfId="0" applyFont="1" applyBorder="1" applyAlignment="1">
      <alignment vertical="center"/>
    </xf>
    <xf numFmtId="0" fontId="49" fillId="0" borderId="10" xfId="0" applyFont="1" applyBorder="1" applyAlignment="1">
      <alignment horizontal="center"/>
    </xf>
    <xf numFmtId="0" fontId="0" fillId="0" borderId="10" xfId="0" applyFont="1" applyBorder="1" applyAlignment="1">
      <alignment vertical="center"/>
    </xf>
    <xf numFmtId="0" fontId="49" fillId="0" borderId="29" xfId="0" applyFont="1" applyBorder="1" applyAlignment="1">
      <alignment vertical="center"/>
    </xf>
    <xf numFmtId="0" fontId="0" fillId="0" borderId="0" xfId="0" applyFont="1" applyBorder="1" applyAlignment="1">
      <alignment vertical="center"/>
    </xf>
    <xf numFmtId="188" fontId="49" fillId="0" borderId="0" xfId="0" applyNumberFormat="1" applyFont="1" applyBorder="1" applyAlignment="1">
      <alignment vertical="center"/>
    </xf>
    <xf numFmtId="0" fontId="72" fillId="0" borderId="0" xfId="0" applyFont="1" applyAlignment="1">
      <alignment vertical="center"/>
    </xf>
    <xf numFmtId="0" fontId="49" fillId="0" borderId="12" xfId="0" applyFont="1" applyBorder="1" applyAlignment="1">
      <alignment vertical="center"/>
    </xf>
    <xf numFmtId="189" fontId="65" fillId="27" borderId="23" xfId="0" applyNumberFormat="1" applyFont="1" applyFill="1" applyBorder="1" applyAlignment="1" applyProtection="1">
      <alignment horizontal="center" vertical="top" wrapText="1"/>
      <protection locked="0"/>
    </xf>
    <xf numFmtId="0" fontId="21" fillId="0" borderId="0" xfId="0" applyFont="1" applyAlignment="1">
      <alignment vertical="center"/>
    </xf>
    <xf numFmtId="0" fontId="86" fillId="0" borderId="14" xfId="0" applyFont="1" applyFill="1" applyBorder="1" applyAlignment="1" applyProtection="1">
      <alignment horizontal="left" vertical="top" wrapText="1"/>
      <protection locked="0"/>
    </xf>
    <xf numFmtId="0" fontId="36" fillId="0" borderId="19" xfId="43" applyFont="1" applyFill="1" applyBorder="1" applyAlignment="1" applyProtection="1">
      <alignment horizontal="left" vertical="top" wrapText="1"/>
      <protection locked="0"/>
    </xf>
    <xf numFmtId="0" fontId="87" fillId="26" borderId="20" xfId="0" applyFont="1" applyFill="1" applyBorder="1" applyAlignment="1" applyProtection="1">
      <alignment vertical="center" wrapText="1"/>
      <protection locked="0"/>
    </xf>
    <xf numFmtId="0" fontId="65" fillId="0" borderId="20" xfId="43" applyFont="1" applyFill="1" applyBorder="1" applyAlignment="1" applyProtection="1">
      <alignment horizontal="justify" vertical="top" wrapText="1"/>
      <protection locked="0"/>
    </xf>
    <xf numFmtId="0" fontId="86" fillId="0" borderId="14" xfId="0" applyFont="1" applyFill="1" applyBorder="1" applyAlignment="1" applyProtection="1">
      <alignment vertical="top" wrapText="1"/>
      <protection locked="0"/>
    </xf>
    <xf numFmtId="0" fontId="89" fillId="0" borderId="14" xfId="0" applyFont="1" applyFill="1" applyBorder="1" applyAlignment="1" applyProtection="1">
      <alignment vertical="top" wrapText="1"/>
      <protection locked="0"/>
    </xf>
    <xf numFmtId="177" fontId="49" fillId="26" borderId="20" xfId="0" applyNumberFormat="1" applyFont="1" applyFill="1" applyBorder="1" applyAlignment="1" applyProtection="1">
      <alignment horizontal="center" vertical="center" wrapText="1" shrinkToFit="1"/>
      <protection locked="0"/>
    </xf>
    <xf numFmtId="0" fontId="21" fillId="0" borderId="0" xfId="0" applyFont="1" applyFill="1" applyAlignment="1">
      <alignment vertical="center"/>
    </xf>
    <xf numFmtId="177" fontId="49" fillId="26" borderId="19" xfId="0" applyNumberFormat="1" applyFont="1" applyFill="1" applyBorder="1" applyAlignment="1" applyProtection="1">
      <alignment horizontal="center" vertical="center" wrapText="1" shrinkToFit="1"/>
      <protection locked="0"/>
    </xf>
    <xf numFmtId="0" fontId="87" fillId="26" borderId="19" xfId="0" applyFont="1" applyFill="1" applyBorder="1" applyAlignment="1" applyProtection="1">
      <alignment vertical="center" wrapText="1"/>
      <protection locked="0"/>
    </xf>
    <xf numFmtId="177" fontId="49" fillId="26" borderId="18" xfId="0" applyNumberFormat="1" applyFont="1" applyFill="1" applyBorder="1" applyAlignment="1" applyProtection="1">
      <alignment horizontal="center" vertical="center" wrapText="1" shrinkToFit="1"/>
      <protection locked="0"/>
    </xf>
    <xf numFmtId="0" fontId="87" fillId="26" borderId="18" xfId="0" applyFont="1" applyFill="1" applyBorder="1" applyAlignment="1" applyProtection="1">
      <alignment vertical="center" wrapText="1"/>
      <protection locked="0"/>
    </xf>
    <xf numFmtId="0" fontId="36" fillId="26" borderId="29" xfId="0" applyFont="1" applyFill="1" applyBorder="1" applyProtection="1">
      <alignment vertical="center"/>
      <protection locked="0"/>
    </xf>
    <xf numFmtId="0" fontId="49" fillId="0" borderId="22" xfId="0" applyNumberFormat="1" applyFont="1" applyFill="1" applyBorder="1" applyAlignment="1">
      <alignment horizontal="center" vertical="center" wrapText="1"/>
    </xf>
    <xf numFmtId="0" fontId="63" fillId="0" borderId="29" xfId="0" applyNumberFormat="1" applyFont="1" applyFill="1" applyBorder="1" applyAlignment="1">
      <alignment horizontal="center" vertical="center"/>
    </xf>
    <xf numFmtId="0" fontId="69" fillId="0" borderId="29" xfId="0" applyNumberFormat="1" applyFont="1" applyFill="1" applyBorder="1" applyAlignment="1">
      <alignment horizontal="center" vertical="center"/>
    </xf>
    <xf numFmtId="0" fontId="89" fillId="0" borderId="14" xfId="0" applyFont="1" applyFill="1" applyBorder="1" applyAlignment="1" applyProtection="1">
      <alignment horizontal="right" vertical="top" wrapText="1"/>
      <protection locked="0"/>
    </xf>
    <xf numFmtId="0" fontId="90" fillId="0" borderId="15" xfId="0" applyFont="1" applyFill="1" applyBorder="1" applyAlignment="1" applyProtection="1">
      <alignment horizontal="center" vertical="center" wrapText="1"/>
      <protection locked="0"/>
    </xf>
    <xf numFmtId="0" fontId="96" fillId="0" borderId="0" xfId="0" applyFont="1" applyAlignment="1">
      <alignment vertical="center"/>
    </xf>
    <xf numFmtId="0" fontId="36" fillId="27" borderId="23" xfId="0" quotePrefix="1" applyFont="1" applyFill="1" applyBorder="1" applyAlignment="1" applyProtection="1">
      <alignment horizontal="left" vertical="top" wrapText="1" indent="1"/>
      <protection locked="0"/>
    </xf>
    <xf numFmtId="0" fontId="27" fillId="0" borderId="14" xfId="0" applyFont="1" applyFill="1" applyBorder="1" applyAlignment="1" applyProtection="1">
      <alignment wrapText="1"/>
      <protection locked="0"/>
    </xf>
    <xf numFmtId="0" fontId="27" fillId="0" borderId="30" xfId="0" applyFont="1" applyFill="1" applyBorder="1" applyAlignment="1" applyProtection="1">
      <alignment vertical="top" wrapText="1"/>
      <protection locked="0"/>
    </xf>
    <xf numFmtId="0" fontId="36" fillId="0" borderId="14" xfId="0" applyFont="1" applyFill="1" applyBorder="1" applyAlignment="1" applyProtection="1">
      <alignment horizontal="justify" wrapText="1"/>
      <protection locked="0"/>
    </xf>
    <xf numFmtId="0" fontId="97" fillId="0" borderId="19" xfId="43" applyFont="1" applyFill="1" applyBorder="1" applyAlignment="1" applyProtection="1">
      <alignment horizontal="justify" vertical="top" wrapText="1"/>
      <protection locked="0"/>
    </xf>
    <xf numFmtId="0" fontId="97" fillId="0" borderId="18" xfId="43" applyFont="1" applyFill="1" applyBorder="1" applyAlignment="1" applyProtection="1">
      <alignment horizontal="justify" wrapText="1"/>
      <protection locked="0"/>
    </xf>
    <xf numFmtId="0" fontId="97" fillId="0" borderId="19" xfId="43" applyFont="1" applyFill="1" applyBorder="1" applyAlignment="1" applyProtection="1">
      <alignment horizontal="left" vertical="top" wrapText="1"/>
      <protection locked="0"/>
    </xf>
    <xf numFmtId="0" fontId="66" fillId="24" borderId="20" xfId="0" applyFont="1" applyFill="1" applyBorder="1" applyAlignment="1" applyProtection="1">
      <alignment vertical="top" wrapText="1"/>
      <protection locked="0"/>
    </xf>
    <xf numFmtId="0" fontId="27" fillId="0" borderId="18" xfId="0" applyFont="1" applyFill="1" applyBorder="1" applyAlignment="1" applyProtection="1">
      <alignment vertical="top" wrapText="1"/>
      <protection locked="0"/>
    </xf>
    <xf numFmtId="190" fontId="81" fillId="0" borderId="0" xfId="0" applyNumberFormat="1" applyFont="1" applyAlignment="1">
      <alignment vertical="center"/>
    </xf>
    <xf numFmtId="191" fontId="49" fillId="0" borderId="29" xfId="0" applyNumberFormat="1" applyFont="1" applyBorder="1" applyAlignment="1" applyProtection="1">
      <alignment horizontal="left" vertical="center"/>
      <protection locked="0"/>
    </xf>
    <xf numFmtId="0" fontId="87" fillId="0" borderId="0" xfId="0" applyFont="1" applyAlignment="1">
      <alignment vertical="center"/>
    </xf>
    <xf numFmtId="185" fontId="49" fillId="0" borderId="0" xfId="0" applyNumberFormat="1" applyFont="1" applyAlignment="1">
      <alignment vertical="center"/>
    </xf>
    <xf numFmtId="0" fontId="63" fillId="0" borderId="12" xfId="0" applyNumberFormat="1" applyFont="1" applyFill="1" applyBorder="1" applyAlignment="1">
      <alignment horizontal="center" vertical="center" wrapText="1"/>
    </xf>
    <xf numFmtId="0" fontId="69" fillId="0" borderId="12" xfId="0" applyNumberFormat="1" applyFont="1" applyFill="1" applyBorder="1" applyAlignment="1">
      <alignment horizontal="center" vertical="center" wrapText="1"/>
    </xf>
    <xf numFmtId="0" fontId="98" fillId="0" borderId="0" xfId="0" applyFont="1">
      <alignment vertical="center"/>
    </xf>
    <xf numFmtId="0" fontId="28" fillId="0" borderId="0" xfId="0" applyFont="1" applyAlignment="1">
      <alignment horizontal="left" vertical="center"/>
    </xf>
    <xf numFmtId="0" fontId="36" fillId="0" borderId="12" xfId="0" applyFont="1" applyFill="1" applyBorder="1" applyAlignment="1" applyProtection="1">
      <alignment vertical="top" wrapText="1"/>
      <protection locked="0"/>
    </xf>
    <xf numFmtId="0" fontId="49" fillId="26" borderId="12" xfId="0" applyFont="1" applyFill="1" applyBorder="1" applyAlignment="1" applyProtection="1">
      <alignment vertical="center" wrapText="1"/>
      <protection locked="0"/>
    </xf>
    <xf numFmtId="0" fontId="51" fillId="0" borderId="63" xfId="0" applyNumberFormat="1" applyFont="1" applyFill="1" applyBorder="1" applyAlignment="1">
      <alignment horizontal="center" vertical="center" wrapText="1"/>
    </xf>
    <xf numFmtId="0" fontId="63" fillId="0" borderId="14" xfId="0" applyNumberFormat="1" applyFont="1" applyFill="1" applyBorder="1" applyAlignment="1">
      <alignment horizontal="center" vertical="center" wrapText="1"/>
    </xf>
    <xf numFmtId="0" fontId="69" fillId="0" borderId="14" xfId="0" applyNumberFormat="1" applyFont="1" applyFill="1" applyBorder="1" applyAlignment="1">
      <alignment horizontal="center" vertical="center" wrapText="1"/>
    </xf>
    <xf numFmtId="0" fontId="36" fillId="26" borderId="34" xfId="0" applyFont="1" applyFill="1" applyBorder="1" applyAlignment="1" applyProtection="1">
      <alignment horizontal="justify" vertical="center" wrapText="1"/>
      <protection locked="0"/>
    </xf>
    <xf numFmtId="0" fontId="49" fillId="0" borderId="34" xfId="0" applyNumberFormat="1" applyFont="1" applyFill="1" applyBorder="1" applyAlignment="1" applyProtection="1">
      <alignment horizontal="center" vertical="center" shrinkToFit="1"/>
      <protection locked="0"/>
    </xf>
    <xf numFmtId="0" fontId="69" fillId="0" borderId="34"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lignment horizontal="center" vertical="center" wrapText="1"/>
    </xf>
    <xf numFmtId="0" fontId="69" fillId="0" borderId="20" xfId="0" applyNumberFormat="1" applyFont="1" applyFill="1" applyBorder="1" applyAlignment="1">
      <alignment horizontal="center" vertical="center" wrapText="1"/>
    </xf>
    <xf numFmtId="0" fontId="102" fillId="0" borderId="0" xfId="0" applyFont="1" applyFill="1" applyAlignment="1">
      <alignment vertical="center"/>
    </xf>
    <xf numFmtId="0" fontId="104" fillId="0" borderId="20" xfId="43" applyFont="1" applyFill="1" applyBorder="1" applyAlignment="1" applyProtection="1">
      <alignment horizontal="justify" wrapText="1"/>
      <protection locked="0"/>
    </xf>
    <xf numFmtId="0" fontId="44" fillId="0" borderId="20" xfId="0" applyNumberFormat="1" applyFont="1" applyFill="1" applyBorder="1" applyAlignment="1" applyProtection="1">
      <alignment horizontal="center" vertical="center" shrinkToFit="1"/>
      <protection locked="0"/>
    </xf>
    <xf numFmtId="0" fontId="44" fillId="0" borderId="23" xfId="0" applyNumberFormat="1" applyFont="1" applyFill="1" applyBorder="1" applyAlignment="1" applyProtection="1">
      <alignment horizontal="center" vertical="center" shrinkToFit="1"/>
      <protection locked="0"/>
    </xf>
    <xf numFmtId="0" fontId="19" fillId="0" borderId="10" xfId="0" applyNumberFormat="1" applyFont="1" applyFill="1" applyBorder="1" applyAlignment="1">
      <alignment horizontal="center" vertical="center" wrapText="1"/>
    </xf>
    <xf numFmtId="0" fontId="73" fillId="0" borderId="0" xfId="0" applyFont="1" applyAlignment="1">
      <alignment horizontal="left" vertical="center"/>
    </xf>
    <xf numFmtId="0" fontId="73" fillId="0" borderId="0" xfId="0" applyFont="1" applyAlignment="1"/>
    <xf numFmtId="0" fontId="106" fillId="0" borderId="0" xfId="0" applyFont="1">
      <alignment vertical="center"/>
    </xf>
    <xf numFmtId="0" fontId="107" fillId="0" borderId="0" xfId="0" applyFont="1" applyAlignment="1">
      <alignment horizontal="left" vertical="center"/>
    </xf>
    <xf numFmtId="0" fontId="66" fillId="0" borderId="20" xfId="0" applyFont="1" applyFill="1" applyBorder="1" applyAlignment="1" applyProtection="1">
      <alignment vertical="top" wrapText="1"/>
      <protection locked="0"/>
    </xf>
    <xf numFmtId="0" fontId="66" fillId="0" borderId="23" xfId="0" applyFont="1" applyFill="1" applyBorder="1" applyAlignment="1" applyProtection="1">
      <alignment vertical="top" wrapText="1"/>
      <protection locked="0"/>
    </xf>
    <xf numFmtId="0" fontId="100" fillId="0" borderId="15" xfId="0" applyNumberFormat="1" applyFont="1" applyFill="1" applyBorder="1" applyAlignment="1" applyProtection="1">
      <alignment horizontal="center" vertical="center" wrapText="1"/>
      <protection locked="0"/>
    </xf>
    <xf numFmtId="0" fontId="83" fillId="0" borderId="0" xfId="0" applyFont="1" applyAlignment="1" applyProtection="1">
      <alignment vertical="center" wrapText="1"/>
      <protection locked="0"/>
    </xf>
    <xf numFmtId="0" fontId="83" fillId="0" borderId="10" xfId="41" applyFont="1" applyBorder="1" applyAlignment="1" applyProtection="1">
      <alignment vertical="center"/>
      <protection locked="0"/>
    </xf>
    <xf numFmtId="0" fontId="100" fillId="0" borderId="15" xfId="0" applyFont="1" applyBorder="1" applyAlignment="1" applyProtection="1">
      <alignment horizontal="center" vertical="center" wrapText="1"/>
      <protection locked="0"/>
    </xf>
    <xf numFmtId="0" fontId="83" fillId="0" borderId="11" xfId="0"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108" fillId="0" borderId="10" xfId="0" applyFont="1" applyFill="1" applyBorder="1" applyAlignment="1" applyProtection="1">
      <alignment vertical="center" wrapText="1"/>
      <protection locked="0"/>
    </xf>
    <xf numFmtId="0" fontId="83" fillId="0" borderId="0" xfId="0" applyFont="1" applyAlignment="1" applyProtection="1">
      <alignment vertical="top" wrapText="1"/>
      <protection locked="0"/>
    </xf>
    <xf numFmtId="177" fontId="49" fillId="26" borderId="12" xfId="0" applyNumberFormat="1" applyFont="1" applyFill="1" applyBorder="1" applyAlignment="1" applyProtection="1">
      <alignment horizontal="center" vertical="center" shrinkToFit="1"/>
      <protection locked="0"/>
    </xf>
    <xf numFmtId="177" fontId="49" fillId="26" borderId="14" xfId="0" applyNumberFormat="1" applyFont="1" applyFill="1" applyBorder="1" applyAlignment="1" applyProtection="1">
      <alignment horizontal="center" vertical="center" shrinkToFit="1"/>
      <protection locked="0"/>
    </xf>
    <xf numFmtId="177" fontId="49" fillId="26" borderId="23" xfId="0" applyNumberFormat="1" applyFont="1" applyFill="1" applyBorder="1" applyAlignment="1" applyProtection="1">
      <alignment horizontal="center" vertical="center" shrinkToFit="1"/>
      <protection locked="0"/>
    </xf>
    <xf numFmtId="0" fontId="49" fillId="26" borderId="12" xfId="0" applyFont="1" applyFill="1" applyBorder="1" applyAlignment="1" applyProtection="1">
      <alignment horizontal="left" vertical="center" wrapText="1"/>
      <protection locked="0"/>
    </xf>
    <xf numFmtId="0" fontId="49" fillId="26" borderId="14" xfId="0" applyFont="1" applyFill="1" applyBorder="1" applyAlignment="1" applyProtection="1">
      <alignment horizontal="left" vertical="center" wrapText="1"/>
      <protection locked="0"/>
    </xf>
    <xf numFmtId="0" fontId="66" fillId="0" borderId="20" xfId="0" applyFont="1" applyFill="1" applyBorder="1" applyAlignment="1" applyProtection="1">
      <alignment vertical="top" wrapText="1"/>
      <protection locked="0"/>
    </xf>
    <xf numFmtId="0" fontId="66" fillId="0" borderId="14" xfId="0" applyFont="1" applyFill="1" applyBorder="1" applyAlignment="1" applyProtection="1">
      <alignment vertical="top" wrapText="1"/>
      <protection locked="0"/>
    </xf>
    <xf numFmtId="0" fontId="66" fillId="0" borderId="23" xfId="0" applyFont="1" applyFill="1" applyBorder="1" applyAlignment="1" applyProtection="1">
      <alignment vertical="top" wrapText="1"/>
      <protection locked="0"/>
    </xf>
    <xf numFmtId="177" fontId="49" fillId="26" borderId="20" xfId="0" applyNumberFormat="1" applyFont="1" applyFill="1" applyBorder="1" applyAlignment="1" applyProtection="1">
      <alignment horizontal="center" vertical="center" shrinkToFit="1"/>
      <protection locked="0"/>
    </xf>
    <xf numFmtId="0" fontId="66" fillId="0" borderId="14" xfId="0" applyFont="1" applyBorder="1" applyAlignment="1" applyProtection="1">
      <alignment horizontal="justify" vertical="top" wrapText="1"/>
      <protection locked="0"/>
    </xf>
    <xf numFmtId="177" fontId="49" fillId="26" borderId="20" xfId="0" applyNumberFormat="1" applyFont="1" applyFill="1" applyBorder="1" applyAlignment="1" applyProtection="1">
      <alignment vertical="center" shrinkToFit="1"/>
      <protection locked="0"/>
    </xf>
    <xf numFmtId="0" fontId="49" fillId="0" borderId="20" xfId="0" applyNumberFormat="1" applyFont="1" applyFill="1" applyBorder="1" applyAlignment="1" applyProtection="1">
      <alignment horizontal="center" vertical="center" shrinkToFit="1"/>
      <protection locked="0"/>
    </xf>
    <xf numFmtId="0" fontId="49" fillId="0" borderId="14" xfId="0" applyNumberFormat="1" applyFont="1" applyFill="1" applyBorder="1" applyAlignment="1" applyProtection="1">
      <alignment horizontal="center" vertical="center" shrinkToFit="1"/>
      <protection locked="0"/>
    </xf>
    <xf numFmtId="0" fontId="49" fillId="0" borderId="23" xfId="0" applyNumberFormat="1" applyFont="1" applyFill="1" applyBorder="1" applyAlignment="1" applyProtection="1">
      <alignment horizontal="center" vertical="center" shrinkToFit="1"/>
      <protection locked="0"/>
    </xf>
    <xf numFmtId="0" fontId="49" fillId="0" borderId="12" xfId="0" applyNumberFormat="1" applyFont="1" applyFill="1" applyBorder="1" applyAlignment="1" applyProtection="1">
      <alignment horizontal="center" vertical="center" shrinkToFit="1"/>
      <protection locked="0"/>
    </xf>
    <xf numFmtId="0" fontId="83" fillId="0" borderId="12" xfId="0" applyNumberFormat="1" applyFont="1" applyFill="1" applyBorder="1" applyAlignment="1">
      <alignment horizontal="left" vertical="top" wrapText="1"/>
    </xf>
    <xf numFmtId="0" fontId="83" fillId="0" borderId="46" xfId="0" applyNumberFormat="1" applyFont="1" applyFill="1" applyBorder="1" applyAlignment="1">
      <alignment horizontal="left" vertical="top" wrapText="1"/>
    </xf>
    <xf numFmtId="0" fontId="83" fillId="0" borderId="36" xfId="0" applyNumberFormat="1" applyFont="1" applyFill="1" applyBorder="1" applyAlignment="1">
      <alignment horizontal="left" vertical="top" wrapText="1"/>
    </xf>
    <xf numFmtId="0" fontId="83" fillId="0" borderId="16" xfId="0" applyNumberFormat="1" applyFont="1" applyFill="1" applyBorder="1" applyAlignment="1">
      <alignment horizontal="left" vertical="top" wrapText="1"/>
    </xf>
    <xf numFmtId="0" fontId="83" fillId="0" borderId="39" xfId="0" applyNumberFormat="1" applyFont="1" applyFill="1" applyBorder="1" applyAlignment="1">
      <alignment horizontal="left" vertical="top" wrapText="1"/>
    </xf>
    <xf numFmtId="0" fontId="83" fillId="0" borderId="30" xfId="0" applyNumberFormat="1" applyFont="1" applyFill="1" applyBorder="1" applyAlignment="1">
      <alignment horizontal="left" vertical="top" wrapText="1"/>
    </xf>
    <xf numFmtId="0" fontId="83" fillId="0" borderId="37" xfId="0" applyNumberFormat="1" applyFont="1" applyFill="1" applyBorder="1" applyAlignment="1">
      <alignment horizontal="left" vertical="top" wrapText="1"/>
    </xf>
    <xf numFmtId="0" fontId="83" fillId="0" borderId="11" xfId="0" applyNumberFormat="1" applyFont="1" applyFill="1" applyBorder="1" applyAlignment="1">
      <alignment horizontal="left" vertical="top" wrapText="1"/>
    </xf>
    <xf numFmtId="0" fontId="51" fillId="0" borderId="33" xfId="0" applyNumberFormat="1" applyFont="1" applyFill="1" applyBorder="1" applyAlignment="1">
      <alignment horizontal="left" vertical="top" wrapText="1"/>
    </xf>
    <xf numFmtId="0" fontId="51" fillId="0" borderId="59" xfId="0" applyNumberFormat="1" applyFont="1" applyFill="1" applyBorder="1" applyAlignment="1">
      <alignment horizontal="left" vertical="top" wrapText="1"/>
    </xf>
    <xf numFmtId="0" fontId="83" fillId="0" borderId="17" xfId="0" applyNumberFormat="1" applyFont="1" applyFill="1" applyBorder="1" applyAlignment="1">
      <alignment horizontal="left" vertical="top" wrapText="1"/>
    </xf>
    <xf numFmtId="0" fontId="83" fillId="0" borderId="18" xfId="0" applyNumberFormat="1" applyFont="1" applyFill="1" applyBorder="1" applyAlignment="1">
      <alignment horizontal="left" vertical="top" wrapText="1"/>
    </xf>
    <xf numFmtId="0" fontId="83" fillId="0" borderId="23" xfId="0" applyNumberFormat="1" applyFont="1" applyFill="1" applyBorder="1" applyAlignment="1">
      <alignment horizontal="left" vertical="top" wrapText="1"/>
    </xf>
    <xf numFmtId="0" fontId="83" fillId="0" borderId="19" xfId="0" applyNumberFormat="1" applyFont="1" applyFill="1" applyBorder="1" applyAlignment="1">
      <alignment horizontal="left" vertical="top" wrapText="1"/>
    </xf>
    <xf numFmtId="0" fontId="51" fillId="0" borderId="19" xfId="0" applyNumberFormat="1" applyFont="1" applyFill="1" applyBorder="1" applyAlignment="1">
      <alignment horizontal="left" vertical="top" wrapText="1"/>
    </xf>
    <xf numFmtId="0" fontId="51" fillId="0" borderId="18" xfId="0" applyNumberFormat="1" applyFont="1" applyFill="1" applyBorder="1" applyAlignment="1">
      <alignment horizontal="left" vertical="top" wrapText="1"/>
    </xf>
    <xf numFmtId="0" fontId="51" fillId="0" borderId="17" xfId="0" applyNumberFormat="1" applyFont="1" applyFill="1" applyBorder="1" applyAlignment="1">
      <alignment horizontal="left" vertical="top" wrapText="1"/>
    </xf>
    <xf numFmtId="0" fontId="51" fillId="0" borderId="29" xfId="0" applyNumberFormat="1" applyFont="1" applyFill="1" applyBorder="1" applyAlignment="1">
      <alignment horizontal="left" vertical="top" wrapText="1"/>
    </xf>
    <xf numFmtId="0" fontId="51" fillId="0" borderId="24" xfId="0" applyNumberFormat="1" applyFont="1" applyFill="1" applyBorder="1" applyAlignment="1">
      <alignment horizontal="left" vertical="top" wrapText="1"/>
    </xf>
    <xf numFmtId="0" fontId="51" fillId="0" borderId="15" xfId="0" applyNumberFormat="1" applyFont="1" applyFill="1" applyBorder="1" applyAlignment="1">
      <alignment horizontal="left" vertical="top" wrapText="1"/>
    </xf>
    <xf numFmtId="0" fontId="51" fillId="0" borderId="17" xfId="0" applyNumberFormat="1" applyFont="1" applyFill="1" applyBorder="1" applyAlignment="1" applyProtection="1">
      <alignment horizontal="left" vertical="top" wrapText="1"/>
      <protection locked="0"/>
    </xf>
    <xf numFmtId="0" fontId="51" fillId="0" borderId="19" xfId="0" applyNumberFormat="1" applyFont="1" applyFill="1" applyBorder="1" applyAlignment="1" applyProtection="1">
      <alignment horizontal="left" vertical="top" wrapText="1"/>
      <protection locked="0"/>
    </xf>
    <xf numFmtId="0" fontId="51" fillId="0" borderId="20" xfId="0" applyNumberFormat="1" applyFont="1" applyFill="1" applyBorder="1" applyAlignment="1" applyProtection="1">
      <alignment horizontal="left" vertical="top" wrapText="1"/>
      <protection locked="0"/>
    </xf>
    <xf numFmtId="0" fontId="51" fillId="0" borderId="18" xfId="0" applyNumberFormat="1" applyFont="1" applyFill="1" applyBorder="1" applyAlignment="1" applyProtection="1">
      <alignment horizontal="left" vertical="top" wrapText="1"/>
      <protection locked="0"/>
    </xf>
    <xf numFmtId="0" fontId="51" fillId="0" borderId="16" xfId="0" applyNumberFormat="1" applyFont="1" applyFill="1" applyBorder="1" applyAlignment="1">
      <alignment horizontal="left" vertical="top" wrapText="1"/>
    </xf>
    <xf numFmtId="0" fontId="51" fillId="0" borderId="17" xfId="41" applyNumberFormat="1" applyFont="1" applyFill="1" applyBorder="1" applyAlignment="1">
      <alignment horizontal="left" vertical="top" wrapText="1"/>
    </xf>
    <xf numFmtId="0" fontId="51" fillId="0" borderId="19" xfId="41" applyNumberFormat="1" applyFont="1" applyFill="1" applyBorder="1" applyAlignment="1">
      <alignment horizontal="left" vertical="top" wrapText="1"/>
    </xf>
    <xf numFmtId="0" fontId="51" fillId="0" borderId="34" xfId="0" applyNumberFormat="1" applyFont="1" applyFill="1" applyBorder="1" applyAlignment="1" applyProtection="1">
      <alignment horizontal="left" vertical="top" wrapText="1"/>
      <protection locked="0"/>
    </xf>
    <xf numFmtId="0" fontId="83" fillId="0" borderId="20" xfId="0" applyNumberFormat="1" applyFont="1" applyFill="1" applyBorder="1" applyAlignment="1">
      <alignment horizontal="left" vertical="top" wrapText="1"/>
    </xf>
    <xf numFmtId="0" fontId="71" fillId="0" borderId="0" xfId="0" applyFont="1" applyAlignment="1">
      <alignment horizontal="left" vertical="top"/>
    </xf>
    <xf numFmtId="0" fontId="49" fillId="0" borderId="46" xfId="0" applyNumberFormat="1" applyFont="1" applyFill="1" applyBorder="1" applyAlignment="1" applyProtection="1">
      <alignment horizontal="center" vertical="center" shrinkToFit="1"/>
      <protection locked="0"/>
    </xf>
    <xf numFmtId="0" fontId="49" fillId="0" borderId="31" xfId="0" applyNumberFormat="1" applyFont="1" applyFill="1" applyBorder="1" applyAlignment="1" applyProtection="1">
      <alignment horizontal="center" vertical="center" shrinkToFit="1"/>
      <protection locked="0"/>
    </xf>
    <xf numFmtId="0" fontId="49" fillId="0" borderId="30" xfId="0" applyNumberFormat="1" applyFont="1" applyFill="1" applyBorder="1" applyAlignment="1" applyProtection="1">
      <alignment horizontal="center" vertical="center" shrinkToFit="1"/>
      <protection locked="0"/>
    </xf>
    <xf numFmtId="0" fontId="64" fillId="0" borderId="10" xfId="0" applyNumberFormat="1" applyFont="1" applyFill="1" applyBorder="1" applyAlignment="1">
      <alignment horizontal="center" vertical="center" wrapText="1"/>
    </xf>
    <xf numFmtId="0" fontId="109" fillId="0" borderId="10" xfId="0" applyNumberFormat="1" applyFont="1" applyFill="1" applyBorder="1" applyAlignment="1">
      <alignment horizontal="center" vertical="center" wrapText="1"/>
    </xf>
    <xf numFmtId="0" fontId="49" fillId="0" borderId="17" xfId="0" applyNumberFormat="1" applyFont="1" applyFill="1" applyBorder="1" applyAlignment="1" applyProtection="1">
      <alignment horizontal="center" vertical="center" shrinkToFit="1"/>
      <protection locked="0"/>
    </xf>
    <xf numFmtId="0" fontId="51" fillId="0" borderId="35" xfId="0" applyNumberFormat="1" applyFont="1" applyFill="1" applyBorder="1" applyAlignment="1">
      <alignment horizontal="left" vertical="top" wrapText="1"/>
    </xf>
    <xf numFmtId="0" fontId="109" fillId="0" borderId="35" xfId="0" applyNumberFormat="1" applyFont="1" applyFill="1" applyBorder="1" applyAlignment="1">
      <alignment horizontal="center" vertical="center" wrapText="1"/>
    </xf>
    <xf numFmtId="0" fontId="51" fillId="0" borderId="36" xfId="0" applyNumberFormat="1" applyFont="1" applyFill="1" applyBorder="1" applyAlignment="1">
      <alignment horizontal="left" vertical="top" wrapText="1"/>
    </xf>
    <xf numFmtId="0" fontId="109" fillId="0" borderId="36" xfId="0" applyNumberFormat="1" applyFont="1" applyFill="1" applyBorder="1" applyAlignment="1">
      <alignment horizontal="center" vertical="center" wrapText="1"/>
    </xf>
    <xf numFmtId="0" fontId="51" fillId="0" borderId="37" xfId="0" applyNumberFormat="1" applyFont="1" applyFill="1" applyBorder="1" applyAlignment="1">
      <alignment horizontal="left" vertical="top" wrapText="1"/>
    </xf>
    <xf numFmtId="0" fontId="109" fillId="0" borderId="37" xfId="0" applyNumberFormat="1" applyFont="1" applyFill="1" applyBorder="1" applyAlignment="1">
      <alignment horizontal="center" vertical="center" wrapText="1"/>
    </xf>
    <xf numFmtId="0" fontId="51" fillId="0" borderId="38" xfId="0" applyNumberFormat="1" applyFont="1" applyFill="1" applyBorder="1" applyAlignment="1">
      <alignment horizontal="left" vertical="top" wrapText="1"/>
    </xf>
    <xf numFmtId="0" fontId="109" fillId="0" borderId="38" xfId="0" applyNumberFormat="1" applyFont="1" applyFill="1" applyBorder="1" applyAlignment="1">
      <alignment horizontal="center" vertical="center" wrapText="1"/>
    </xf>
    <xf numFmtId="0" fontId="109" fillId="0" borderId="16" xfId="0" applyNumberFormat="1" applyFont="1" applyFill="1" applyBorder="1" applyAlignment="1">
      <alignment horizontal="center" vertical="center" wrapText="1"/>
    </xf>
    <xf numFmtId="0" fontId="51" fillId="0" borderId="39" xfId="0" applyNumberFormat="1" applyFont="1" applyFill="1" applyBorder="1" applyAlignment="1">
      <alignment horizontal="left" vertical="top" wrapText="1"/>
    </xf>
    <xf numFmtId="0" fontId="109" fillId="0" borderId="39" xfId="0" applyNumberFormat="1" applyFont="1" applyFill="1" applyBorder="1" applyAlignment="1">
      <alignment horizontal="center" vertical="center" wrapText="1"/>
    </xf>
    <xf numFmtId="0" fontId="49" fillId="0" borderId="32" xfId="0" applyNumberFormat="1" applyFont="1" applyFill="1" applyBorder="1" applyAlignment="1" applyProtection="1">
      <alignment horizontal="center" vertical="center" shrinkToFit="1"/>
      <protection locked="0"/>
    </xf>
    <xf numFmtId="0" fontId="51" fillId="0" borderId="40" xfId="0" applyNumberFormat="1" applyFont="1" applyFill="1" applyBorder="1" applyAlignment="1">
      <alignment horizontal="left" vertical="top" wrapText="1"/>
    </xf>
    <xf numFmtId="0" fontId="109" fillId="0" borderId="40" xfId="0" applyNumberFormat="1" applyFont="1" applyFill="1" applyBorder="1" applyAlignment="1">
      <alignment horizontal="center" vertical="center" wrapText="1"/>
    </xf>
    <xf numFmtId="0" fontId="109" fillId="0" borderId="33" xfId="0" applyNumberFormat="1" applyFont="1" applyFill="1" applyBorder="1" applyAlignment="1">
      <alignment horizontal="center" vertical="center" wrapText="1"/>
    </xf>
    <xf numFmtId="0" fontId="109" fillId="0" borderId="59" xfId="0" applyNumberFormat="1" applyFont="1" applyFill="1" applyBorder="1" applyAlignment="1">
      <alignment horizontal="center" vertical="center" wrapText="1"/>
    </xf>
    <xf numFmtId="0" fontId="51" fillId="0" borderId="11" xfId="0" applyNumberFormat="1" applyFont="1" applyFill="1" applyBorder="1" applyAlignment="1">
      <alignment horizontal="left" vertical="top" wrapText="1"/>
    </xf>
    <xf numFmtId="0" fontId="109" fillId="0" borderId="11" xfId="0" applyNumberFormat="1" applyFont="1" applyFill="1" applyBorder="1" applyAlignment="1">
      <alignment horizontal="center" vertical="center" wrapText="1"/>
    </xf>
    <xf numFmtId="0" fontId="109" fillId="0" borderId="15" xfId="0" applyNumberFormat="1" applyFont="1" applyFill="1" applyBorder="1" applyAlignment="1">
      <alignment horizontal="center" vertical="center" wrapText="1"/>
    </xf>
    <xf numFmtId="0" fontId="109" fillId="0" borderId="15" xfId="0" applyNumberFormat="1" applyFont="1" applyFill="1" applyBorder="1" applyAlignment="1">
      <alignment horizontal="center" vertical="center"/>
    </xf>
    <xf numFmtId="0" fontId="109" fillId="0" borderId="17" xfId="0" applyNumberFormat="1" applyFont="1" applyFill="1" applyBorder="1" applyAlignment="1">
      <alignment horizontal="center" vertical="center" wrapText="1"/>
    </xf>
    <xf numFmtId="0" fontId="109" fillId="0" borderId="18" xfId="0" applyNumberFormat="1" applyFont="1" applyFill="1" applyBorder="1" applyAlignment="1">
      <alignment horizontal="center" vertical="center" wrapText="1"/>
    </xf>
    <xf numFmtId="0" fontId="109" fillId="0" borderId="17" xfId="0" applyNumberFormat="1" applyFont="1" applyFill="1" applyBorder="1" applyAlignment="1">
      <alignment horizontal="center" vertical="center"/>
    </xf>
    <xf numFmtId="0" fontId="109" fillId="0" borderId="19" xfId="0" applyNumberFormat="1" applyFont="1" applyFill="1" applyBorder="1" applyAlignment="1">
      <alignment horizontal="center" vertical="center"/>
    </xf>
    <xf numFmtId="0" fontId="109" fillId="0" borderId="18" xfId="0" applyNumberFormat="1" applyFont="1" applyFill="1" applyBorder="1" applyAlignment="1">
      <alignment horizontal="center" vertical="center"/>
    </xf>
    <xf numFmtId="0" fontId="109" fillId="0" borderId="23" xfId="0" applyNumberFormat="1" applyFont="1" applyFill="1" applyBorder="1" applyAlignment="1">
      <alignment horizontal="center" vertical="center" wrapText="1"/>
    </xf>
    <xf numFmtId="0" fontId="109" fillId="0" borderId="19" xfId="0" applyNumberFormat="1" applyFont="1" applyFill="1" applyBorder="1" applyAlignment="1">
      <alignment horizontal="center" vertical="center" wrapText="1"/>
    </xf>
    <xf numFmtId="0" fontId="109" fillId="0" borderId="16" xfId="0" applyNumberFormat="1" applyFont="1" applyFill="1" applyBorder="1" applyAlignment="1">
      <alignment horizontal="center" vertical="center"/>
    </xf>
    <xf numFmtId="0" fontId="109" fillId="0" borderId="14" xfId="0" applyNumberFormat="1" applyFont="1" applyFill="1" applyBorder="1" applyAlignment="1">
      <alignment horizontal="center" vertical="center"/>
    </xf>
    <xf numFmtId="0" fontId="36" fillId="0" borderId="23" xfId="0" applyFont="1" applyFill="1" applyBorder="1" applyAlignment="1" applyProtection="1">
      <alignment vertical="top" wrapText="1"/>
      <protection locked="0"/>
    </xf>
    <xf numFmtId="0" fontId="49" fillId="0" borderId="15" xfId="0" applyNumberFormat="1" applyFont="1" applyFill="1" applyBorder="1" applyAlignment="1" applyProtection="1">
      <alignment horizontal="center" vertical="center" shrinkToFit="1"/>
      <protection locked="0"/>
    </xf>
    <xf numFmtId="0" fontId="66" fillId="0" borderId="63" xfId="0" applyFont="1" applyFill="1" applyBorder="1" applyAlignment="1" applyProtection="1">
      <alignment vertical="top" wrapText="1"/>
      <protection locked="0"/>
    </xf>
    <xf numFmtId="0" fontId="66" fillId="0" borderId="64" xfId="0" applyFont="1" applyFill="1" applyBorder="1" applyAlignment="1" applyProtection="1">
      <alignment vertical="top" wrapText="1"/>
      <protection locked="0"/>
    </xf>
    <xf numFmtId="0" fontId="51" fillId="26" borderId="15" xfId="0" applyFont="1" applyFill="1" applyBorder="1" applyAlignment="1" applyProtection="1">
      <alignment horizontal="left" vertical="top" wrapText="1"/>
      <protection locked="0"/>
    </xf>
    <xf numFmtId="0" fontId="66" fillId="0" borderId="19" xfId="0" applyFont="1" applyFill="1" applyBorder="1" applyAlignment="1" applyProtection="1">
      <alignment horizontal="justify" vertical="top" wrapText="1"/>
      <protection locked="0"/>
    </xf>
    <xf numFmtId="0" fontId="66" fillId="0" borderId="19" xfId="0" applyFont="1" applyBorder="1" applyAlignment="1" applyProtection="1">
      <alignment horizontal="justify" vertical="top" wrapText="1"/>
      <protection locked="0"/>
    </xf>
    <xf numFmtId="0" fontId="27" fillId="0" borderId="18" xfId="0" applyFont="1" applyFill="1" applyBorder="1" applyAlignment="1" applyProtection="1">
      <alignment horizontal="justify" vertical="top" wrapText="1"/>
      <protection locked="0"/>
    </xf>
    <xf numFmtId="0" fontId="66" fillId="0" borderId="34" xfId="0" applyFont="1" applyBorder="1" applyAlignment="1" applyProtection="1">
      <alignment horizontal="justify" vertical="top" wrapText="1"/>
      <protection locked="0"/>
    </xf>
    <xf numFmtId="0" fontId="27" fillId="0" borderId="19" xfId="0" applyFont="1" applyFill="1" applyBorder="1" applyAlignment="1" applyProtection="1">
      <alignment horizontal="justify" vertical="top" wrapText="1"/>
      <protection locked="0"/>
    </xf>
    <xf numFmtId="0" fontId="66" fillId="0" borderId="15" xfId="0" applyFont="1" applyFill="1" applyBorder="1" applyAlignment="1" applyProtection="1">
      <alignment horizontal="left" vertical="top" wrapText="1"/>
      <protection locked="0"/>
    </xf>
    <xf numFmtId="0" fontId="51" fillId="0" borderId="19" xfId="0" applyFont="1" applyBorder="1" applyAlignment="1">
      <alignment horizontal="center" vertical="center" wrapText="1"/>
    </xf>
    <xf numFmtId="0" fontId="49" fillId="0" borderId="19"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17" xfId="0" applyFont="1" applyBorder="1" applyAlignment="1">
      <alignment horizontal="center" vertical="center" wrapText="1"/>
    </xf>
    <xf numFmtId="0" fontId="49" fillId="0" borderId="20" xfId="0" applyFont="1" applyBorder="1" applyAlignment="1">
      <alignment horizontal="center" vertical="center" wrapText="1"/>
    </xf>
    <xf numFmtId="0" fontId="51" fillId="0" borderId="18"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34" xfId="0" applyFont="1" applyBorder="1" applyAlignment="1" applyProtection="1">
      <alignment horizontal="center" vertical="center" wrapText="1"/>
      <protection locked="0"/>
    </xf>
    <xf numFmtId="0" fontId="49" fillId="0" borderId="18" xfId="0" applyFont="1" applyBorder="1" applyAlignment="1">
      <alignment horizontal="center" vertical="center" wrapText="1"/>
    </xf>
    <xf numFmtId="0" fontId="51" fillId="0" borderId="23" xfId="0" applyNumberFormat="1" applyFont="1" applyFill="1" applyBorder="1" applyAlignment="1" applyProtection="1">
      <alignment horizontal="left" vertical="top" wrapText="1"/>
      <protection locked="0"/>
    </xf>
    <xf numFmtId="0" fontId="51" fillId="0" borderId="20"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20" xfId="0" applyNumberFormat="1" applyFont="1" applyFill="1" applyBorder="1" applyAlignment="1">
      <alignment horizontal="left" vertical="top" wrapText="1"/>
    </xf>
    <xf numFmtId="0" fontId="51" fillId="0" borderId="14" xfId="0" applyNumberFormat="1" applyFont="1" applyFill="1" applyBorder="1" applyAlignment="1">
      <alignment horizontal="left" vertical="top" wrapText="1"/>
    </xf>
    <xf numFmtId="0" fontId="51" fillId="0" borderId="23" xfId="0" applyNumberFormat="1" applyFont="1" applyFill="1" applyBorder="1" applyAlignment="1">
      <alignment horizontal="left" vertical="top" wrapText="1"/>
    </xf>
    <xf numFmtId="0" fontId="51" fillId="0" borderId="20" xfId="0" applyNumberFormat="1" applyFont="1" applyFill="1" applyBorder="1" applyAlignment="1">
      <alignment horizontal="center" vertical="center" wrapText="1"/>
    </xf>
    <xf numFmtId="0" fontId="51" fillId="0" borderId="23" xfId="0" applyNumberFormat="1" applyFont="1" applyFill="1" applyBorder="1" applyAlignment="1">
      <alignment horizontal="center" vertical="center" wrapText="1"/>
    </xf>
    <xf numFmtId="0" fontId="51" fillId="0" borderId="14" xfId="0" applyNumberFormat="1" applyFont="1" applyFill="1" applyBorder="1" applyAlignment="1">
      <alignment horizontal="center" vertical="center" wrapText="1"/>
    </xf>
    <xf numFmtId="0" fontId="49" fillId="0" borderId="20" xfId="0" applyNumberFormat="1" applyFont="1" applyFill="1" applyBorder="1" applyAlignment="1">
      <alignment horizontal="center" vertical="center" wrapText="1"/>
    </xf>
    <xf numFmtId="0" fontId="49" fillId="0" borderId="23" xfId="0" applyNumberFormat="1" applyFont="1" applyFill="1" applyBorder="1" applyAlignment="1">
      <alignment horizontal="center" vertical="center" wrapText="1"/>
    </xf>
    <xf numFmtId="0" fontId="51" fillId="0" borderId="12" xfId="0" applyNumberFormat="1" applyFont="1" applyFill="1" applyBorder="1" applyAlignment="1">
      <alignment horizontal="center" vertical="center" wrapText="1"/>
    </xf>
    <xf numFmtId="0" fontId="51" fillId="0" borderId="12" xfId="0" applyNumberFormat="1" applyFont="1" applyFill="1" applyBorder="1" applyAlignment="1">
      <alignment horizontal="left" vertical="top" wrapText="1"/>
    </xf>
    <xf numFmtId="0" fontId="49" fillId="0" borderId="0" xfId="0" applyFont="1" applyFill="1">
      <alignment vertical="center"/>
    </xf>
    <xf numFmtId="0" fontId="51" fillId="0" borderId="22" xfId="0" applyNumberFormat="1" applyFont="1" applyFill="1" applyBorder="1" applyAlignment="1">
      <alignment vertical="center" shrinkToFit="1"/>
    </xf>
    <xf numFmtId="0" fontId="51" fillId="0" borderId="0" xfId="0" applyFont="1" applyAlignment="1">
      <alignment horizontal="center" vertical="center" wrapText="1"/>
    </xf>
    <xf numFmtId="0" fontId="51" fillId="0" borderId="64" xfId="0" applyNumberFormat="1" applyFont="1" applyFill="1" applyBorder="1" applyAlignment="1">
      <alignment horizontal="center" vertical="center" wrapText="1"/>
    </xf>
    <xf numFmtId="0" fontId="49" fillId="0" borderId="23" xfId="0" applyFont="1" applyBorder="1" applyAlignment="1">
      <alignment horizontal="center" vertical="center" wrapText="1"/>
    </xf>
    <xf numFmtId="0" fontId="49" fillId="0" borderId="14" xfId="0" applyFont="1" applyBorder="1" applyAlignment="1">
      <alignment horizontal="center" vertical="center" wrapText="1"/>
    </xf>
    <xf numFmtId="0" fontId="51" fillId="0" borderId="10" xfId="0" applyNumberFormat="1" applyFont="1" applyFill="1" applyBorder="1" applyAlignment="1">
      <alignment horizontal="left" vertical="top" wrapText="1"/>
    </xf>
    <xf numFmtId="0" fontId="100" fillId="0" borderId="17" xfId="0" applyNumberFormat="1" applyFont="1" applyFill="1" applyBorder="1" applyAlignment="1">
      <alignment horizontal="left" vertical="top" wrapText="1"/>
    </xf>
    <xf numFmtId="0" fontId="100" fillId="0" borderId="18" xfId="0" applyNumberFormat="1" applyFont="1" applyFill="1" applyBorder="1" applyAlignment="1">
      <alignment horizontal="left" vertical="top" wrapText="1"/>
    </xf>
    <xf numFmtId="0" fontId="83" fillId="0" borderId="0" xfId="0" applyFont="1" applyFill="1" applyAlignment="1">
      <alignment horizontal="left" vertical="top" wrapText="1"/>
    </xf>
    <xf numFmtId="0" fontId="100" fillId="0" borderId="29" xfId="0" applyNumberFormat="1" applyFont="1" applyFill="1" applyBorder="1" applyAlignment="1">
      <alignment horizontal="left" vertical="center" wrapText="1"/>
    </xf>
    <xf numFmtId="0" fontId="83" fillId="0" borderId="0" xfId="0" applyNumberFormat="1" applyFont="1" applyFill="1" applyBorder="1" applyAlignment="1">
      <alignment horizontal="left" vertical="top" wrapText="1"/>
    </xf>
    <xf numFmtId="0" fontId="83" fillId="0" borderId="10" xfId="0" applyNumberFormat="1" applyFont="1" applyFill="1" applyBorder="1" applyAlignment="1">
      <alignment horizontal="left" vertical="top" wrapText="1"/>
    </xf>
    <xf numFmtId="14" fontId="44" fillId="0" borderId="22" xfId="0" applyNumberFormat="1" applyFont="1" applyFill="1" applyBorder="1" applyAlignment="1">
      <alignment horizontal="left" vertical="center" shrinkToFit="1"/>
    </xf>
    <xf numFmtId="0" fontId="0" fillId="0" borderId="15" xfId="0" applyBorder="1">
      <alignment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40" fillId="0" borderId="29" xfId="0" applyFont="1" applyBorder="1" applyAlignment="1">
      <alignment horizontal="left" vertical="center" wrapText="1"/>
    </xf>
    <xf numFmtId="0" fontId="40" fillId="0" borderId="15" xfId="0" applyFont="1" applyBorder="1" applyAlignment="1">
      <alignment horizontal="left" vertical="center" wrapText="1"/>
    </xf>
    <xf numFmtId="0" fontId="37" fillId="0" borderId="0" xfId="0" applyFont="1" applyAlignment="1">
      <alignment horizontal="center" vertical="center"/>
    </xf>
    <xf numFmtId="176" fontId="30" fillId="0" borderId="15" xfId="0" applyNumberFormat="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51" fillId="0" borderId="20" xfId="41" applyNumberFormat="1" applyFont="1" applyFill="1" applyBorder="1" applyAlignment="1">
      <alignment horizontal="left" vertical="top" wrapText="1"/>
    </xf>
    <xf numFmtId="0" fontId="51" fillId="0" borderId="14" xfId="41" applyNumberFormat="1" applyFont="1" applyFill="1" applyBorder="1" applyAlignment="1">
      <alignment horizontal="left" vertical="top" wrapText="1"/>
    </xf>
    <xf numFmtId="0" fontId="51" fillId="0" borderId="23" xfId="41" applyNumberFormat="1" applyFont="1" applyFill="1" applyBorder="1" applyAlignment="1">
      <alignment horizontal="left" vertical="top" wrapText="1"/>
    </xf>
    <xf numFmtId="0" fontId="63" fillId="0" borderId="20" xfId="41" applyNumberFormat="1" applyFont="1" applyFill="1" applyBorder="1" applyAlignment="1">
      <alignment horizontal="center" vertical="center" wrapText="1"/>
    </xf>
    <xf numFmtId="0" fontId="63" fillId="0" borderId="34" xfId="41" applyNumberFormat="1" applyFont="1" applyFill="1" applyBorder="1" applyAlignment="1">
      <alignment horizontal="center" vertical="center" wrapText="1"/>
    </xf>
    <xf numFmtId="0" fontId="63" fillId="0" borderId="23" xfId="41" applyNumberFormat="1" applyFont="1" applyFill="1" applyBorder="1" applyAlignment="1">
      <alignment horizontal="center" vertical="center" wrapText="1"/>
    </xf>
    <xf numFmtId="0" fontId="63" fillId="0" borderId="20" xfId="0" applyNumberFormat="1" applyFont="1" applyFill="1" applyBorder="1" applyAlignment="1">
      <alignment horizontal="center" vertical="center" wrapText="1"/>
    </xf>
    <xf numFmtId="0" fontId="63" fillId="0" borderId="14" xfId="0" applyNumberFormat="1" applyFont="1" applyFill="1" applyBorder="1" applyAlignment="1">
      <alignment horizontal="center" vertical="center" wrapText="1"/>
    </xf>
    <xf numFmtId="0" fontId="63" fillId="0" borderId="23" xfId="0" applyNumberFormat="1" applyFont="1" applyFill="1" applyBorder="1" applyAlignment="1">
      <alignment horizontal="center" vertical="center" wrapText="1"/>
    </xf>
    <xf numFmtId="0" fontId="63" fillId="0" borderId="12" xfId="0" applyNumberFormat="1" applyFont="1" applyFill="1" applyBorder="1" applyAlignment="1">
      <alignment horizontal="center" vertical="center" wrapText="1"/>
    </xf>
    <xf numFmtId="0" fontId="69" fillId="0" borderId="12" xfId="0" applyNumberFormat="1" applyFont="1" applyFill="1" applyBorder="1" applyAlignment="1">
      <alignment horizontal="center" vertical="center" wrapText="1"/>
    </xf>
    <xf numFmtId="0" fontId="69" fillId="0" borderId="14" xfId="0" applyNumberFormat="1" applyFont="1" applyFill="1" applyBorder="1" applyAlignment="1">
      <alignment horizontal="center" vertical="center" wrapText="1"/>
    </xf>
    <xf numFmtId="0" fontId="69" fillId="0" borderId="23" xfId="0" applyNumberFormat="1" applyFont="1" applyFill="1" applyBorder="1" applyAlignment="1">
      <alignment horizontal="center" vertical="center" wrapText="1"/>
    </xf>
    <xf numFmtId="0" fontId="69" fillId="0" borderId="20" xfId="0" applyNumberFormat="1" applyFont="1" applyFill="1" applyBorder="1" applyAlignment="1">
      <alignment horizontal="center" vertical="center" wrapText="1"/>
    </xf>
    <xf numFmtId="0" fontId="69" fillId="0" borderId="20" xfId="41" applyNumberFormat="1" applyFont="1" applyFill="1" applyBorder="1" applyAlignment="1">
      <alignment horizontal="center" vertical="center" wrapText="1"/>
    </xf>
    <xf numFmtId="0" fontId="69" fillId="0" borderId="23" xfId="41" applyNumberFormat="1" applyFont="1" applyFill="1" applyBorder="1" applyAlignment="1">
      <alignment horizontal="center" vertical="center" wrapText="1"/>
    </xf>
    <xf numFmtId="0" fontId="69" fillId="0" borderId="34" xfId="41" applyNumberFormat="1" applyFont="1" applyFill="1" applyBorder="1" applyAlignment="1">
      <alignment horizontal="center" vertical="center" wrapText="1"/>
    </xf>
    <xf numFmtId="0" fontId="63" fillId="0" borderId="14" xfId="41" applyNumberFormat="1" applyFont="1" applyFill="1" applyBorder="1" applyAlignment="1">
      <alignment horizontal="center" vertical="center" wrapText="1"/>
    </xf>
    <xf numFmtId="0" fontId="69" fillId="0" borderId="14" xfId="41" applyNumberFormat="1" applyFont="1" applyFill="1" applyBorder="1" applyAlignment="1">
      <alignment horizontal="center" vertical="center" wrapText="1"/>
    </xf>
    <xf numFmtId="0" fontId="66" fillId="0" borderId="12" xfId="0" applyFont="1" applyFill="1" applyBorder="1" applyAlignment="1" applyProtection="1">
      <alignment horizontal="left" vertical="top" wrapText="1"/>
      <protection locked="0"/>
    </xf>
    <xf numFmtId="0" fontId="66" fillId="0" borderId="14" xfId="0" applyFont="1" applyFill="1" applyBorder="1" applyAlignment="1" applyProtection="1">
      <alignment horizontal="left" vertical="top" wrapText="1"/>
      <protection locked="0"/>
    </xf>
    <xf numFmtId="0" fontId="66" fillId="0" borderId="23" xfId="0" applyFont="1" applyFill="1" applyBorder="1" applyAlignment="1" applyProtection="1">
      <alignment horizontal="left" vertical="top" wrapText="1"/>
      <protection locked="0"/>
    </xf>
    <xf numFmtId="0" fontId="51" fillId="0" borderId="12" xfId="0" applyNumberFormat="1" applyFont="1" applyFill="1" applyBorder="1" applyAlignment="1">
      <alignment horizontal="center" vertical="center" wrapText="1"/>
    </xf>
    <xf numFmtId="0" fontId="51" fillId="0" borderId="14" xfId="0" applyNumberFormat="1" applyFont="1" applyFill="1" applyBorder="1" applyAlignment="1">
      <alignment horizontal="center" vertical="center" wrapText="1"/>
    </xf>
    <xf numFmtId="0" fontId="51" fillId="0" borderId="23" xfId="0" applyNumberFormat="1" applyFont="1" applyFill="1" applyBorder="1" applyAlignment="1">
      <alignment horizontal="center" vertical="center" wrapText="1"/>
    </xf>
    <xf numFmtId="0" fontId="49" fillId="0" borderId="12" xfId="0" applyNumberFormat="1" applyFont="1" applyFill="1" applyBorder="1" applyAlignment="1" applyProtection="1">
      <alignment horizontal="center" vertical="center" shrinkToFit="1"/>
      <protection locked="0"/>
    </xf>
    <xf numFmtId="0" fontId="49" fillId="0" borderId="14" xfId="0" applyNumberFormat="1" applyFont="1" applyFill="1" applyBorder="1" applyAlignment="1" applyProtection="1">
      <alignment horizontal="center" vertical="center" shrinkToFit="1"/>
      <protection locked="0"/>
    </xf>
    <xf numFmtId="0" fontId="49" fillId="0" borderId="23" xfId="0" applyNumberFormat="1" applyFont="1" applyFill="1" applyBorder="1" applyAlignment="1" applyProtection="1">
      <alignment horizontal="center" vertical="center" shrinkToFit="1"/>
      <protection locked="0"/>
    </xf>
    <xf numFmtId="0" fontId="51" fillId="0" borderId="12" xfId="0" applyNumberFormat="1" applyFont="1" applyFill="1" applyBorder="1" applyAlignment="1">
      <alignment horizontal="left" vertical="top" wrapText="1"/>
    </xf>
    <xf numFmtId="0" fontId="51" fillId="0" borderId="14" xfId="0" applyNumberFormat="1" applyFont="1" applyFill="1" applyBorder="1" applyAlignment="1">
      <alignment horizontal="left" vertical="top" wrapText="1"/>
    </xf>
    <xf numFmtId="0" fontId="51" fillId="0" borderId="23" xfId="0" applyNumberFormat="1" applyFont="1" applyFill="1" applyBorder="1" applyAlignment="1">
      <alignment horizontal="left" vertical="top" wrapText="1"/>
    </xf>
    <xf numFmtId="178" fontId="46" fillId="0" borderId="0" xfId="0" applyNumberFormat="1" applyFont="1" applyAlignment="1" applyProtection="1">
      <alignment horizontal="left" vertical="center"/>
      <protection locked="0"/>
    </xf>
    <xf numFmtId="179" fontId="46" fillId="0" borderId="0" xfId="0" applyNumberFormat="1" applyFont="1" applyProtection="1">
      <alignment vertical="center"/>
      <protection locked="0"/>
    </xf>
    <xf numFmtId="177" fontId="49" fillId="26" borderId="12" xfId="0" applyNumberFormat="1" applyFont="1" applyFill="1" applyBorder="1" applyAlignment="1" applyProtection="1">
      <alignment horizontal="center" vertical="center" shrinkToFit="1"/>
      <protection locked="0"/>
    </xf>
    <xf numFmtId="177" fontId="49" fillId="26" borderId="14" xfId="0" applyNumberFormat="1" applyFont="1" applyFill="1" applyBorder="1" applyAlignment="1" applyProtection="1">
      <alignment horizontal="center" vertical="center" shrinkToFit="1"/>
      <protection locked="0"/>
    </xf>
    <xf numFmtId="177" fontId="49" fillId="26" borderId="23" xfId="0" applyNumberFormat="1" applyFont="1" applyFill="1" applyBorder="1" applyAlignment="1" applyProtection="1">
      <alignment horizontal="center" vertical="center" shrinkToFit="1"/>
      <protection locked="0"/>
    </xf>
    <xf numFmtId="0" fontId="49" fillId="26" borderId="12" xfId="0" applyFont="1" applyFill="1" applyBorder="1" applyAlignment="1" applyProtection="1">
      <alignment horizontal="left" vertical="center" wrapText="1"/>
      <protection locked="0"/>
    </xf>
    <xf numFmtId="0" fontId="49" fillId="26" borderId="14" xfId="0" applyFont="1" applyFill="1" applyBorder="1" applyAlignment="1" applyProtection="1">
      <alignment horizontal="left" vertical="center" wrapText="1"/>
      <protection locked="0"/>
    </xf>
    <xf numFmtId="0" fontId="49" fillId="26" borderId="23" xfId="0" applyFont="1" applyFill="1" applyBorder="1" applyAlignment="1" applyProtection="1">
      <alignment horizontal="left" vertical="center" wrapText="1"/>
      <protection locked="0"/>
    </xf>
    <xf numFmtId="0" fontId="66" fillId="0" borderId="20" xfId="0" applyFont="1" applyFill="1" applyBorder="1" applyAlignment="1" applyProtection="1">
      <alignment vertical="top" wrapText="1"/>
      <protection locked="0"/>
    </xf>
    <xf numFmtId="0" fontId="66" fillId="0" borderId="14" xfId="0" applyFont="1" applyFill="1" applyBorder="1" applyAlignment="1" applyProtection="1">
      <alignment vertical="top" wrapText="1"/>
      <protection locked="0"/>
    </xf>
    <xf numFmtId="0" fontId="66" fillId="0" borderId="23" xfId="0" applyFont="1" applyFill="1" applyBorder="1" applyAlignment="1" applyProtection="1">
      <alignment vertical="top" wrapText="1"/>
      <protection locked="0"/>
    </xf>
    <xf numFmtId="177" fontId="49" fillId="26" borderId="20" xfId="0" applyNumberFormat="1" applyFont="1" applyFill="1" applyBorder="1" applyAlignment="1" applyProtection="1">
      <alignment horizontal="center" vertical="center" shrinkToFit="1"/>
      <protection locked="0"/>
    </xf>
    <xf numFmtId="0" fontId="87" fillId="26" borderId="20" xfId="0" applyFont="1" applyFill="1" applyBorder="1" applyAlignment="1" applyProtection="1">
      <alignment vertical="center" wrapText="1"/>
      <protection locked="0"/>
    </xf>
    <xf numFmtId="0" fontId="87" fillId="26" borderId="14" xfId="0" applyFont="1" applyFill="1" applyBorder="1" applyAlignment="1" applyProtection="1">
      <alignment vertical="center" wrapText="1"/>
      <protection locked="0"/>
    </xf>
    <xf numFmtId="0" fontId="87" fillId="26" borderId="23" xfId="0" applyFont="1" applyFill="1" applyBorder="1" applyAlignment="1" applyProtection="1">
      <alignment vertical="center" wrapText="1"/>
      <protection locked="0"/>
    </xf>
    <xf numFmtId="0" fontId="66" fillId="0" borderId="12" xfId="0" applyFont="1" applyBorder="1" applyAlignment="1" applyProtection="1">
      <alignment horizontal="justify" vertical="top" wrapText="1"/>
      <protection locked="0"/>
    </xf>
    <xf numFmtId="0" fontId="66" fillId="0" borderId="14" xfId="0" applyFont="1" applyBorder="1" applyAlignment="1" applyProtection="1">
      <alignment horizontal="justify" vertical="top" wrapText="1"/>
      <protection locked="0"/>
    </xf>
    <xf numFmtId="0" fontId="66" fillId="0" borderId="23" xfId="0" applyFont="1" applyBorder="1" applyAlignment="1" applyProtection="1">
      <alignment horizontal="justify" vertical="top" wrapText="1"/>
      <protection locked="0"/>
    </xf>
    <xf numFmtId="0" fontId="36" fillId="26" borderId="12" xfId="0" applyFont="1" applyFill="1" applyBorder="1" applyAlignment="1" applyProtection="1">
      <alignment horizontal="justify" vertical="center" wrapText="1"/>
      <protection locked="0"/>
    </xf>
    <xf numFmtId="0" fontId="36" fillId="26" borderId="14" xfId="0" applyFont="1" applyFill="1" applyBorder="1" applyAlignment="1" applyProtection="1">
      <alignment horizontal="justify" vertical="center" wrapText="1"/>
      <protection locked="0"/>
    </xf>
    <xf numFmtId="0" fontId="36" fillId="26" borderId="23" xfId="0" applyFont="1" applyFill="1" applyBorder="1" applyAlignment="1" applyProtection="1">
      <alignment horizontal="justify" vertical="center" wrapText="1"/>
      <protection locked="0"/>
    </xf>
    <xf numFmtId="0" fontId="49" fillId="26" borderId="20" xfId="0" applyFont="1" applyFill="1" applyBorder="1" applyAlignment="1" applyProtection="1">
      <alignment vertical="center" wrapText="1"/>
      <protection locked="0"/>
    </xf>
    <xf numFmtId="0" fontId="49" fillId="26" borderId="14" xfId="0" applyFont="1" applyFill="1" applyBorder="1" applyAlignment="1" applyProtection="1">
      <alignment vertical="center" wrapText="1"/>
      <protection locked="0"/>
    </xf>
    <xf numFmtId="0" fontId="49" fillId="26" borderId="23" xfId="0" applyFont="1" applyFill="1" applyBorder="1" applyAlignment="1" applyProtection="1">
      <alignment vertical="center" wrapText="1"/>
      <protection locked="0"/>
    </xf>
    <xf numFmtId="0" fontId="49" fillId="0" borderId="20" xfId="0" applyNumberFormat="1" applyFont="1" applyFill="1" applyBorder="1" applyAlignment="1">
      <alignment horizontal="center" vertical="center" wrapText="1"/>
    </xf>
    <xf numFmtId="0" fontId="49" fillId="0" borderId="14" xfId="0" applyNumberFormat="1" applyFont="1" applyFill="1" applyBorder="1" applyAlignment="1">
      <alignment horizontal="center" vertical="center" wrapText="1"/>
    </xf>
    <xf numFmtId="0" fontId="49" fillId="0" borderId="23" xfId="0" applyNumberFormat="1" applyFont="1" applyFill="1" applyBorder="1" applyAlignment="1">
      <alignment horizontal="center" vertical="center" wrapText="1"/>
    </xf>
    <xf numFmtId="0" fontId="51" fillId="0" borderId="20" xfId="0" applyNumberFormat="1" applyFont="1" applyFill="1" applyBorder="1" applyAlignment="1">
      <alignment horizontal="left" vertical="top" wrapText="1"/>
    </xf>
    <xf numFmtId="0" fontId="49" fillId="0" borderId="20" xfId="0" applyNumberFormat="1" applyFont="1" applyFill="1" applyBorder="1" applyAlignment="1" applyProtection="1">
      <alignment horizontal="center" vertical="center" shrinkToFit="1"/>
      <protection locked="0"/>
    </xf>
    <xf numFmtId="0" fontId="66" fillId="0" borderId="20" xfId="41" applyFont="1" applyFill="1" applyBorder="1" applyAlignment="1" applyProtection="1">
      <alignment horizontal="left" vertical="top" wrapText="1"/>
      <protection locked="0"/>
    </xf>
    <xf numFmtId="0" fontId="66" fillId="0" borderId="23" xfId="41" applyFont="1" applyFill="1" applyBorder="1" applyAlignment="1" applyProtection="1">
      <alignment horizontal="left" vertical="top" wrapText="1"/>
      <protection locked="0"/>
    </xf>
    <xf numFmtId="0" fontId="49" fillId="26" borderId="20" xfId="41" applyFont="1" applyFill="1" applyBorder="1" applyAlignment="1" applyProtection="1">
      <alignment horizontal="left" vertical="center" wrapText="1"/>
      <protection locked="0"/>
    </xf>
    <xf numFmtId="0" fontId="49" fillId="26" borderId="23" xfId="41" applyFont="1" applyFill="1" applyBorder="1" applyAlignment="1" applyProtection="1">
      <alignment horizontal="left" vertical="center" wrapText="1"/>
      <protection locked="0"/>
    </xf>
    <xf numFmtId="0" fontId="66" fillId="0" borderId="20" xfId="0" applyFont="1" applyFill="1" applyBorder="1" applyAlignment="1" applyProtection="1">
      <alignment horizontal="left" vertical="top" wrapText="1"/>
      <protection locked="0"/>
    </xf>
    <xf numFmtId="0" fontId="49" fillId="26" borderId="20" xfId="0" applyFont="1" applyFill="1" applyBorder="1" applyAlignment="1" applyProtection="1">
      <alignment horizontal="left" vertical="center" wrapText="1"/>
      <protection locked="0"/>
    </xf>
    <xf numFmtId="177" fontId="49" fillId="26" borderId="20" xfId="0" applyNumberFormat="1" applyFont="1" applyFill="1" applyBorder="1" applyAlignment="1" applyProtection="1">
      <alignment vertical="center" shrinkToFit="1"/>
      <protection locked="0"/>
    </xf>
    <xf numFmtId="177" fontId="49" fillId="26" borderId="14" xfId="0" applyNumberFormat="1" applyFont="1" applyFill="1" applyBorder="1" applyAlignment="1" applyProtection="1">
      <alignment vertical="center" shrinkToFit="1"/>
      <protection locked="0"/>
    </xf>
    <xf numFmtId="177" fontId="49" fillId="26" borderId="23" xfId="0" applyNumberFormat="1" applyFont="1" applyFill="1" applyBorder="1" applyAlignment="1" applyProtection="1">
      <alignment vertical="center" shrinkToFit="1"/>
      <protection locked="0"/>
    </xf>
    <xf numFmtId="0" fontId="49" fillId="26" borderId="20" xfId="41" applyFont="1" applyFill="1" applyBorder="1" applyAlignment="1" applyProtection="1">
      <alignment vertical="center" wrapText="1"/>
      <protection locked="0"/>
    </xf>
    <xf numFmtId="0" fontId="49" fillId="26" borderId="14" xfId="41" applyFont="1" applyFill="1" applyBorder="1" applyAlignment="1" applyProtection="1">
      <alignment vertical="center" wrapText="1"/>
      <protection locked="0"/>
    </xf>
    <xf numFmtId="0" fontId="49" fillId="26" borderId="23" xfId="41" applyFont="1" applyFill="1" applyBorder="1" applyAlignment="1" applyProtection="1">
      <alignment vertical="center" wrapText="1"/>
      <protection locked="0"/>
    </xf>
    <xf numFmtId="0" fontId="51" fillId="0" borderId="20" xfId="0" applyNumberFormat="1" applyFont="1" applyFill="1" applyBorder="1" applyAlignment="1">
      <alignment horizontal="center" vertical="center" wrapText="1"/>
    </xf>
    <xf numFmtId="0" fontId="44" fillId="0" borderId="20" xfId="0" applyNumberFormat="1" applyFont="1" applyFill="1" applyBorder="1" applyAlignment="1" applyProtection="1">
      <alignment horizontal="center" vertical="center" shrinkToFit="1"/>
      <protection locked="0"/>
    </xf>
    <xf numFmtId="0" fontId="44" fillId="0" borderId="14" xfId="0" applyNumberFormat="1" applyFont="1" applyFill="1" applyBorder="1" applyAlignment="1" applyProtection="1">
      <alignment horizontal="center" vertical="center" shrinkToFit="1"/>
      <protection locked="0"/>
    </xf>
    <xf numFmtId="0" fontId="44" fillId="0" borderId="23" xfId="0" applyNumberFormat="1" applyFont="1" applyFill="1" applyBorder="1" applyAlignment="1" applyProtection="1">
      <alignment horizontal="center" vertical="center" shrinkToFit="1"/>
      <protection locked="0"/>
    </xf>
    <xf numFmtId="0" fontId="49" fillId="26" borderId="12" xfId="0" applyFont="1" applyFill="1" applyBorder="1" applyAlignment="1" applyProtection="1">
      <alignment horizontal="justify" vertical="center" wrapText="1"/>
      <protection locked="0"/>
    </xf>
    <xf numFmtId="0" fontId="49" fillId="26" borderId="14" xfId="0" applyFont="1" applyFill="1" applyBorder="1" applyAlignment="1" applyProtection="1">
      <alignment horizontal="justify" vertical="center" wrapText="1"/>
      <protection locked="0"/>
    </xf>
    <xf numFmtId="0" fontId="49" fillId="26" borderId="23" xfId="0" applyFont="1" applyFill="1" applyBorder="1" applyAlignment="1" applyProtection="1">
      <alignment horizontal="justify" vertical="center" wrapText="1"/>
      <protection locked="0"/>
    </xf>
    <xf numFmtId="0" fontId="49" fillId="0" borderId="12" xfId="0" applyNumberFormat="1" applyFont="1" applyFill="1" applyBorder="1" applyAlignment="1" applyProtection="1">
      <alignment horizontal="center" vertical="center" wrapText="1"/>
      <protection locked="0"/>
    </xf>
    <xf numFmtId="0" fontId="49" fillId="0" borderId="14" xfId="0" applyNumberFormat="1" applyFont="1" applyFill="1" applyBorder="1" applyAlignment="1" applyProtection="1">
      <alignment horizontal="center" vertical="center" wrapText="1"/>
      <protection locked="0"/>
    </xf>
    <xf numFmtId="0" fontId="49" fillId="0" borderId="23" xfId="0" applyNumberFormat="1" applyFont="1" applyFill="1" applyBorder="1" applyAlignment="1" applyProtection="1">
      <alignment horizontal="center" vertical="center" wrapText="1"/>
      <protection locked="0"/>
    </xf>
    <xf numFmtId="0" fontId="51" fillId="0" borderId="12" xfId="0" applyNumberFormat="1" applyFont="1" applyFill="1" applyBorder="1" applyAlignment="1" applyProtection="1">
      <alignment horizontal="left" vertical="top" wrapText="1"/>
      <protection locked="0"/>
    </xf>
    <xf numFmtId="0" fontId="51" fillId="0" borderId="14" xfId="0" applyNumberFormat="1" applyFont="1" applyFill="1" applyBorder="1" applyAlignment="1" applyProtection="1">
      <alignment horizontal="left" vertical="top" wrapText="1"/>
      <protection locked="0"/>
    </xf>
    <xf numFmtId="0" fontId="51" fillId="0" borderId="23" xfId="0" applyNumberFormat="1" applyFont="1" applyFill="1" applyBorder="1" applyAlignment="1" applyProtection="1">
      <alignment horizontal="left" vertical="top" wrapText="1"/>
      <protection locked="0"/>
    </xf>
    <xf numFmtId="0" fontId="63" fillId="0" borderId="12" xfId="0" applyNumberFormat="1"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0" borderId="23" xfId="0" applyNumberFormat="1" applyFont="1" applyFill="1" applyBorder="1" applyAlignment="1" applyProtection="1">
      <alignment horizontal="center" vertical="center" wrapText="1"/>
      <protection locked="0"/>
    </xf>
    <xf numFmtId="0" fontId="69" fillId="0" borderId="12"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69" fillId="0" borderId="23" xfId="0" applyNumberFormat="1" applyFont="1" applyFill="1" applyBorder="1" applyAlignment="1" applyProtection="1">
      <alignment horizontal="center" vertical="center" wrapText="1"/>
      <protection locked="0"/>
    </xf>
    <xf numFmtId="0" fontId="51" fillId="0" borderId="20" xfId="41" applyNumberFormat="1" applyFont="1" applyFill="1" applyBorder="1" applyAlignment="1">
      <alignment horizontal="center" vertical="center" wrapText="1"/>
    </xf>
    <xf numFmtId="0" fontId="51" fillId="0" borderId="23" xfId="41" applyNumberFormat="1" applyFont="1" applyFill="1" applyBorder="1" applyAlignment="1">
      <alignment horizontal="center" vertical="center" wrapText="1"/>
    </xf>
    <xf numFmtId="0" fontId="51" fillId="0" borderId="20"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23" xfId="0" applyFont="1" applyBorder="1" applyAlignment="1">
      <alignment horizontal="center" vertical="center" wrapText="1"/>
    </xf>
    <xf numFmtId="0" fontId="49" fillId="0" borderId="21" xfId="0" applyFont="1" applyBorder="1" applyAlignment="1">
      <alignment horizontal="center" vertical="center"/>
    </xf>
    <xf numFmtId="0" fontId="49" fillId="0" borderId="29" xfId="0" applyFont="1" applyBorder="1" applyAlignment="1">
      <alignment horizontal="center" vertical="center"/>
    </xf>
    <xf numFmtId="0" fontId="49" fillId="0" borderId="15" xfId="0" applyFont="1" applyBorder="1" applyAlignment="1">
      <alignment horizontal="center" vertical="center"/>
    </xf>
    <xf numFmtId="0" fontId="102" fillId="0" borderId="0" xfId="0" applyFont="1" applyAlignment="1">
      <alignment vertical="center" shrinkToFit="1"/>
    </xf>
    <xf numFmtId="0" fontId="49" fillId="0" borderId="21" xfId="0" applyFont="1" applyBorder="1" applyAlignment="1" applyProtection="1">
      <alignment horizontal="left" vertical="center"/>
      <protection locked="0"/>
    </xf>
    <xf numFmtId="0" fontId="49" fillId="0" borderId="22" xfId="0" applyFont="1" applyBorder="1" applyAlignment="1" applyProtection="1">
      <alignment horizontal="left" vertical="center"/>
      <protection locked="0"/>
    </xf>
    <xf numFmtId="0" fontId="49" fillId="0" borderId="29" xfId="0" applyFont="1" applyBorder="1" applyAlignment="1" applyProtection="1">
      <alignment horizontal="left" vertical="center"/>
      <protection locked="0"/>
    </xf>
    <xf numFmtId="0" fontId="102" fillId="0" borderId="0" xfId="0" applyFont="1" applyAlignment="1">
      <alignment vertical="center"/>
    </xf>
    <xf numFmtId="0" fontId="0" fillId="31" borderId="21" xfId="0" applyFont="1" applyFill="1" applyBorder="1" applyAlignment="1">
      <alignment horizontal="center" vertical="center"/>
    </xf>
    <xf numFmtId="0" fontId="0" fillId="31" borderId="22" xfId="0" applyFont="1" applyFill="1" applyBorder="1" applyAlignment="1">
      <alignment horizontal="center" vertical="center"/>
    </xf>
    <xf numFmtId="0" fontId="0" fillId="31" borderId="29" xfId="0" applyFont="1" applyFill="1" applyBorder="1" applyAlignment="1">
      <alignment horizontal="center" vertical="center"/>
    </xf>
    <xf numFmtId="0" fontId="0" fillId="31" borderId="15" xfId="0" applyFont="1" applyFill="1" applyBorder="1" applyAlignment="1">
      <alignment horizontal="center" vertical="center"/>
    </xf>
    <xf numFmtId="0" fontId="0" fillId="31" borderId="21" xfId="0" applyFont="1" applyFill="1" applyBorder="1" applyAlignment="1">
      <alignment horizontal="left" vertical="center" indent="1"/>
    </xf>
    <xf numFmtId="0" fontId="0" fillId="31" borderId="22" xfId="0" applyFont="1" applyFill="1" applyBorder="1" applyAlignment="1">
      <alignment horizontal="left" vertical="center" indent="1"/>
    </xf>
    <xf numFmtId="0" fontId="0" fillId="31" borderId="29" xfId="0" applyFont="1" applyFill="1" applyBorder="1" applyAlignment="1">
      <alignment horizontal="left" vertical="center" indent="1"/>
    </xf>
    <xf numFmtId="0" fontId="0" fillId="31" borderId="15" xfId="0" applyFont="1" applyFill="1" applyBorder="1" applyAlignment="1" applyProtection="1">
      <alignment horizontal="center" vertical="center"/>
      <protection locked="0"/>
    </xf>
    <xf numFmtId="0" fontId="76" fillId="31" borderId="21" xfId="0" applyFont="1" applyFill="1" applyBorder="1" applyAlignment="1">
      <alignment horizontal="left" vertical="center" wrapText="1" indent="1"/>
    </xf>
    <xf numFmtId="0" fontId="76" fillId="31" borderId="22" xfId="0" applyFont="1" applyFill="1" applyBorder="1" applyAlignment="1">
      <alignment horizontal="left" vertical="center" wrapText="1" indent="1"/>
    </xf>
    <xf numFmtId="0" fontId="76" fillId="31" borderId="29" xfId="0" applyFont="1" applyFill="1" applyBorder="1" applyAlignment="1">
      <alignment horizontal="left" vertical="center" wrapText="1" indent="1"/>
    </xf>
    <xf numFmtId="0" fontId="49" fillId="0" borderId="15" xfId="0" applyFont="1" applyBorder="1" applyAlignment="1" applyProtection="1">
      <alignment horizontal="left" vertical="center"/>
      <protection locked="0"/>
    </xf>
    <xf numFmtId="0" fontId="71" fillId="0" borderId="11" xfId="0" applyFont="1" applyFill="1" applyBorder="1" applyAlignment="1">
      <alignment horizontal="left" vertical="top" wrapText="1"/>
    </xf>
    <xf numFmtId="0" fontId="71" fillId="0" borderId="11" xfId="0" applyFont="1" applyFill="1" applyBorder="1" applyAlignment="1">
      <alignment horizontal="left" vertical="top"/>
    </xf>
    <xf numFmtId="0" fontId="49" fillId="0" borderId="22" xfId="0" applyFont="1" applyBorder="1" applyAlignment="1">
      <alignment horizontal="center" vertical="center"/>
    </xf>
    <xf numFmtId="20" fontId="49" fillId="0" borderId="21" xfId="0" applyNumberFormat="1" applyFont="1" applyBorder="1" applyAlignment="1" applyProtection="1">
      <alignment horizontal="center" vertical="center"/>
      <protection locked="0"/>
    </xf>
    <xf numFmtId="20" fontId="49" fillId="0" borderId="29" xfId="0" applyNumberFormat="1" applyFont="1" applyBorder="1" applyAlignment="1" applyProtection="1">
      <alignment horizontal="center" vertical="center"/>
      <protection locked="0"/>
    </xf>
    <xf numFmtId="0" fontId="49" fillId="0" borderId="21" xfId="0" applyFont="1" applyBorder="1" applyAlignment="1">
      <alignment horizontal="left" vertical="center" indent="1"/>
    </xf>
    <xf numFmtId="0" fontId="49" fillId="0" borderId="60" xfId="0" applyFont="1" applyBorder="1" applyAlignment="1">
      <alignment horizontal="left" vertical="center" indent="1"/>
    </xf>
    <xf numFmtId="0" fontId="103" fillId="0" borderId="10" xfId="0" applyFont="1" applyBorder="1" applyAlignment="1">
      <alignment horizontal="center" vertical="center" shrinkToFit="1"/>
    </xf>
    <xf numFmtId="182" fontId="49" fillId="0" borderId="15" xfId="0" applyNumberFormat="1" applyFont="1" applyBorder="1" applyAlignment="1">
      <alignment horizontal="center" vertical="center"/>
    </xf>
    <xf numFmtId="183" fontId="49" fillId="0" borderId="15" xfId="0" applyNumberFormat="1" applyFont="1" applyBorder="1" applyAlignment="1" applyProtection="1">
      <alignment horizontal="right" vertical="center"/>
      <protection locked="0"/>
    </xf>
    <xf numFmtId="183" fontId="49" fillId="0" borderId="21" xfId="0" applyNumberFormat="1" applyFont="1" applyBorder="1" applyAlignment="1" applyProtection="1">
      <alignment horizontal="right" vertical="center"/>
      <protection locked="0"/>
    </xf>
    <xf numFmtId="0" fontId="102" fillId="0" borderId="0" xfId="43" applyFont="1" applyAlignment="1">
      <alignment vertical="center" shrinkToFit="1"/>
    </xf>
    <xf numFmtId="184" fontId="77" fillId="0" borderId="10" xfId="0" applyNumberFormat="1" applyFont="1" applyBorder="1" applyAlignment="1" applyProtection="1">
      <alignment horizontal="center"/>
      <protection locked="0"/>
    </xf>
    <xf numFmtId="0" fontId="49" fillId="0" borderId="42" xfId="0" applyFont="1" applyBorder="1" applyAlignment="1">
      <alignment horizontal="left" vertical="center" wrapText="1"/>
    </xf>
    <xf numFmtId="0" fontId="49" fillId="0" borderId="11" xfId="0" applyFont="1" applyBorder="1" applyAlignment="1">
      <alignment horizontal="left" vertical="center" wrapText="1"/>
    </xf>
    <xf numFmtId="0" fontId="49" fillId="0" borderId="13" xfId="0" applyFont="1" applyBorder="1" applyAlignment="1">
      <alignment horizontal="left" vertical="center" wrapText="1"/>
    </xf>
    <xf numFmtId="0" fontId="49" fillId="0" borderId="61" xfId="0" applyFont="1" applyBorder="1" applyAlignment="1">
      <alignment horizontal="left" vertical="center" wrapText="1"/>
    </xf>
    <xf numFmtId="0" fontId="49" fillId="0" borderId="10" xfId="0" applyFont="1" applyBorder="1" applyAlignment="1">
      <alignment horizontal="left" vertical="center" wrapText="1"/>
    </xf>
    <xf numFmtId="0" fontId="49" fillId="0" borderId="62" xfId="0" applyFont="1" applyBorder="1" applyAlignment="1">
      <alignment horizontal="left"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10" xfId="0" applyFont="1" applyBorder="1" applyAlignment="1" applyProtection="1">
      <alignment horizontal="center" vertical="center"/>
      <protection locked="0"/>
    </xf>
    <xf numFmtId="187" fontId="49" fillId="0" borderId="61" xfId="0" applyNumberFormat="1" applyFont="1" applyBorder="1" applyAlignment="1" applyProtection="1">
      <alignment horizontal="right" vertical="center" indent="2"/>
      <protection locked="0"/>
    </xf>
    <xf numFmtId="187" fontId="49" fillId="0" borderId="10" xfId="0" applyNumberFormat="1" applyFont="1" applyBorder="1" applyAlignment="1" applyProtection="1">
      <alignment horizontal="right" vertical="center" indent="2"/>
      <protection locked="0"/>
    </xf>
    <xf numFmtId="187" fontId="49" fillId="0" borderId="62" xfId="0" applyNumberFormat="1" applyFont="1" applyBorder="1" applyAlignment="1" applyProtection="1">
      <alignment horizontal="right" vertical="center" indent="2"/>
      <protection locked="0"/>
    </xf>
    <xf numFmtId="187" fontId="49" fillId="0" borderId="61" xfId="0" applyNumberFormat="1" applyFont="1" applyBorder="1" applyAlignment="1" applyProtection="1">
      <alignment horizontal="right" vertical="center" indent="1"/>
      <protection locked="0"/>
    </xf>
    <xf numFmtId="187" fontId="49" fillId="0" borderId="10" xfId="0" applyNumberFormat="1" applyFont="1" applyBorder="1" applyAlignment="1" applyProtection="1">
      <alignment horizontal="right" vertical="center" indent="1"/>
      <protection locked="0"/>
    </xf>
    <xf numFmtId="187" fontId="49" fillId="0" borderId="62" xfId="0" applyNumberFormat="1" applyFont="1" applyBorder="1" applyAlignment="1" applyProtection="1">
      <alignment horizontal="right" vertical="center" indent="1"/>
      <protection locked="0"/>
    </xf>
    <xf numFmtId="187" fontId="49" fillId="0" borderId="61" xfId="0" applyNumberFormat="1" applyFont="1" applyBorder="1" applyAlignment="1">
      <alignment horizontal="right" vertical="center" indent="1"/>
    </xf>
    <xf numFmtId="187" fontId="49" fillId="0" borderId="10" xfId="0" applyNumberFormat="1" applyFont="1" applyBorder="1" applyAlignment="1">
      <alignment horizontal="right" vertical="center" indent="1"/>
    </xf>
    <xf numFmtId="187" fontId="49" fillId="0" borderId="62" xfId="0" applyNumberFormat="1" applyFont="1" applyBorder="1" applyAlignment="1">
      <alignment horizontal="right" vertical="center" indent="1"/>
    </xf>
    <xf numFmtId="187" fontId="49" fillId="0" borderId="21" xfId="0" applyNumberFormat="1" applyFont="1" applyBorder="1" applyAlignment="1" applyProtection="1">
      <alignment horizontal="right" vertical="center" indent="2"/>
      <protection locked="0"/>
    </xf>
    <xf numFmtId="187" fontId="49" fillId="0" borderId="22" xfId="0" applyNumberFormat="1" applyFont="1" applyBorder="1" applyAlignment="1" applyProtection="1">
      <alignment horizontal="right" vertical="center" indent="2"/>
      <protection locked="0"/>
    </xf>
    <xf numFmtId="187" fontId="49" fillId="0" borderId="29" xfId="0" applyNumberFormat="1" applyFont="1" applyBorder="1" applyAlignment="1" applyProtection="1">
      <alignment horizontal="right" vertical="center" indent="2"/>
      <protection locked="0"/>
    </xf>
    <xf numFmtId="187" fontId="49" fillId="0" borderId="21" xfId="0" applyNumberFormat="1" applyFont="1" applyBorder="1" applyAlignment="1" applyProtection="1">
      <alignment horizontal="right" vertical="center" indent="1"/>
      <protection locked="0"/>
    </xf>
    <xf numFmtId="187" fontId="49" fillId="0" borderId="22" xfId="0" applyNumberFormat="1" applyFont="1" applyBorder="1" applyAlignment="1" applyProtection="1">
      <alignment horizontal="right" vertical="center" indent="1"/>
      <protection locked="0"/>
    </xf>
    <xf numFmtId="187" fontId="49" fillId="0" borderId="29" xfId="0" applyNumberFormat="1" applyFont="1" applyBorder="1" applyAlignment="1" applyProtection="1">
      <alignment horizontal="right" vertical="center" indent="1"/>
      <protection locked="0"/>
    </xf>
    <xf numFmtId="187" fontId="49" fillId="0" borderId="21" xfId="0" applyNumberFormat="1" applyFont="1" applyBorder="1" applyAlignment="1">
      <alignment horizontal="right" vertical="center" indent="1"/>
    </xf>
    <xf numFmtId="187" fontId="49" fillId="0" borderId="22" xfId="0" applyNumberFormat="1" applyFont="1" applyBorder="1" applyAlignment="1">
      <alignment horizontal="right" vertical="center" indent="1"/>
    </xf>
    <xf numFmtId="187" fontId="49" fillId="0" borderId="29" xfId="0" applyNumberFormat="1" applyFont="1" applyBorder="1" applyAlignment="1">
      <alignment horizontal="right" vertical="center" indent="1"/>
    </xf>
    <xf numFmtId="0" fontId="49" fillId="0" borderId="21" xfId="0" applyFont="1" applyBorder="1" applyAlignment="1" applyProtection="1">
      <alignment horizontal="center" vertical="center" shrinkToFit="1"/>
      <protection locked="0"/>
    </xf>
    <xf numFmtId="0" fontId="49" fillId="0" borderId="22" xfId="0" applyFont="1" applyBorder="1" applyAlignment="1" applyProtection="1">
      <alignment horizontal="center" vertical="center" shrinkToFit="1"/>
      <protection locked="0"/>
    </xf>
    <xf numFmtId="0" fontId="49" fillId="0" borderId="29" xfId="0" applyFont="1" applyBorder="1" applyAlignment="1" applyProtection="1">
      <alignment horizontal="center" vertical="center" shrinkToFit="1"/>
      <protection locked="0"/>
    </xf>
    <xf numFmtId="0" fontId="49" fillId="0" borderId="21"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15" xfId="0" applyFont="1" applyBorder="1" applyAlignment="1">
      <alignment horizontal="left" vertical="center" wrapText="1"/>
    </xf>
    <xf numFmtId="0" fontId="49" fillId="0" borderId="15" xfId="0" applyFont="1" applyBorder="1" applyAlignment="1">
      <alignment horizontal="left" vertical="center"/>
    </xf>
    <xf numFmtId="0" fontId="0" fillId="0" borderId="13" xfId="0" applyFont="1" applyBorder="1" applyAlignment="1">
      <alignment horizontal="left" vertical="center" wrapText="1"/>
    </xf>
    <xf numFmtId="0" fontId="0" fillId="0" borderId="62" xfId="0" applyFont="1" applyBorder="1" applyAlignment="1">
      <alignment horizontal="left" vertical="center" wrapText="1"/>
    </xf>
    <xf numFmtId="0" fontId="49" fillId="0" borderId="61" xfId="0" applyFont="1" applyBorder="1" applyAlignment="1" applyProtection="1">
      <alignment horizontal="center" vertical="center"/>
      <protection locked="0"/>
    </xf>
    <xf numFmtId="0" fontId="49" fillId="0" borderId="62" xfId="0" applyFont="1" applyBorder="1" applyAlignment="1" applyProtection="1">
      <alignment horizontal="center" vertical="center"/>
      <protection locked="0"/>
    </xf>
    <xf numFmtId="183" fontId="49" fillId="0" borderId="21" xfId="0" applyNumberFormat="1" applyFont="1" applyBorder="1" applyAlignment="1" applyProtection="1">
      <alignment horizontal="right" vertical="center" wrapText="1" indent="1"/>
      <protection locked="0"/>
    </xf>
    <xf numFmtId="183" fontId="49" fillId="0" borderId="29" xfId="0" applyNumberFormat="1" applyFont="1" applyBorder="1" applyAlignment="1" applyProtection="1">
      <alignment horizontal="right" vertical="center" wrapText="1" indent="1"/>
      <protection locked="0"/>
    </xf>
    <xf numFmtId="183" fontId="49" fillId="0" borderId="21" xfId="0" applyNumberFormat="1" applyFont="1" applyBorder="1" applyAlignment="1" applyProtection="1">
      <alignment horizontal="right" vertical="center" indent="1"/>
      <protection locked="0"/>
    </xf>
    <xf numFmtId="183" fontId="49" fillId="0" borderId="22" xfId="0" applyNumberFormat="1" applyFont="1" applyBorder="1" applyAlignment="1" applyProtection="1">
      <alignment horizontal="right" vertical="center" indent="1"/>
      <protection locked="0"/>
    </xf>
    <xf numFmtId="183" fontId="49" fillId="0" borderId="29" xfId="0" applyNumberFormat="1" applyFont="1" applyBorder="1" applyAlignment="1" applyProtection="1">
      <alignment horizontal="right" vertical="center" indent="1"/>
      <protection locked="0"/>
    </xf>
    <xf numFmtId="0" fontId="49" fillId="32" borderId="21" xfId="0" applyFont="1" applyFill="1" applyBorder="1" applyAlignment="1">
      <alignment horizontal="center" vertical="center"/>
    </xf>
    <xf numFmtId="0" fontId="49" fillId="32" borderId="29" xfId="0" applyFont="1" applyFill="1" applyBorder="1" applyAlignment="1">
      <alignment horizontal="center" vertical="center"/>
    </xf>
    <xf numFmtId="0" fontId="49" fillId="32" borderId="22" xfId="0" applyFont="1" applyFill="1" applyBorder="1" applyAlignment="1">
      <alignment horizontal="center" vertical="center"/>
    </xf>
    <xf numFmtId="0" fontId="49" fillId="0" borderId="42"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183" fontId="49" fillId="0" borderId="61" xfId="0" applyNumberFormat="1" applyFont="1" applyBorder="1" applyAlignment="1" applyProtection="1">
      <alignment horizontal="right" vertical="center" wrapText="1" indent="1"/>
      <protection locked="0"/>
    </xf>
    <xf numFmtId="183" fontId="49" fillId="0" borderId="62" xfId="0" applyNumberFormat="1" applyFont="1" applyBorder="1" applyAlignment="1" applyProtection="1">
      <alignment horizontal="right" vertical="center" wrapText="1" indent="1"/>
      <protection locked="0"/>
    </xf>
    <xf numFmtId="183" fontId="49" fillId="0" borderId="61" xfId="0" applyNumberFormat="1" applyFont="1" applyBorder="1" applyAlignment="1" applyProtection="1">
      <alignment horizontal="right" vertical="center" indent="1"/>
      <protection locked="0"/>
    </xf>
    <xf numFmtId="183" fontId="49" fillId="0" borderId="10" xfId="0" applyNumberFormat="1" applyFont="1" applyBorder="1" applyAlignment="1" applyProtection="1">
      <alignment horizontal="right" vertical="center" indent="1"/>
      <protection locked="0"/>
    </xf>
    <xf numFmtId="183" fontId="49" fillId="0" borderId="62" xfId="0" applyNumberFormat="1" applyFont="1" applyBorder="1" applyAlignment="1" applyProtection="1">
      <alignment horizontal="right" vertical="center" indent="1"/>
      <protection locked="0"/>
    </xf>
    <xf numFmtId="0" fontId="49" fillId="0" borderId="0" xfId="0" applyFont="1" applyAlignment="1" applyProtection="1">
      <alignment horizontal="center" vertical="center"/>
      <protection locked="0"/>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51" fillId="0" borderId="29" xfId="0" applyFont="1" applyBorder="1" applyAlignment="1">
      <alignment horizontal="center" vertical="center"/>
    </xf>
    <xf numFmtId="0" fontId="83" fillId="0" borderId="21" xfId="0" applyFont="1" applyBorder="1" applyAlignment="1" applyProtection="1">
      <alignment horizontal="center" vertical="center"/>
      <protection locked="0"/>
    </xf>
    <xf numFmtId="0" fontId="83" fillId="0" borderId="22" xfId="0" applyFont="1" applyBorder="1" applyAlignment="1" applyProtection="1">
      <alignment horizontal="center" vertical="center"/>
      <protection locked="0"/>
    </xf>
    <xf numFmtId="0" fontId="83" fillId="0" borderId="21" xfId="0" applyFont="1" applyBorder="1" applyAlignment="1" applyProtection="1">
      <alignment vertical="center"/>
      <protection locked="0"/>
    </xf>
    <xf numFmtId="0" fontId="83" fillId="0" borderId="22" xfId="0" applyFont="1" applyBorder="1" applyAlignment="1" applyProtection="1">
      <alignment vertical="center"/>
      <protection locked="0"/>
    </xf>
    <xf numFmtId="0" fontId="83" fillId="0" borderId="29" xfId="0" applyFont="1" applyBorder="1" applyAlignment="1" applyProtection="1">
      <alignment vertical="center"/>
      <protection locked="0"/>
    </xf>
    <xf numFmtId="0" fontId="49" fillId="0" borderId="43" xfId="0" applyFont="1" applyBorder="1" applyAlignment="1">
      <alignment horizontal="center" vertical="center"/>
    </xf>
    <xf numFmtId="0" fontId="49" fillId="0" borderId="0" xfId="0" applyFont="1" applyBorder="1" applyAlignment="1">
      <alignment horizontal="center" vertical="center"/>
    </xf>
    <xf numFmtId="0" fontId="49" fillId="0" borderId="16" xfId="0" applyFont="1" applyBorder="1" applyAlignment="1">
      <alignment horizontal="center" vertical="center"/>
    </xf>
    <xf numFmtId="0" fontId="49" fillId="0" borderId="61" xfId="0" applyFont="1" applyBorder="1" applyAlignment="1">
      <alignment horizontal="center" vertical="center"/>
    </xf>
    <xf numFmtId="0" fontId="49" fillId="0" borderId="10" xfId="0" applyFont="1" applyBorder="1" applyAlignment="1">
      <alignment horizontal="center" vertical="center"/>
    </xf>
    <xf numFmtId="0" fontId="49" fillId="0" borderId="62" xfId="0" applyFont="1" applyBorder="1" applyAlignment="1">
      <alignment horizontal="center" vertical="center"/>
    </xf>
    <xf numFmtId="0" fontId="49" fillId="0" borderId="42"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3" xfId="0" applyFont="1" applyBorder="1" applyAlignment="1" applyProtection="1">
      <alignment horizontal="center" vertical="center"/>
      <protection locked="0"/>
    </xf>
    <xf numFmtId="57" fontId="84" fillId="0" borderId="34" xfId="0" quotePrefix="1" applyNumberFormat="1" applyFont="1" applyBorder="1" applyAlignment="1">
      <alignment horizontal="center" vertical="center"/>
    </xf>
    <xf numFmtId="0" fontId="84" fillId="0" borderId="34" xfId="0" applyFont="1" applyBorder="1" applyAlignment="1">
      <alignment horizontal="center" vertical="center"/>
    </xf>
    <xf numFmtId="0" fontId="36" fillId="0" borderId="12" xfId="0" quotePrefix="1" applyFont="1" applyBorder="1" applyAlignment="1">
      <alignment horizontal="center" vertical="top"/>
    </xf>
    <xf numFmtId="0" fontId="36" fillId="0" borderId="12" xfId="0" applyFont="1" applyBorder="1" applyAlignment="1">
      <alignment horizontal="center" vertical="top"/>
    </xf>
    <xf numFmtId="0" fontId="36" fillId="0" borderId="12" xfId="0" applyFont="1" applyBorder="1" applyAlignment="1">
      <alignment horizontal="right" vertical="top"/>
    </xf>
    <xf numFmtId="57" fontId="49" fillId="0" borderId="15" xfId="0" applyNumberFormat="1" applyFont="1" applyBorder="1" applyAlignment="1">
      <alignment vertical="center"/>
    </xf>
    <xf numFmtId="38" fontId="49" fillId="0" borderId="15" xfId="0" applyNumberFormat="1" applyFont="1" applyBorder="1" applyAlignment="1">
      <alignment vertical="center"/>
    </xf>
    <xf numFmtId="38" fontId="49" fillId="0" borderId="42" xfId="0" applyNumberFormat="1" applyFont="1" applyBorder="1" applyAlignment="1">
      <alignment vertical="center"/>
    </xf>
    <xf numFmtId="38" fontId="49" fillId="0" borderId="11" xfId="0" applyNumberFormat="1" applyFont="1" applyBorder="1" applyAlignment="1">
      <alignment vertical="center"/>
    </xf>
    <xf numFmtId="38" fontId="49" fillId="0" borderId="13" xfId="0" applyNumberFormat="1" applyFont="1" applyBorder="1" applyAlignment="1">
      <alignment vertical="center"/>
    </xf>
    <xf numFmtId="38" fontId="49" fillId="0" borderId="61" xfId="0" applyNumberFormat="1" applyFont="1" applyBorder="1" applyAlignment="1">
      <alignment vertical="center"/>
    </xf>
    <xf numFmtId="38" fontId="49" fillId="0" borderId="10" xfId="0" applyNumberFormat="1" applyFont="1" applyBorder="1" applyAlignment="1">
      <alignment vertical="center"/>
    </xf>
    <xf numFmtId="38" fontId="49" fillId="0" borderId="62" xfId="0" applyNumberFormat="1" applyFont="1" applyBorder="1" applyAlignment="1">
      <alignment vertical="center"/>
    </xf>
    <xf numFmtId="0" fontId="49" fillId="0" borderId="15" xfId="0" applyFont="1" applyBorder="1" applyAlignment="1">
      <alignment horizontal="center"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49" fillId="0" borderId="43"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6" xfId="0" applyFont="1" applyBorder="1" applyAlignment="1">
      <alignment horizontal="center" vertical="center" wrapText="1"/>
    </xf>
    <xf numFmtId="0" fontId="0" fillId="0" borderId="15" xfId="0" applyFont="1" applyBorder="1" applyAlignment="1">
      <alignment vertical="center"/>
    </xf>
    <xf numFmtId="0" fontId="49" fillId="0" borderId="12" xfId="0" applyFont="1" applyBorder="1" applyAlignment="1">
      <alignment horizontal="center" vertical="center" wrapText="1"/>
    </xf>
    <xf numFmtId="0" fontId="49" fillId="0" borderId="34" xfId="0" applyFont="1" applyBorder="1" applyAlignment="1">
      <alignment horizontal="center" vertical="center" wrapText="1"/>
    </xf>
    <xf numFmtId="0" fontId="0" fillId="0" borderId="13" xfId="0" applyFont="1" applyBorder="1" applyAlignment="1">
      <alignment vertical="center"/>
    </xf>
    <xf numFmtId="0" fontId="49" fillId="0" borderId="61" xfId="0" applyFont="1" applyBorder="1" applyAlignment="1">
      <alignment horizontal="center" vertical="center" wrapText="1"/>
    </xf>
    <xf numFmtId="0" fontId="0" fillId="0" borderId="62" xfId="0" applyFont="1" applyBorder="1" applyAlignment="1">
      <alignment vertical="center"/>
    </xf>
    <xf numFmtId="0" fontId="85" fillId="0" borderId="34" xfId="0" applyFont="1" applyBorder="1" applyAlignment="1">
      <alignment horizontal="center" vertical="center"/>
    </xf>
    <xf numFmtId="3" fontId="84" fillId="0" borderId="34" xfId="0" applyNumberFormat="1" applyFont="1" applyBorder="1" applyAlignment="1">
      <alignment horizontal="right" vertical="center"/>
    </xf>
    <xf numFmtId="0" fontId="85" fillId="0" borderId="34" xfId="0" applyFont="1" applyBorder="1" applyAlignment="1">
      <alignment horizontal="right" vertical="center"/>
    </xf>
    <xf numFmtId="0" fontId="84" fillId="0" borderId="15" xfId="0" applyFont="1" applyBorder="1" applyAlignment="1">
      <alignment horizontal="center" vertical="center"/>
    </xf>
    <xf numFmtId="0" fontId="84" fillId="0" borderId="15" xfId="0" applyFont="1" applyBorder="1" applyAlignment="1">
      <alignment horizontal="center" vertical="center" wrapText="1"/>
    </xf>
    <xf numFmtId="0" fontId="85" fillId="0" borderId="15" xfId="0" applyFont="1" applyBorder="1" applyAlignment="1">
      <alignment horizontal="center" vertical="center"/>
    </xf>
    <xf numFmtId="0" fontId="49" fillId="0" borderId="15" xfId="0" applyFont="1" applyBorder="1" applyAlignment="1">
      <alignment vertical="center"/>
    </xf>
    <xf numFmtId="0" fontId="36" fillId="0" borderId="15" xfId="0" applyFont="1" applyBorder="1" applyAlignment="1">
      <alignment horizontal="center" vertical="center" wrapText="1"/>
    </xf>
    <xf numFmtId="0" fontId="49" fillId="0" borderId="21" xfId="0" applyFont="1" applyBorder="1" applyAlignment="1">
      <alignment vertical="center"/>
    </xf>
    <xf numFmtId="0" fontId="49" fillId="0" borderId="22" xfId="0" applyFont="1" applyBorder="1" applyAlignment="1">
      <alignment vertical="center"/>
    </xf>
    <xf numFmtId="0" fontId="49" fillId="0" borderId="29" xfId="0" applyFont="1" applyBorder="1" applyAlignment="1">
      <alignment vertical="center"/>
    </xf>
    <xf numFmtId="57" fontId="49" fillId="0" borderId="21" xfId="0" applyNumberFormat="1" applyFont="1" applyBorder="1" applyAlignment="1">
      <alignment vertical="center"/>
    </xf>
    <xf numFmtId="57" fontId="49" fillId="0" borderId="22" xfId="0" applyNumberFormat="1" applyFont="1" applyBorder="1" applyAlignment="1">
      <alignment vertical="center"/>
    </xf>
    <xf numFmtId="57" fontId="49" fillId="0" borderId="29" xfId="0" applyNumberFormat="1" applyFont="1" applyBorder="1" applyAlignment="1">
      <alignment vertical="center"/>
    </xf>
    <xf numFmtId="38" fontId="49" fillId="0" borderId="21" xfId="0" applyNumberFormat="1" applyFont="1" applyBorder="1" applyAlignment="1">
      <alignment vertical="center"/>
    </xf>
    <xf numFmtId="38" fontId="49" fillId="0" borderId="22" xfId="0" applyNumberFormat="1" applyFont="1" applyBorder="1" applyAlignment="1">
      <alignment vertical="center"/>
    </xf>
    <xf numFmtId="38" fontId="49" fillId="0" borderId="29" xfId="0" applyNumberFormat="1" applyFont="1" applyBorder="1" applyAlignment="1">
      <alignment vertical="center"/>
    </xf>
    <xf numFmtId="0" fontId="36" fillId="0" borderId="21" xfId="0" applyFont="1" applyBorder="1" applyAlignment="1">
      <alignment horizontal="center" vertical="center" wrapText="1"/>
    </xf>
    <xf numFmtId="0" fontId="36" fillId="0" borderId="29" xfId="0" applyFont="1" applyBorder="1" applyAlignment="1">
      <alignment horizontal="center" vertical="center" wrapText="1"/>
    </xf>
    <xf numFmtId="57" fontId="49" fillId="0" borderId="42" xfId="0" applyNumberFormat="1" applyFont="1" applyBorder="1" applyAlignment="1">
      <alignment vertical="center"/>
    </xf>
    <xf numFmtId="57" fontId="49" fillId="0" borderId="11" xfId="0" applyNumberFormat="1" applyFont="1" applyBorder="1" applyAlignment="1">
      <alignment vertical="center"/>
    </xf>
    <xf numFmtId="57" fontId="49" fillId="0" borderId="13" xfId="0" applyNumberFormat="1" applyFont="1" applyBorder="1" applyAlignment="1">
      <alignment vertical="center"/>
    </xf>
    <xf numFmtId="57" fontId="49" fillId="0" borderId="61" xfId="0" applyNumberFormat="1" applyFont="1" applyBorder="1" applyAlignment="1">
      <alignment vertical="center"/>
    </xf>
    <xf numFmtId="57" fontId="49" fillId="0" borderId="10" xfId="0" applyNumberFormat="1" applyFont="1" applyBorder="1" applyAlignment="1">
      <alignment vertical="center"/>
    </xf>
    <xf numFmtId="57" fontId="49" fillId="0" borderId="62" xfId="0" applyNumberFormat="1" applyFont="1" applyBorder="1" applyAlignment="1">
      <alignment vertical="center"/>
    </xf>
    <xf numFmtId="0" fontId="49" fillId="0" borderId="42" xfId="0" applyFont="1" applyBorder="1" applyAlignment="1">
      <alignment vertical="center"/>
    </xf>
    <xf numFmtId="0" fontId="49" fillId="0" borderId="13" xfId="0" applyFont="1" applyBorder="1" applyAlignment="1">
      <alignment vertical="center"/>
    </xf>
    <xf numFmtId="0" fontId="49" fillId="0" borderId="61" xfId="0" applyFont="1" applyBorder="1" applyAlignment="1">
      <alignment vertical="center"/>
    </xf>
    <xf numFmtId="0" fontId="49" fillId="0" borderId="62" xfId="0" applyFont="1" applyBorder="1" applyAlignment="1">
      <alignment vertical="center"/>
    </xf>
    <xf numFmtId="0" fontId="36" fillId="0" borderId="4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49" fillId="0" borderId="11" xfId="0" applyFont="1" applyBorder="1" applyAlignment="1">
      <alignment vertical="center"/>
    </xf>
    <xf numFmtId="0" fontId="49" fillId="0" borderId="10" xfId="0" applyFont="1" applyBorder="1" applyAlignment="1">
      <alignment vertical="center"/>
    </xf>
    <xf numFmtId="0" fontId="49" fillId="0" borderId="42" xfId="0" applyFont="1" applyBorder="1" applyAlignment="1">
      <alignment horizontal="center" vertical="center"/>
    </xf>
    <xf numFmtId="0" fontId="49" fillId="0" borderId="13" xfId="0" applyFont="1" applyBorder="1" applyAlignment="1">
      <alignment horizontal="center" vertical="center"/>
    </xf>
    <xf numFmtId="38" fontId="49" fillId="0" borderId="34" xfId="0" applyNumberFormat="1" applyFont="1" applyBorder="1" applyAlignment="1">
      <alignment horizontal="right" vertical="top"/>
    </xf>
    <xf numFmtId="38" fontId="0" fillId="0" borderId="34" xfId="0" applyNumberFormat="1" applyFont="1" applyBorder="1" applyAlignment="1">
      <alignment horizontal="right" vertical="top"/>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62" xfId="0" applyFont="1" applyBorder="1" applyAlignment="1">
      <alignment horizontal="center" vertical="center"/>
    </xf>
    <xf numFmtId="0" fontId="49" fillId="0" borderId="11" xfId="0" applyFont="1" applyBorder="1" applyAlignment="1">
      <alignment horizontal="center" vertical="center"/>
    </xf>
    <xf numFmtId="38" fontId="49" fillId="0" borderId="12" xfId="0" applyNumberFormat="1" applyFont="1" applyBorder="1" applyAlignment="1">
      <alignment horizontal="right"/>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19">
    <dxf>
      <font>
        <color theme="0"/>
      </font>
    </dxf>
    <dxf>
      <fill>
        <patternFill>
          <bgColor theme="2" tint="-0.499984740745262"/>
        </patternFill>
      </fill>
    </dxf>
    <dxf>
      <fill>
        <patternFill>
          <bgColor theme="2" tint="-0.499984740745262"/>
        </patternFill>
      </fill>
    </dxf>
    <dxf>
      <font>
        <color theme="0"/>
      </font>
    </dxf>
    <dxf>
      <font>
        <color rgb="FFFF8601"/>
      </font>
      <fill>
        <patternFill>
          <bgColor rgb="FFFFFFCC"/>
        </patternFill>
      </fill>
    </dxf>
    <dxf>
      <font>
        <b/>
        <i val="0"/>
        <color rgb="FFFF0000"/>
      </font>
      <fill>
        <patternFill>
          <bgColor rgb="FFFFC000"/>
        </patternFill>
      </fill>
    </dxf>
    <dxf>
      <font>
        <color rgb="FF0070C0"/>
      </font>
    </dxf>
    <dxf>
      <font>
        <color rgb="FFFF0000"/>
      </font>
    </dxf>
    <dxf>
      <font>
        <color rgb="FF92D050"/>
      </font>
    </dxf>
    <dxf>
      <font>
        <color rgb="FF0070C0"/>
      </font>
    </dxf>
    <dxf>
      <font>
        <color rgb="FF0070C0"/>
      </font>
      <numFmt numFmtId="192" formatCode="&quot;適&quot;"/>
    </dxf>
    <dxf>
      <font>
        <color rgb="FFFFC000"/>
      </font>
      <fill>
        <patternFill>
          <bgColor rgb="FFCCECFF"/>
        </patternFill>
      </fill>
    </dxf>
    <dxf>
      <font>
        <color rgb="FFFFC000"/>
      </font>
      <numFmt numFmtId="193" formatCode="&quot;一部不適&quot;"/>
      <fill>
        <patternFill>
          <bgColor rgb="FFCCECFF"/>
        </patternFill>
      </fill>
    </dxf>
    <dxf>
      <font>
        <color rgb="FFFF0000"/>
      </font>
      <fill>
        <patternFill>
          <bgColor rgb="FF99FFCC"/>
        </patternFill>
      </fill>
    </dxf>
    <dxf>
      <font>
        <color rgb="FFFF0000"/>
      </font>
      <numFmt numFmtId="194" formatCode="&quot;不適&quot;"/>
      <fill>
        <patternFill>
          <bgColor rgb="FF99FFCC"/>
        </patternFill>
      </fill>
    </dxf>
    <dxf>
      <font>
        <color rgb="FF00B050"/>
      </font>
      <numFmt numFmtId="195" formatCode="&quot;該当なし&quot;"/>
      <fill>
        <patternFill>
          <bgColor rgb="FFFFCCCC"/>
        </patternFill>
      </fill>
    </dxf>
    <dxf>
      <font>
        <color rgb="FF00B050"/>
      </font>
      <fill>
        <patternFill>
          <bgColor rgb="FFFFCCCC"/>
        </patternFill>
      </fill>
    </dxf>
    <dxf>
      <numFmt numFmtId="196" formatCode="&quot;その他&quot;"/>
      <fill>
        <patternFill>
          <bgColor rgb="FFFFFFCC"/>
        </patternFill>
      </fill>
    </dxf>
    <dxf>
      <fill>
        <patternFill>
          <bgColor rgb="FFFFFFCC"/>
        </patternFill>
      </fill>
    </dxf>
  </dxfs>
  <tableStyles count="0" defaultTableStyle="TableStyleMedium2" defaultPivotStyle="PivotStyleLight16"/>
  <colors>
    <mruColors>
      <color rgb="FFFF8601"/>
      <color rgb="FFFFFFCC"/>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65"/>
  <sheetViews>
    <sheetView tabSelected="1" view="pageBreakPreview"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592" t="s">
        <v>143</v>
      </c>
      <c r="B1" s="592"/>
      <c r="C1" s="592"/>
      <c r="D1" s="592"/>
      <c r="E1" s="592"/>
    </row>
    <row r="2" spans="1:7" ht="19.95" customHeight="1">
      <c r="A2" t="s">
        <v>10</v>
      </c>
    </row>
    <row r="3" spans="1:7" ht="30" customHeight="1">
      <c r="A3" s="13" t="s">
        <v>11</v>
      </c>
      <c r="B3" s="593"/>
      <c r="C3" s="593"/>
      <c r="D3" s="593"/>
      <c r="E3" s="593"/>
    </row>
    <row r="4" spans="1:7" ht="12" customHeight="1"/>
    <row r="5" spans="1:7" ht="30" customHeight="1">
      <c r="A5" s="13" t="s">
        <v>12</v>
      </c>
      <c r="B5" s="15" t="s">
        <v>13</v>
      </c>
      <c r="C5" s="594"/>
      <c r="D5" s="594"/>
      <c r="E5" s="595"/>
    </row>
    <row r="6" spans="1:7" ht="30" customHeight="1">
      <c r="A6" s="16" t="s">
        <v>14</v>
      </c>
      <c r="B6" s="587"/>
      <c r="C6" s="587"/>
      <c r="D6" s="587"/>
      <c r="E6" s="587"/>
    </row>
    <row r="7" spans="1:7" ht="30" customHeight="1">
      <c r="A7" s="16" t="s">
        <v>15</v>
      </c>
      <c r="B7" s="13" t="s">
        <v>16</v>
      </c>
      <c r="C7" s="14"/>
      <c r="D7" s="13" t="s">
        <v>17</v>
      </c>
      <c r="E7" s="14"/>
    </row>
    <row r="8" spans="1:7" ht="12" customHeight="1"/>
    <row r="9" spans="1:7" ht="30" customHeight="1">
      <c r="A9" s="13" t="s">
        <v>18</v>
      </c>
      <c r="B9" s="15" t="s">
        <v>19</v>
      </c>
      <c r="C9" s="594"/>
      <c r="D9" s="594"/>
      <c r="E9" s="595"/>
    </row>
    <row r="10" spans="1:7" ht="30" customHeight="1">
      <c r="A10" s="16" t="s">
        <v>20</v>
      </c>
      <c r="B10" s="587"/>
      <c r="C10" s="587"/>
      <c r="D10" s="587"/>
      <c r="E10" s="587"/>
    </row>
    <row r="11" spans="1:7" ht="30" customHeight="1">
      <c r="A11" s="16" t="s">
        <v>21</v>
      </c>
      <c r="B11" s="587"/>
      <c r="C11" s="587"/>
      <c r="D11" s="587"/>
      <c r="E11" s="587"/>
    </row>
    <row r="12" spans="1:7" ht="30" customHeight="1">
      <c r="A12" s="16" t="s">
        <v>22</v>
      </c>
      <c r="B12" s="587"/>
      <c r="C12" s="587"/>
      <c r="D12" s="13" t="s">
        <v>23</v>
      </c>
      <c r="E12" s="14"/>
    </row>
    <row r="13" spans="1:7" ht="30" customHeight="1">
      <c r="A13" s="16" t="s">
        <v>24</v>
      </c>
      <c r="B13" s="13" t="s">
        <v>16</v>
      </c>
      <c r="C13" s="14"/>
      <c r="D13" s="16" t="s">
        <v>25</v>
      </c>
      <c r="E13" s="14"/>
    </row>
    <row r="14" spans="1:7" ht="30" customHeight="1">
      <c r="A14" s="16" t="s">
        <v>26</v>
      </c>
      <c r="B14" s="16" t="s">
        <v>16</v>
      </c>
      <c r="C14" s="14"/>
      <c r="D14" s="16" t="s">
        <v>25</v>
      </c>
      <c r="E14" s="14"/>
    </row>
    <row r="15" spans="1:7" ht="12" customHeight="1" thickBot="1"/>
    <row r="16" spans="1:7" ht="36.450000000000003" customHeight="1" thickBot="1">
      <c r="A16" s="588" t="s">
        <v>27</v>
      </c>
      <c r="B16" s="589"/>
      <c r="C16" s="17" t="s">
        <v>28</v>
      </c>
      <c r="D16" s="590" t="s">
        <v>29</v>
      </c>
      <c r="E16" s="591"/>
      <c r="G16" s="18" t="s">
        <v>28</v>
      </c>
    </row>
    <row r="17" spans="1:7" ht="19.95" customHeight="1">
      <c r="G17" s="18" t="s">
        <v>30</v>
      </c>
    </row>
    <row r="18" spans="1:7" ht="12" customHeight="1">
      <c r="A18" s="503" t="s">
        <v>707</v>
      </c>
      <c r="B18" s="428"/>
      <c r="C18" s="19"/>
      <c r="D18" s="19"/>
      <c r="E18" s="19"/>
      <c r="G18" s="18" t="s">
        <v>31</v>
      </c>
    </row>
    <row r="19" spans="1:7" ht="12" customHeight="1">
      <c r="A19" s="445" t="s">
        <v>53</v>
      </c>
      <c r="B19" s="429"/>
      <c r="C19" s="19"/>
      <c r="D19" s="19"/>
      <c r="E19" s="19"/>
    </row>
    <row r="20" spans="1:7" ht="12" customHeight="1">
      <c r="A20" s="445" t="s">
        <v>54</v>
      </c>
      <c r="B20" s="429"/>
      <c r="C20" s="19"/>
      <c r="D20" s="19"/>
      <c r="E20" s="19"/>
    </row>
    <row r="21" spans="1:7" ht="12" customHeight="1">
      <c r="A21" s="445" t="s">
        <v>635</v>
      </c>
      <c r="B21" s="429"/>
      <c r="C21" s="19"/>
      <c r="D21" s="19"/>
      <c r="E21" s="19"/>
      <c r="G21" s="18" t="s">
        <v>412</v>
      </c>
    </row>
    <row r="22" spans="1:7" ht="12" customHeight="1">
      <c r="A22" s="445" t="s">
        <v>636</v>
      </c>
      <c r="B22" s="429"/>
      <c r="C22" s="19"/>
      <c r="D22" s="19"/>
      <c r="E22" s="19"/>
    </row>
    <row r="23" spans="1:7" ht="12" customHeight="1">
      <c r="A23" s="445" t="s">
        <v>638</v>
      </c>
      <c r="B23" s="429"/>
      <c r="C23" s="19"/>
      <c r="D23" s="19"/>
      <c r="E23" s="19"/>
    </row>
    <row r="24" spans="1:7" ht="12" customHeight="1">
      <c r="A24" s="445" t="s">
        <v>637</v>
      </c>
      <c r="B24" s="429"/>
      <c r="C24" s="19"/>
      <c r="D24" s="19"/>
      <c r="E24" s="19"/>
    </row>
    <row r="25" spans="1:7" ht="12" customHeight="1">
      <c r="A25" s="445" t="s">
        <v>640</v>
      </c>
      <c r="B25" s="429"/>
      <c r="C25" s="19"/>
      <c r="D25" s="19"/>
      <c r="E25" s="19"/>
    </row>
    <row r="26" spans="1:7" ht="12" customHeight="1">
      <c r="A26" s="445" t="s">
        <v>639</v>
      </c>
      <c r="B26" s="429"/>
      <c r="C26" s="19"/>
      <c r="D26" s="19"/>
      <c r="E26" s="19"/>
    </row>
    <row r="27" spans="1:7" ht="12" customHeight="1">
      <c r="A27" s="445" t="s">
        <v>641</v>
      </c>
      <c r="B27" s="429"/>
      <c r="C27" s="19"/>
      <c r="D27" s="19"/>
      <c r="E27" s="19"/>
    </row>
    <row r="28" spans="1:7" ht="12" customHeight="1">
      <c r="A28" s="445" t="s">
        <v>642</v>
      </c>
      <c r="B28" s="429"/>
      <c r="C28" s="19"/>
      <c r="D28" s="19"/>
      <c r="E28" s="19"/>
    </row>
    <row r="29" spans="1:7" ht="12" customHeight="1">
      <c r="A29" s="445" t="s">
        <v>643</v>
      </c>
      <c r="B29" s="429"/>
      <c r="C29" s="19"/>
      <c r="D29" s="19"/>
      <c r="E29" s="19"/>
    </row>
    <row r="30" spans="1:7" ht="12" customHeight="1">
      <c r="A30" s="445" t="s">
        <v>645</v>
      </c>
      <c r="B30" s="429"/>
      <c r="C30" s="19"/>
      <c r="D30" s="19"/>
      <c r="E30" s="19"/>
    </row>
    <row r="31" spans="1:7" ht="12" customHeight="1">
      <c r="A31" s="445" t="s">
        <v>644</v>
      </c>
      <c r="B31" s="429"/>
      <c r="C31" s="19"/>
      <c r="D31" s="19"/>
      <c r="E31" s="19"/>
    </row>
    <row r="32" spans="1:7" ht="12" customHeight="1">
      <c r="A32" s="445" t="s">
        <v>647</v>
      </c>
      <c r="B32" s="429"/>
      <c r="C32" s="19"/>
      <c r="D32" s="19"/>
      <c r="E32" s="19"/>
    </row>
    <row r="33" spans="1:5" ht="12" customHeight="1">
      <c r="A33" s="445" t="s">
        <v>646</v>
      </c>
      <c r="B33" s="429"/>
      <c r="C33" s="19"/>
      <c r="D33" s="19"/>
      <c r="E33" s="19"/>
    </row>
    <row r="34" spans="1:5" ht="12" customHeight="1">
      <c r="A34" s="445" t="s">
        <v>650</v>
      </c>
      <c r="B34" s="429"/>
      <c r="C34" s="19"/>
      <c r="D34" s="19"/>
      <c r="E34" s="19"/>
    </row>
    <row r="35" spans="1:5" ht="12" customHeight="1">
      <c r="A35" s="445" t="s">
        <v>651</v>
      </c>
      <c r="B35" s="429"/>
      <c r="C35" s="19"/>
      <c r="D35" s="19"/>
      <c r="E35" s="19"/>
    </row>
    <row r="36" spans="1:5" ht="12" customHeight="1">
      <c r="A36" s="445" t="s">
        <v>652</v>
      </c>
      <c r="B36" s="429"/>
      <c r="C36" s="19"/>
      <c r="D36" s="19"/>
      <c r="E36" s="19"/>
    </row>
    <row r="37" spans="1:5" ht="12" customHeight="1">
      <c r="A37" s="445" t="s">
        <v>648</v>
      </c>
      <c r="B37" s="429"/>
      <c r="C37" s="19"/>
      <c r="D37" s="19"/>
      <c r="E37" s="19"/>
    </row>
    <row r="38" spans="1:5" ht="12" customHeight="1">
      <c r="A38" s="445" t="s">
        <v>649</v>
      </c>
      <c r="B38" s="429"/>
      <c r="C38" s="19"/>
      <c r="D38" s="19"/>
      <c r="E38" s="19"/>
    </row>
    <row r="39" spans="1:5" ht="12" customHeight="1">
      <c r="A39" s="445" t="s">
        <v>654</v>
      </c>
      <c r="B39" s="429"/>
      <c r="C39" s="19"/>
      <c r="D39" s="19"/>
      <c r="E39" s="19"/>
    </row>
    <row r="40" spans="1:5" ht="12" customHeight="1">
      <c r="A40" s="445" t="s">
        <v>653</v>
      </c>
      <c r="B40" s="448"/>
      <c r="C40" s="19"/>
      <c r="D40" s="19"/>
      <c r="E40" s="19"/>
    </row>
    <row r="41" spans="1:5" ht="12" customHeight="1">
      <c r="A41" s="445" t="s">
        <v>732</v>
      </c>
      <c r="B41" s="448"/>
      <c r="C41" s="19"/>
      <c r="D41" s="19"/>
      <c r="E41" s="19"/>
    </row>
    <row r="42" spans="1:5" ht="12" customHeight="1">
      <c r="A42" s="445" t="s">
        <v>721</v>
      </c>
      <c r="B42" s="448"/>
      <c r="C42" s="19"/>
      <c r="D42" s="19"/>
      <c r="E42" s="19"/>
    </row>
    <row r="43" spans="1:5" ht="12" customHeight="1">
      <c r="A43" s="445" t="s">
        <v>710</v>
      </c>
      <c r="B43" s="448"/>
      <c r="C43" s="19"/>
      <c r="D43" s="19"/>
      <c r="E43" s="19"/>
    </row>
    <row r="44" spans="1:5" ht="12" customHeight="1">
      <c r="A44" s="445" t="s">
        <v>709</v>
      </c>
      <c r="B44" s="448"/>
      <c r="C44" s="19"/>
      <c r="D44" s="19"/>
      <c r="E44" s="19"/>
    </row>
    <row r="45" spans="1:5">
      <c r="A45" s="445" t="s">
        <v>715</v>
      </c>
    </row>
    <row r="46" spans="1:5">
      <c r="A46" s="445" t="s">
        <v>716</v>
      </c>
    </row>
    <row r="47" spans="1:5">
      <c r="A47" s="446"/>
      <c r="B47" s="20"/>
      <c r="C47" s="19"/>
      <c r="D47" s="19"/>
      <c r="E47" s="19"/>
    </row>
    <row r="48" spans="1:5">
      <c r="A48" s="447" t="s">
        <v>5</v>
      </c>
      <c r="B48" s="20"/>
      <c r="C48" s="19"/>
      <c r="D48" s="19"/>
      <c r="E48" s="19"/>
    </row>
    <row r="49" spans="1:5" ht="13.5" customHeight="1">
      <c r="A49" s="11"/>
      <c r="B49" s="19"/>
      <c r="C49" s="19"/>
      <c r="D49" s="19"/>
      <c r="E49" s="19"/>
    </row>
    <row r="50" spans="1:5" ht="13.5" customHeight="1">
      <c r="A50" s="10"/>
      <c r="B50" s="23"/>
      <c r="C50" s="23"/>
      <c r="D50" s="23"/>
      <c r="E50" s="23"/>
    </row>
    <row r="51" spans="1:5">
      <c r="A51" s="9"/>
    </row>
    <row r="52" spans="1:5">
      <c r="A52" s="11"/>
    </row>
    <row r="53" spans="1:5">
      <c r="A53" s="11"/>
    </row>
    <row r="54" spans="1:5">
      <c r="A54" s="12"/>
    </row>
    <row r="55" spans="1:5">
      <c r="A55" s="10"/>
    </row>
    <row r="56" spans="1:5">
      <c r="A56" s="9"/>
    </row>
    <row r="57" spans="1:5">
      <c r="A57" s="11"/>
    </row>
    <row r="58" spans="1:5">
      <c r="A58" s="10"/>
    </row>
    <row r="59" spans="1:5">
      <c r="A59" s="9"/>
    </row>
    <row r="60" spans="1:5">
      <c r="A60" s="10"/>
    </row>
    <row r="61" spans="1:5">
      <c r="A61" s="8"/>
    </row>
    <row r="63" spans="1:5">
      <c r="A63" s="6"/>
    </row>
    <row r="64" spans="1:5">
      <c r="A64" s="6"/>
    </row>
    <row r="65" spans="1:1">
      <c r="A65" s="6"/>
    </row>
  </sheetData>
  <mergeCells count="10">
    <mergeCell ref="B11:E11"/>
    <mergeCell ref="B12:C12"/>
    <mergeCell ref="A16:B16"/>
    <mergeCell ref="D16:E16"/>
    <mergeCell ref="A1:E1"/>
    <mergeCell ref="B3:E3"/>
    <mergeCell ref="C5:E5"/>
    <mergeCell ref="B6:E6"/>
    <mergeCell ref="C9:E9"/>
    <mergeCell ref="B10:E10"/>
  </mergeCells>
  <phoneticPr fontId="18"/>
  <dataValidations disablePrompts="1" count="1">
    <dataValidation type="list" errorStyle="information" allowBlank="1" showInputMessage="1" sqref="C16">
      <formula1>$G$16:$G$18</formula1>
    </dataValidation>
  </dataValidations>
  <printOptions horizontalCentered="1"/>
  <pageMargins left="0.39370078740157483" right="0.39370078740157483" top="0.19685039370078741" bottom="0.19685039370078741" header="3.937007874015748E-2" footer="7.874015748031496E-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271"/>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8"/>
  <cols>
    <col min="1" max="1" width="11.21875" style="40" customWidth="1"/>
    <col min="2" max="2" width="42.44140625" style="41" customWidth="1"/>
    <col min="3" max="3" width="11.33203125" style="458" customWidth="1"/>
    <col min="4" max="4" width="8" style="28" customWidth="1"/>
    <col min="5" max="5" width="17.44140625" style="28" customWidth="1"/>
    <col min="6" max="6" width="7.44140625" style="276" hidden="1" customWidth="1"/>
    <col min="7" max="7" width="10.33203125" style="58" hidden="1" customWidth="1"/>
    <col min="8" max="8" width="40" style="582" hidden="1" customWidth="1"/>
    <col min="9" max="9" width="13.77734375" style="1" hidden="1" customWidth="1"/>
    <col min="10" max="10" width="17.21875" style="1" hidden="1" customWidth="1"/>
    <col min="11" max="26" width="9" style="1" hidden="1" customWidth="1"/>
    <col min="27" max="16384" width="9" style="1"/>
  </cols>
  <sheetData>
    <row r="1" spans="1:16" ht="15" customHeight="1">
      <c r="A1" s="26" t="s">
        <v>314</v>
      </c>
      <c r="B1" s="27"/>
      <c r="C1" s="452"/>
      <c r="I1" s="67" t="s">
        <v>372</v>
      </c>
      <c r="J1" s="68"/>
      <c r="K1" s="68"/>
      <c r="L1" s="68"/>
      <c r="M1" s="68"/>
      <c r="N1"/>
      <c r="O1"/>
      <c r="P1"/>
    </row>
    <row r="2" spans="1:16" ht="15" customHeight="1" thickBot="1">
      <c r="A2" s="26"/>
      <c r="B2" s="24" t="s">
        <v>50</v>
      </c>
      <c r="C2" s="627">
        <f>フェイスシート!B3</f>
        <v>0</v>
      </c>
      <c r="D2" s="627"/>
      <c r="E2" s="627"/>
      <c r="I2" s="67" t="s">
        <v>373</v>
      </c>
      <c r="J2" s="68"/>
      <c r="K2" s="68"/>
      <c r="L2" s="68"/>
      <c r="M2" s="68"/>
      <c r="N2"/>
      <c r="O2"/>
      <c r="P2"/>
    </row>
    <row r="3" spans="1:16" ht="15" customHeight="1" thickTop="1" thickBot="1">
      <c r="A3" s="29"/>
      <c r="B3" s="24" t="s">
        <v>51</v>
      </c>
      <c r="C3" s="628">
        <f>フェイスシート!B10</f>
        <v>0</v>
      </c>
      <c r="D3" s="628"/>
      <c r="E3" s="628"/>
      <c r="F3" s="573"/>
      <c r="H3" s="582" t="s">
        <v>725</v>
      </c>
      <c r="I3" s="69" t="s">
        <v>374</v>
      </c>
      <c r="J3" s="70"/>
      <c r="K3" s="71"/>
      <c r="L3" s="71"/>
      <c r="M3" s="71"/>
      <c r="N3"/>
      <c r="O3"/>
      <c r="P3"/>
    </row>
    <row r="4" spans="1:16" s="2" customFormat="1" ht="15" customHeight="1" thickTop="1" thickBot="1">
      <c r="A4" s="25" t="s">
        <v>52</v>
      </c>
      <c r="B4" s="30"/>
      <c r="C4" s="453"/>
      <c r="D4" s="31"/>
      <c r="E4" s="32"/>
      <c r="F4" s="574" t="s">
        <v>596</v>
      </c>
      <c r="G4" s="586" t="s">
        <v>597</v>
      </c>
      <c r="H4" s="583" t="s">
        <v>598</v>
      </c>
      <c r="I4" s="72"/>
      <c r="J4" s="292" t="s">
        <v>413</v>
      </c>
      <c r="K4" s="73" t="s">
        <v>375</v>
      </c>
      <c r="L4" s="74"/>
      <c r="M4" s="74"/>
      <c r="N4" s="74"/>
      <c r="O4" s="74"/>
      <c r="P4" s="75"/>
    </row>
    <row r="5" spans="1:16" ht="45" customHeight="1" thickTop="1" thickBot="1">
      <c r="A5" s="33" t="s">
        <v>0</v>
      </c>
      <c r="B5" s="34" t="s">
        <v>1</v>
      </c>
      <c r="C5" s="454" t="s">
        <v>34</v>
      </c>
      <c r="D5" s="21" t="s">
        <v>32</v>
      </c>
      <c r="E5" s="22" t="s">
        <v>33</v>
      </c>
      <c r="F5" s="174" t="s">
        <v>36</v>
      </c>
      <c r="G5" s="411" t="s">
        <v>551</v>
      </c>
      <c r="H5" s="451" t="s">
        <v>37</v>
      </c>
      <c r="I5" s="76" t="s">
        <v>376</v>
      </c>
      <c r="J5" s="77"/>
      <c r="K5" s="78">
        <v>2</v>
      </c>
      <c r="L5" s="79">
        <v>3</v>
      </c>
      <c r="M5" s="79" t="s">
        <v>377</v>
      </c>
      <c r="N5" s="79" t="s">
        <v>378</v>
      </c>
      <c r="O5" s="79" t="s">
        <v>379</v>
      </c>
      <c r="P5" s="80" t="s">
        <v>380</v>
      </c>
    </row>
    <row r="6" spans="1:16" ht="2.25" customHeight="1" thickTop="1">
      <c r="A6" s="35"/>
      <c r="B6" s="35"/>
      <c r="C6" s="455"/>
      <c r="D6" s="35"/>
      <c r="E6" s="35"/>
      <c r="F6" s="175"/>
      <c r="G6" s="60"/>
      <c r="H6" s="481"/>
      <c r="I6" s="59"/>
    </row>
    <row r="7" spans="1:16" ht="15" customHeight="1">
      <c r="A7" s="224"/>
      <c r="B7" s="224"/>
      <c r="C7" s="456"/>
      <c r="D7" s="224"/>
      <c r="E7" s="224"/>
      <c r="F7" s="176"/>
      <c r="G7" s="61"/>
      <c r="H7" s="584"/>
      <c r="I7" s="291" t="s">
        <v>412</v>
      </c>
      <c r="K7" s="412" t="s">
        <v>561</v>
      </c>
      <c r="L7" s="412" t="s">
        <v>562</v>
      </c>
      <c r="M7" s="412" t="s">
        <v>563</v>
      </c>
    </row>
    <row r="8" spans="1:16" ht="15" customHeight="1">
      <c r="A8" s="125" t="s">
        <v>4</v>
      </c>
      <c r="B8" s="126"/>
      <c r="C8" s="457"/>
      <c r="D8" s="225"/>
      <c r="E8" s="225"/>
      <c r="F8" s="177"/>
      <c r="G8" s="444"/>
      <c r="H8" s="585"/>
      <c r="I8" s="59"/>
    </row>
    <row r="9" spans="1:16" s="3" customFormat="1" ht="57.6">
      <c r="A9" s="36" t="s">
        <v>55</v>
      </c>
      <c r="B9" s="110" t="s">
        <v>361</v>
      </c>
      <c r="C9" s="202" t="s">
        <v>59</v>
      </c>
      <c r="D9" s="459"/>
      <c r="E9" s="462"/>
      <c r="F9" s="571" t="s">
        <v>137</v>
      </c>
      <c r="G9" s="473"/>
      <c r="H9" s="474"/>
      <c r="I9" s="81" t="str">
        <f t="shared" ref="I9:I69" si="0">IF(IFERROR(MATCH(G9,K$5:P$5,0),99)&lt;&gt;99,"指摘あり",IF(OR(D9=2,D9="2:不適"),"自己×",IF(AND(G9="",RIGHT(F9,1)&lt;&gt;"略"),IF(OR(F9=$I$4,$I$4=""),F9,""),IF(H9&lt;&gt;"","ｺﾒﾝﾄあり",""))))</f>
        <v>介</v>
      </c>
      <c r="J9" s="328" t="s">
        <v>549</v>
      </c>
    </row>
    <row r="10" spans="1:16" s="3" customFormat="1" ht="57.6">
      <c r="A10" s="112" t="s">
        <v>56</v>
      </c>
      <c r="B10" s="113" t="s">
        <v>362</v>
      </c>
      <c r="C10" s="203" t="s">
        <v>60</v>
      </c>
      <c r="D10" s="226"/>
      <c r="E10" s="227"/>
      <c r="F10" s="179" t="s">
        <v>138</v>
      </c>
      <c r="G10" s="504"/>
      <c r="H10" s="475"/>
      <c r="I10" s="82" t="str">
        <f t="shared" si="0"/>
        <v>介</v>
      </c>
      <c r="J10" s="294" t="s">
        <v>549</v>
      </c>
    </row>
    <row r="11" spans="1:16" s="3" customFormat="1" ht="38.4">
      <c r="A11" s="115"/>
      <c r="B11" s="116" t="s">
        <v>720</v>
      </c>
      <c r="C11" s="204" t="s">
        <v>57</v>
      </c>
      <c r="D11" s="55"/>
      <c r="E11" s="228"/>
      <c r="F11" s="180" t="s">
        <v>35</v>
      </c>
      <c r="G11" s="48"/>
      <c r="H11" s="476"/>
      <c r="I11" s="83" t="str">
        <f t="shared" si="0"/>
        <v>介</v>
      </c>
      <c r="J11" s="295" t="s">
        <v>556</v>
      </c>
    </row>
    <row r="12" spans="1:16" s="3" customFormat="1" ht="134.4">
      <c r="A12" s="115"/>
      <c r="B12" s="118" t="s">
        <v>674</v>
      </c>
      <c r="C12" s="465" t="s">
        <v>381</v>
      </c>
      <c r="D12" s="460"/>
      <c r="E12" s="229"/>
      <c r="F12" s="568" t="s">
        <v>138</v>
      </c>
      <c r="G12" s="471"/>
      <c r="H12" s="477"/>
      <c r="I12" s="84" t="str">
        <f t="shared" si="0"/>
        <v>介</v>
      </c>
      <c r="J12" s="296" t="s">
        <v>556</v>
      </c>
    </row>
    <row r="13" spans="1:16" s="3" customFormat="1" ht="105.6">
      <c r="A13" s="120"/>
      <c r="B13" s="121" t="s">
        <v>58</v>
      </c>
      <c r="C13" s="205" t="s">
        <v>141</v>
      </c>
      <c r="D13" s="230"/>
      <c r="E13" s="231"/>
      <c r="F13" s="181" t="s">
        <v>138</v>
      </c>
      <c r="G13" s="505"/>
      <c r="H13" s="478"/>
      <c r="I13" s="85" t="str">
        <f t="shared" si="0"/>
        <v>介</v>
      </c>
      <c r="J13" s="297" t="s">
        <v>556</v>
      </c>
    </row>
    <row r="14" spans="1:16" s="3" customFormat="1" ht="105.6">
      <c r="A14" s="115" t="s">
        <v>61</v>
      </c>
      <c r="B14" s="122" t="s">
        <v>675</v>
      </c>
      <c r="C14" s="206" t="s">
        <v>382</v>
      </c>
      <c r="D14" s="232"/>
      <c r="E14" s="233"/>
      <c r="F14" s="182" t="s">
        <v>138</v>
      </c>
      <c r="G14" s="506"/>
      <c r="H14" s="479"/>
      <c r="I14" s="86" t="str">
        <f t="shared" si="0"/>
        <v>介</v>
      </c>
      <c r="J14" s="298" t="s">
        <v>556</v>
      </c>
    </row>
    <row r="15" spans="1:16" s="3" customFormat="1" ht="105.6">
      <c r="A15" s="115"/>
      <c r="B15" s="116" t="s">
        <v>383</v>
      </c>
      <c r="C15" s="204" t="s">
        <v>384</v>
      </c>
      <c r="D15" s="55"/>
      <c r="E15" s="228"/>
      <c r="F15" s="180" t="s">
        <v>138</v>
      </c>
      <c r="G15" s="48"/>
      <c r="H15" s="476"/>
      <c r="I15" s="83" t="str">
        <f t="shared" si="0"/>
        <v>介</v>
      </c>
      <c r="J15" s="295" t="s">
        <v>556</v>
      </c>
    </row>
    <row r="16" spans="1:16" s="3" customFormat="1" ht="28.8">
      <c r="A16" s="115"/>
      <c r="B16" s="123" t="s">
        <v>385</v>
      </c>
      <c r="C16" s="464" t="s">
        <v>386</v>
      </c>
      <c r="D16" s="467"/>
      <c r="E16" s="235"/>
      <c r="F16" s="566" t="s">
        <v>35</v>
      </c>
      <c r="G16" s="470"/>
      <c r="H16" s="480"/>
      <c r="I16" s="87" t="str">
        <f t="shared" si="0"/>
        <v>介</v>
      </c>
      <c r="J16" s="299" t="s">
        <v>556</v>
      </c>
    </row>
    <row r="17" spans="1:16" s="3" customFormat="1" ht="86.4">
      <c r="A17" s="115"/>
      <c r="B17" s="123" t="s">
        <v>231</v>
      </c>
      <c r="C17" s="464" t="s">
        <v>62</v>
      </c>
      <c r="D17" s="467"/>
      <c r="E17" s="235"/>
      <c r="F17" s="566" t="s">
        <v>138</v>
      </c>
      <c r="G17" s="470"/>
      <c r="H17" s="480"/>
      <c r="I17" s="87" t="str">
        <f t="shared" si="0"/>
        <v>介</v>
      </c>
      <c r="J17" s="299" t="s">
        <v>556</v>
      </c>
    </row>
    <row r="18" spans="1:16" s="3" customFormat="1" ht="38.4">
      <c r="A18" s="120"/>
      <c r="B18" s="121" t="s">
        <v>64</v>
      </c>
      <c r="C18" s="205" t="s">
        <v>63</v>
      </c>
      <c r="D18" s="230"/>
      <c r="E18" s="231"/>
      <c r="F18" s="181" t="s">
        <v>138</v>
      </c>
      <c r="G18" s="505"/>
      <c r="H18" s="478"/>
      <c r="I18" s="85" t="str">
        <f t="shared" si="0"/>
        <v>介</v>
      </c>
      <c r="J18" s="297" t="s">
        <v>556</v>
      </c>
    </row>
    <row r="19" spans="1:16" s="3" customFormat="1" ht="86.4">
      <c r="A19" s="115" t="s">
        <v>387</v>
      </c>
      <c r="B19" s="122" t="s">
        <v>232</v>
      </c>
      <c r="C19" s="206" t="s">
        <v>65</v>
      </c>
      <c r="D19" s="232"/>
      <c r="E19" s="233"/>
      <c r="F19" s="182" t="s">
        <v>138</v>
      </c>
      <c r="G19" s="506"/>
      <c r="H19" s="479"/>
      <c r="I19" s="86" t="str">
        <f t="shared" si="0"/>
        <v>介</v>
      </c>
      <c r="J19" s="298" t="s">
        <v>556</v>
      </c>
    </row>
    <row r="20" spans="1:16" s="3" customFormat="1" ht="48">
      <c r="A20" s="112" t="s">
        <v>66</v>
      </c>
      <c r="B20" s="122" t="s">
        <v>363</v>
      </c>
      <c r="C20" s="206" t="s">
        <v>67</v>
      </c>
      <c r="D20" s="232"/>
      <c r="E20" s="233"/>
      <c r="F20" s="182" t="s">
        <v>138</v>
      </c>
      <c r="G20" s="506"/>
      <c r="H20" s="479"/>
      <c r="I20" s="86" t="str">
        <f t="shared" si="0"/>
        <v>介</v>
      </c>
      <c r="J20" s="298" t="s">
        <v>556</v>
      </c>
    </row>
    <row r="21" spans="1:16" s="3" customFormat="1" ht="153.6">
      <c r="A21" s="120"/>
      <c r="B21" s="121" t="s">
        <v>388</v>
      </c>
      <c r="C21" s="205" t="s">
        <v>68</v>
      </c>
      <c r="D21" s="230"/>
      <c r="E21" s="231"/>
      <c r="F21" s="181" t="s">
        <v>138</v>
      </c>
      <c r="G21" s="505"/>
      <c r="H21" s="478"/>
      <c r="I21" s="85" t="str">
        <f t="shared" si="0"/>
        <v>介</v>
      </c>
      <c r="J21" s="297" t="s">
        <v>556</v>
      </c>
    </row>
    <row r="22" spans="1:16" s="3" customFormat="1" ht="48">
      <c r="A22" s="112" t="s">
        <v>69</v>
      </c>
      <c r="B22" s="122" t="s">
        <v>233</v>
      </c>
      <c r="C22" s="206" t="s">
        <v>70</v>
      </c>
      <c r="D22" s="232"/>
      <c r="E22" s="233"/>
      <c r="F22" s="182" t="s">
        <v>138</v>
      </c>
      <c r="G22" s="506"/>
      <c r="H22" s="479"/>
      <c r="I22" s="86" t="str">
        <f t="shared" si="0"/>
        <v>介</v>
      </c>
      <c r="J22" s="298" t="s">
        <v>556</v>
      </c>
    </row>
    <row r="23" spans="1:16" s="3" customFormat="1" ht="48">
      <c r="A23" s="120"/>
      <c r="B23" s="121" t="s">
        <v>659</v>
      </c>
      <c r="C23" s="205" t="s">
        <v>389</v>
      </c>
      <c r="D23" s="230"/>
      <c r="E23" s="231"/>
      <c r="F23" s="181" t="s">
        <v>138</v>
      </c>
      <c r="G23" s="505"/>
      <c r="H23" s="478"/>
      <c r="I23" s="85" t="str">
        <f t="shared" si="0"/>
        <v>介</v>
      </c>
      <c r="J23" s="297" t="s">
        <v>556</v>
      </c>
    </row>
    <row r="24" spans="1:16" s="3" customFormat="1" ht="57.6">
      <c r="A24" s="112" t="s">
        <v>548</v>
      </c>
      <c r="B24" s="122" t="s">
        <v>676</v>
      </c>
      <c r="C24" s="415" t="s">
        <v>677</v>
      </c>
      <c r="D24" s="232"/>
      <c r="E24" s="233"/>
      <c r="F24" s="182" t="s">
        <v>38</v>
      </c>
      <c r="G24" s="506"/>
      <c r="H24" s="479"/>
      <c r="I24" s="86" t="str">
        <f t="shared" si="0"/>
        <v>福</v>
      </c>
      <c r="J24" s="298" t="s">
        <v>549</v>
      </c>
      <c r="K24" s="393"/>
      <c r="L24" s="393"/>
      <c r="M24" s="393"/>
      <c r="N24" s="393"/>
      <c r="O24" s="393"/>
      <c r="P24" s="393"/>
    </row>
    <row r="25" spans="1:16" s="3" customFormat="1" ht="15" customHeight="1">
      <c r="A25" s="37"/>
      <c r="B25" s="124"/>
      <c r="C25" s="207"/>
      <c r="D25" s="236"/>
      <c r="E25" s="237"/>
      <c r="F25" s="183"/>
      <c r="G25" s="63"/>
      <c r="H25" s="481"/>
      <c r="I25" s="88"/>
      <c r="J25" s="300"/>
    </row>
    <row r="26" spans="1:16" s="3" customFormat="1" ht="15" customHeight="1">
      <c r="A26" s="125" t="s">
        <v>2</v>
      </c>
      <c r="B26" s="126"/>
      <c r="C26" s="221"/>
      <c r="D26" s="238"/>
      <c r="E26" s="225"/>
      <c r="F26" s="177"/>
      <c r="G26" s="507"/>
      <c r="H26" s="579"/>
      <c r="I26" s="508"/>
      <c r="J26" s="301"/>
    </row>
    <row r="27" spans="1:16" s="3" customFormat="1" ht="38.4">
      <c r="A27" s="111" t="s">
        <v>145</v>
      </c>
      <c r="B27" s="127" t="s">
        <v>656</v>
      </c>
      <c r="C27" s="208" t="s">
        <v>144</v>
      </c>
      <c r="D27" s="45"/>
      <c r="E27" s="239"/>
      <c r="F27" s="184" t="s">
        <v>38</v>
      </c>
      <c r="G27" s="509"/>
      <c r="H27" s="510"/>
      <c r="I27" s="511" t="str">
        <f t="shared" si="0"/>
        <v>福</v>
      </c>
      <c r="J27" s="302" t="s">
        <v>556</v>
      </c>
    </row>
    <row r="28" spans="1:16" s="3" customFormat="1" ht="28.8">
      <c r="A28" s="119"/>
      <c r="B28" s="116" t="s">
        <v>153</v>
      </c>
      <c r="C28" s="204" t="s">
        <v>146</v>
      </c>
      <c r="D28" s="55"/>
      <c r="E28" s="240"/>
      <c r="F28" s="180" t="s">
        <v>38</v>
      </c>
      <c r="G28" s="48"/>
      <c r="H28" s="512"/>
      <c r="I28" s="513" t="str">
        <f t="shared" si="0"/>
        <v>福</v>
      </c>
      <c r="J28" s="295" t="s">
        <v>556</v>
      </c>
    </row>
    <row r="29" spans="1:16" s="3" customFormat="1" ht="28.8">
      <c r="A29" s="119"/>
      <c r="B29" s="116" t="s">
        <v>390</v>
      </c>
      <c r="C29" s="204" t="s">
        <v>80</v>
      </c>
      <c r="D29" s="55"/>
      <c r="E29" s="240"/>
      <c r="F29" s="180" t="s">
        <v>38</v>
      </c>
      <c r="G29" s="48"/>
      <c r="H29" s="512"/>
      <c r="I29" s="513" t="str">
        <f t="shared" si="0"/>
        <v>福</v>
      </c>
      <c r="J29" s="295" t="s">
        <v>556</v>
      </c>
    </row>
    <row r="30" spans="1:16" s="3" customFormat="1" ht="38.4">
      <c r="A30" s="119"/>
      <c r="B30" s="116" t="s">
        <v>154</v>
      </c>
      <c r="C30" s="204" t="s">
        <v>148</v>
      </c>
      <c r="D30" s="55"/>
      <c r="E30" s="240"/>
      <c r="F30" s="180" t="s">
        <v>38</v>
      </c>
      <c r="G30" s="48"/>
      <c r="H30" s="512"/>
      <c r="I30" s="513" t="str">
        <f t="shared" si="0"/>
        <v>福</v>
      </c>
      <c r="J30" s="295" t="s">
        <v>556</v>
      </c>
    </row>
    <row r="31" spans="1:16" s="3" customFormat="1" ht="19.2">
      <c r="A31" s="119"/>
      <c r="B31" s="123" t="s">
        <v>155</v>
      </c>
      <c r="C31" s="464" t="s">
        <v>147</v>
      </c>
      <c r="D31" s="467"/>
      <c r="E31" s="241"/>
      <c r="F31" s="566" t="s">
        <v>38</v>
      </c>
      <c r="G31" s="470"/>
      <c r="H31" s="514"/>
      <c r="I31" s="515" t="str">
        <f t="shared" si="0"/>
        <v>福</v>
      </c>
      <c r="J31" s="299" t="s">
        <v>556</v>
      </c>
    </row>
    <row r="32" spans="1:16" s="3" customFormat="1" ht="38.4">
      <c r="A32" s="114" t="s">
        <v>149</v>
      </c>
      <c r="B32" s="122" t="s">
        <v>152</v>
      </c>
      <c r="C32" s="206" t="s">
        <v>150</v>
      </c>
      <c r="D32" s="232"/>
      <c r="E32" s="242"/>
      <c r="F32" s="182" t="s">
        <v>38</v>
      </c>
      <c r="G32" s="506"/>
      <c r="H32" s="516"/>
      <c r="I32" s="517" t="str">
        <f t="shared" si="0"/>
        <v>福</v>
      </c>
      <c r="J32" s="303" t="s">
        <v>556</v>
      </c>
    </row>
    <row r="33" spans="1:10" s="3" customFormat="1" ht="28.8">
      <c r="A33" s="119"/>
      <c r="B33" s="118" t="s">
        <v>156</v>
      </c>
      <c r="C33" s="465" t="s">
        <v>158</v>
      </c>
      <c r="D33" s="460"/>
      <c r="E33" s="243"/>
      <c r="F33" s="568" t="s">
        <v>38</v>
      </c>
      <c r="G33" s="471"/>
      <c r="H33" s="498"/>
      <c r="I33" s="518" t="str">
        <f t="shared" si="0"/>
        <v>福</v>
      </c>
      <c r="J33" s="296" t="s">
        <v>556</v>
      </c>
    </row>
    <row r="34" spans="1:10" s="3" customFormat="1" ht="19.2">
      <c r="A34" s="128"/>
      <c r="B34" s="121" t="s">
        <v>157</v>
      </c>
      <c r="C34" s="205" t="s">
        <v>151</v>
      </c>
      <c r="D34" s="230"/>
      <c r="E34" s="231"/>
      <c r="F34" s="181" t="s">
        <v>38</v>
      </c>
      <c r="G34" s="505"/>
      <c r="H34" s="519"/>
      <c r="I34" s="520" t="str">
        <f t="shared" si="0"/>
        <v>福</v>
      </c>
      <c r="J34" s="297" t="s">
        <v>556</v>
      </c>
    </row>
    <row r="35" spans="1:10" s="3" customFormat="1" ht="28.8">
      <c r="A35" s="114" t="s">
        <v>159</v>
      </c>
      <c r="B35" s="122" t="s">
        <v>167</v>
      </c>
      <c r="C35" s="206" t="s">
        <v>160</v>
      </c>
      <c r="D35" s="232"/>
      <c r="E35" s="242"/>
      <c r="F35" s="182" t="s">
        <v>38</v>
      </c>
      <c r="G35" s="506"/>
      <c r="H35" s="516"/>
      <c r="I35" s="517" t="str">
        <f t="shared" si="0"/>
        <v>福</v>
      </c>
      <c r="J35" s="303" t="s">
        <v>556</v>
      </c>
    </row>
    <row r="36" spans="1:10" s="3" customFormat="1" ht="19.2">
      <c r="A36" s="128"/>
      <c r="B36" s="121" t="s">
        <v>168</v>
      </c>
      <c r="C36" s="205" t="s">
        <v>161</v>
      </c>
      <c r="D36" s="230"/>
      <c r="E36" s="231"/>
      <c r="F36" s="181" t="s">
        <v>38</v>
      </c>
      <c r="G36" s="505"/>
      <c r="H36" s="519"/>
      <c r="I36" s="520" t="str">
        <f t="shared" si="0"/>
        <v>福</v>
      </c>
      <c r="J36" s="297" t="s">
        <v>556</v>
      </c>
    </row>
    <row r="37" spans="1:10" s="3" customFormat="1" ht="28.8">
      <c r="A37" s="114" t="s">
        <v>162</v>
      </c>
      <c r="B37" s="122" t="s">
        <v>167</v>
      </c>
      <c r="C37" s="206" t="s">
        <v>163</v>
      </c>
      <c r="D37" s="232"/>
      <c r="E37" s="242"/>
      <c r="F37" s="182" t="s">
        <v>38</v>
      </c>
      <c r="G37" s="506"/>
      <c r="H37" s="516"/>
      <c r="I37" s="517" t="str">
        <f t="shared" si="0"/>
        <v>福</v>
      </c>
      <c r="J37" s="303" t="s">
        <v>556</v>
      </c>
    </row>
    <row r="38" spans="1:10" s="3" customFormat="1" ht="28.8">
      <c r="A38" s="128"/>
      <c r="B38" s="121" t="s">
        <v>169</v>
      </c>
      <c r="C38" s="205" t="s">
        <v>164</v>
      </c>
      <c r="D38" s="230"/>
      <c r="E38" s="231"/>
      <c r="F38" s="181" t="s">
        <v>38</v>
      </c>
      <c r="G38" s="505"/>
      <c r="H38" s="519"/>
      <c r="I38" s="520" t="str">
        <f t="shared" si="0"/>
        <v>福</v>
      </c>
      <c r="J38" s="297" t="s">
        <v>556</v>
      </c>
    </row>
    <row r="39" spans="1:10" s="3" customFormat="1" ht="19.2">
      <c r="A39" s="129" t="s">
        <v>165</v>
      </c>
      <c r="B39" s="130" t="s">
        <v>170</v>
      </c>
      <c r="C39" s="209" t="s">
        <v>101</v>
      </c>
      <c r="D39" s="244"/>
      <c r="E39" s="245"/>
      <c r="F39" s="185" t="s">
        <v>38</v>
      </c>
      <c r="G39" s="521"/>
      <c r="H39" s="522"/>
      <c r="I39" s="523" t="str">
        <f t="shared" si="0"/>
        <v>福</v>
      </c>
      <c r="J39" s="304" t="s">
        <v>556</v>
      </c>
    </row>
    <row r="40" spans="1:10" s="3" customFormat="1" ht="19.2">
      <c r="A40" s="114" t="s">
        <v>72</v>
      </c>
      <c r="B40" s="122" t="s">
        <v>171</v>
      </c>
      <c r="C40" s="206" t="s">
        <v>166</v>
      </c>
      <c r="D40" s="232"/>
      <c r="E40" s="242"/>
      <c r="F40" s="182" t="s">
        <v>38</v>
      </c>
      <c r="G40" s="506"/>
      <c r="H40" s="516"/>
      <c r="I40" s="517" t="str">
        <f t="shared" si="0"/>
        <v>福</v>
      </c>
      <c r="J40" s="303" t="s">
        <v>556</v>
      </c>
    </row>
    <row r="41" spans="1:10" s="3" customFormat="1" ht="28.8">
      <c r="A41" s="128"/>
      <c r="B41" s="121" t="s">
        <v>172</v>
      </c>
      <c r="C41" s="205" t="s">
        <v>71</v>
      </c>
      <c r="D41" s="230"/>
      <c r="E41" s="231"/>
      <c r="F41" s="181" t="s">
        <v>38</v>
      </c>
      <c r="G41" s="505"/>
      <c r="H41" s="519"/>
      <c r="I41" s="520" t="str">
        <f t="shared" si="0"/>
        <v>福</v>
      </c>
      <c r="J41" s="297" t="s">
        <v>556</v>
      </c>
    </row>
    <row r="42" spans="1:10" s="3" customFormat="1" ht="28.8">
      <c r="A42" s="114" t="s">
        <v>173</v>
      </c>
      <c r="B42" s="122" t="s">
        <v>176</v>
      </c>
      <c r="C42" s="206" t="s">
        <v>174</v>
      </c>
      <c r="D42" s="232"/>
      <c r="E42" s="242"/>
      <c r="F42" s="182" t="s">
        <v>38</v>
      </c>
      <c r="G42" s="506"/>
      <c r="H42" s="516"/>
      <c r="I42" s="517" t="str">
        <f t="shared" si="0"/>
        <v>福</v>
      </c>
      <c r="J42" s="303" t="s">
        <v>556</v>
      </c>
    </row>
    <row r="43" spans="1:10" s="3" customFormat="1" ht="57.6">
      <c r="A43" s="128"/>
      <c r="B43" s="121" t="s">
        <v>364</v>
      </c>
      <c r="C43" s="205" t="s">
        <v>175</v>
      </c>
      <c r="D43" s="230"/>
      <c r="E43" s="231"/>
      <c r="F43" s="181" t="s">
        <v>38</v>
      </c>
      <c r="G43" s="505"/>
      <c r="H43" s="519"/>
      <c r="I43" s="520" t="str">
        <f t="shared" si="0"/>
        <v>福</v>
      </c>
      <c r="J43" s="297" t="s">
        <v>556</v>
      </c>
    </row>
    <row r="44" spans="1:10" s="3" customFormat="1" ht="28.8">
      <c r="A44" s="129" t="s">
        <v>73</v>
      </c>
      <c r="B44" s="130" t="s">
        <v>74</v>
      </c>
      <c r="C44" s="209" t="s">
        <v>177</v>
      </c>
      <c r="D44" s="244"/>
      <c r="E44" s="245"/>
      <c r="F44" s="185" t="s">
        <v>38</v>
      </c>
      <c r="G44" s="521"/>
      <c r="H44" s="522"/>
      <c r="I44" s="523" t="str">
        <f t="shared" si="0"/>
        <v>福</v>
      </c>
      <c r="J44" s="304" t="s">
        <v>556</v>
      </c>
    </row>
    <row r="45" spans="1:10" s="3" customFormat="1" ht="48">
      <c r="A45" s="111" t="s">
        <v>402</v>
      </c>
      <c r="B45" s="194" t="s">
        <v>584</v>
      </c>
      <c r="C45" s="210" t="s">
        <v>403</v>
      </c>
      <c r="D45" s="195"/>
      <c r="E45" s="196"/>
      <c r="F45" s="178" t="s">
        <v>38</v>
      </c>
      <c r="G45" s="197"/>
      <c r="H45" s="482"/>
      <c r="I45" s="524" t="str">
        <f t="shared" si="0"/>
        <v>福</v>
      </c>
      <c r="J45" s="305" t="s">
        <v>556</v>
      </c>
    </row>
    <row r="46" spans="1:10" s="3" customFormat="1" ht="28.8">
      <c r="A46" s="135"/>
      <c r="B46" s="285" t="s">
        <v>410</v>
      </c>
      <c r="C46" s="286" t="s">
        <v>409</v>
      </c>
      <c r="D46" s="198"/>
      <c r="E46" s="199"/>
      <c r="F46" s="282" t="s">
        <v>38</v>
      </c>
      <c r="G46" s="200"/>
      <c r="H46" s="483"/>
      <c r="I46" s="525" t="str">
        <f t="shared" si="0"/>
        <v>福</v>
      </c>
      <c r="J46" s="306" t="s">
        <v>556</v>
      </c>
    </row>
    <row r="47" spans="1:10" s="3" customFormat="1" ht="15" customHeight="1">
      <c r="A47" s="37"/>
      <c r="B47" s="132"/>
      <c r="C47" s="207"/>
      <c r="D47" s="246"/>
      <c r="E47" s="237"/>
      <c r="F47" s="183"/>
      <c r="G47" s="175"/>
      <c r="H47" s="526"/>
      <c r="I47" s="527"/>
      <c r="J47" s="300"/>
    </row>
    <row r="48" spans="1:10" s="4" customFormat="1" ht="15" customHeight="1">
      <c r="A48" s="125" t="s">
        <v>3</v>
      </c>
      <c r="B48" s="126"/>
      <c r="C48" s="221"/>
      <c r="D48" s="238"/>
      <c r="E48" s="225"/>
      <c r="F48" s="177"/>
      <c r="G48" s="507"/>
      <c r="H48" s="579"/>
      <c r="I48" s="508"/>
      <c r="J48" s="301"/>
    </row>
    <row r="49" spans="1:10" s="3" customFormat="1" ht="86.4">
      <c r="A49" s="36" t="s">
        <v>75</v>
      </c>
      <c r="B49" s="133" t="s">
        <v>660</v>
      </c>
      <c r="C49" s="202" t="s">
        <v>391</v>
      </c>
      <c r="D49" s="459"/>
      <c r="E49" s="247"/>
      <c r="F49" s="571" t="s">
        <v>38</v>
      </c>
      <c r="G49" s="473"/>
      <c r="H49" s="493"/>
      <c r="I49" s="528" t="str">
        <f t="shared" si="0"/>
        <v>福</v>
      </c>
      <c r="J49" s="307"/>
    </row>
    <row r="50" spans="1:10" s="3" customFormat="1" ht="38.4">
      <c r="A50" s="36" t="s">
        <v>76</v>
      </c>
      <c r="B50" s="133" t="s">
        <v>365</v>
      </c>
      <c r="C50" s="202" t="s">
        <v>661</v>
      </c>
      <c r="D50" s="459"/>
      <c r="E50" s="248"/>
      <c r="F50" s="571" t="s">
        <v>39</v>
      </c>
      <c r="G50" s="473"/>
      <c r="H50" s="493"/>
      <c r="I50" s="529" t="str">
        <f t="shared" si="0"/>
        <v/>
      </c>
      <c r="J50" s="308"/>
    </row>
    <row r="51" spans="1:10" s="3" customFormat="1" ht="57.6">
      <c r="A51" s="36" t="s">
        <v>77</v>
      </c>
      <c r="B51" s="134" t="s">
        <v>307</v>
      </c>
      <c r="C51" s="208" t="s">
        <v>178</v>
      </c>
      <c r="D51" s="45"/>
      <c r="E51" s="249"/>
      <c r="F51" s="184" t="s">
        <v>39</v>
      </c>
      <c r="G51" s="509"/>
      <c r="H51" s="490"/>
      <c r="I51" s="530" t="str">
        <f t="shared" si="0"/>
        <v/>
      </c>
      <c r="J51" s="309"/>
    </row>
    <row r="52" spans="1:10" s="3" customFormat="1" ht="28.8">
      <c r="A52" s="36" t="s">
        <v>78</v>
      </c>
      <c r="B52" s="134" t="s">
        <v>88</v>
      </c>
      <c r="C52" s="208" t="s">
        <v>179</v>
      </c>
      <c r="D52" s="45"/>
      <c r="E52" s="249"/>
      <c r="F52" s="553" t="s">
        <v>406</v>
      </c>
      <c r="G52" s="509"/>
      <c r="H52" s="490"/>
      <c r="I52" s="530" t="str">
        <f t="shared" si="0"/>
        <v>福</v>
      </c>
      <c r="J52" s="309"/>
    </row>
    <row r="53" spans="1:10" s="3" customFormat="1" ht="28.8">
      <c r="A53" s="135"/>
      <c r="B53" s="136" t="s">
        <v>89</v>
      </c>
      <c r="C53" s="211" t="s">
        <v>180</v>
      </c>
      <c r="D53" s="49"/>
      <c r="E53" s="250"/>
      <c r="F53" s="187" t="s">
        <v>39</v>
      </c>
      <c r="G53" s="51"/>
      <c r="H53" s="489"/>
      <c r="I53" s="531" t="str">
        <f t="shared" si="0"/>
        <v/>
      </c>
      <c r="J53" s="310"/>
    </row>
    <row r="54" spans="1:10" s="3" customFormat="1" ht="28.8">
      <c r="A54" s="36" t="s">
        <v>79</v>
      </c>
      <c r="B54" s="134" t="s">
        <v>308</v>
      </c>
      <c r="C54" s="202" t="s">
        <v>181</v>
      </c>
      <c r="D54" s="45"/>
      <c r="E54" s="251"/>
      <c r="F54" s="571" t="s">
        <v>39</v>
      </c>
      <c r="G54" s="509"/>
      <c r="H54" s="490"/>
      <c r="I54" s="532" t="str">
        <f t="shared" si="0"/>
        <v/>
      </c>
      <c r="J54" s="311"/>
    </row>
    <row r="55" spans="1:10" s="3" customFormat="1" ht="38.4">
      <c r="A55" s="115"/>
      <c r="B55" s="137" t="s">
        <v>90</v>
      </c>
      <c r="C55" s="204" t="s">
        <v>80</v>
      </c>
      <c r="D55" s="55"/>
      <c r="E55" s="252"/>
      <c r="F55" s="188" t="s">
        <v>39</v>
      </c>
      <c r="G55" s="48"/>
      <c r="H55" s="488"/>
      <c r="I55" s="533" t="str">
        <f t="shared" si="0"/>
        <v/>
      </c>
      <c r="J55" s="312"/>
    </row>
    <row r="56" spans="1:10" s="3" customFormat="1" ht="38.4">
      <c r="A56" s="135"/>
      <c r="B56" s="136" t="s">
        <v>91</v>
      </c>
      <c r="C56" s="211" t="s">
        <v>182</v>
      </c>
      <c r="D56" s="49"/>
      <c r="E56" s="253"/>
      <c r="F56" s="189" t="s">
        <v>39</v>
      </c>
      <c r="G56" s="51"/>
      <c r="H56" s="489"/>
      <c r="I56" s="534" t="str">
        <f t="shared" si="0"/>
        <v/>
      </c>
      <c r="J56" s="313"/>
    </row>
    <row r="57" spans="1:10" s="3" customFormat="1" ht="38.4">
      <c r="A57" s="111" t="s">
        <v>81</v>
      </c>
      <c r="B57" s="127" t="s">
        <v>92</v>
      </c>
      <c r="C57" s="208" t="s">
        <v>183</v>
      </c>
      <c r="D57" s="45"/>
      <c r="E57" s="249"/>
      <c r="F57" s="184" t="s">
        <v>39</v>
      </c>
      <c r="G57" s="509"/>
      <c r="H57" s="490"/>
      <c r="I57" s="530" t="str">
        <f t="shared" si="0"/>
        <v/>
      </c>
      <c r="J57" s="309"/>
    </row>
    <row r="58" spans="1:10" s="3" customFormat="1" ht="48">
      <c r="A58" s="119"/>
      <c r="B58" s="138" t="s">
        <v>309</v>
      </c>
      <c r="C58" s="466" t="s">
        <v>184</v>
      </c>
      <c r="D58" s="461"/>
      <c r="E58" s="53"/>
      <c r="F58" s="567" t="s">
        <v>38</v>
      </c>
      <c r="G58" s="472"/>
      <c r="H58" s="565"/>
      <c r="I58" s="535" t="str">
        <f t="shared" si="0"/>
        <v>福</v>
      </c>
      <c r="J58" s="314"/>
    </row>
    <row r="59" spans="1:10" s="3" customFormat="1" ht="48">
      <c r="A59" s="119"/>
      <c r="B59" s="116" t="s">
        <v>310</v>
      </c>
      <c r="C59" s="204" t="s">
        <v>185</v>
      </c>
      <c r="D59" s="55"/>
      <c r="E59" s="56"/>
      <c r="F59" s="180" t="s">
        <v>38</v>
      </c>
      <c r="G59" s="48"/>
      <c r="H59" s="488"/>
      <c r="I59" s="536" t="str">
        <f t="shared" si="0"/>
        <v>福</v>
      </c>
      <c r="J59" s="315" t="s">
        <v>556</v>
      </c>
    </row>
    <row r="60" spans="1:10" s="3" customFormat="1" ht="38.4">
      <c r="A60" s="119"/>
      <c r="B60" s="116" t="s">
        <v>234</v>
      </c>
      <c r="C60" s="204" t="s">
        <v>186</v>
      </c>
      <c r="D60" s="55"/>
      <c r="E60" s="56"/>
      <c r="F60" s="180" t="s">
        <v>38</v>
      </c>
      <c r="G60" s="48"/>
      <c r="H60" s="488"/>
      <c r="I60" s="536" t="str">
        <f t="shared" si="0"/>
        <v>福</v>
      </c>
      <c r="J60" s="315" t="s">
        <v>556</v>
      </c>
    </row>
    <row r="61" spans="1:10" s="3" customFormat="1" ht="28.8">
      <c r="A61" s="119"/>
      <c r="B61" s="116" t="s">
        <v>93</v>
      </c>
      <c r="C61" s="204" t="s">
        <v>187</v>
      </c>
      <c r="D61" s="55"/>
      <c r="E61" s="56"/>
      <c r="F61" s="180" t="s">
        <v>38</v>
      </c>
      <c r="G61" s="48"/>
      <c r="H61" s="488"/>
      <c r="I61" s="536" t="str">
        <f t="shared" si="0"/>
        <v>福</v>
      </c>
      <c r="J61" s="315" t="s">
        <v>556</v>
      </c>
    </row>
    <row r="62" spans="1:10" s="3" customFormat="1" ht="57.6">
      <c r="A62" s="119"/>
      <c r="B62" s="123" t="s">
        <v>235</v>
      </c>
      <c r="C62" s="464" t="s">
        <v>188</v>
      </c>
      <c r="D62" s="467"/>
      <c r="E62" s="56"/>
      <c r="F62" s="566" t="s">
        <v>39</v>
      </c>
      <c r="G62" s="470"/>
      <c r="H62" s="488"/>
      <c r="I62" s="536" t="str">
        <f t="shared" si="0"/>
        <v/>
      </c>
      <c r="J62" s="315"/>
    </row>
    <row r="63" spans="1:10" s="3" customFormat="1" ht="48">
      <c r="A63" s="139"/>
      <c r="B63" s="140" t="s">
        <v>236</v>
      </c>
      <c r="C63" s="211" t="s">
        <v>189</v>
      </c>
      <c r="D63" s="467"/>
      <c r="E63" s="254"/>
      <c r="F63" s="187" t="s">
        <v>673</v>
      </c>
      <c r="G63" s="470"/>
      <c r="H63" s="498"/>
      <c r="I63" s="537" t="str">
        <f t="shared" si="0"/>
        <v/>
      </c>
      <c r="J63" s="316"/>
    </row>
    <row r="64" spans="1:10" s="3" customFormat="1" ht="38.4">
      <c r="A64" s="36" t="s">
        <v>86</v>
      </c>
      <c r="B64" s="134" t="s">
        <v>311</v>
      </c>
      <c r="C64" s="208" t="s">
        <v>190</v>
      </c>
      <c r="D64" s="45"/>
      <c r="E64" s="249"/>
      <c r="F64" s="184" t="s">
        <v>39</v>
      </c>
      <c r="G64" s="509"/>
      <c r="H64" s="490"/>
      <c r="I64" s="530" t="str">
        <f t="shared" si="0"/>
        <v/>
      </c>
      <c r="J64" s="309"/>
    </row>
    <row r="65" spans="1:10" s="3" customFormat="1" ht="38.4">
      <c r="A65" s="135"/>
      <c r="B65" s="136" t="s">
        <v>315</v>
      </c>
      <c r="C65" s="211" t="s">
        <v>392</v>
      </c>
      <c r="D65" s="49"/>
      <c r="E65" s="250"/>
      <c r="F65" s="187" t="s">
        <v>139</v>
      </c>
      <c r="G65" s="51"/>
      <c r="H65" s="489"/>
      <c r="I65" s="531" t="str">
        <f t="shared" si="0"/>
        <v>介</v>
      </c>
      <c r="J65" s="310" t="s">
        <v>556</v>
      </c>
    </row>
    <row r="66" spans="1:10" s="3" customFormat="1" ht="28.8">
      <c r="A66" s="36" t="s">
        <v>87</v>
      </c>
      <c r="B66" s="127" t="s">
        <v>237</v>
      </c>
      <c r="C66" s="208" t="s">
        <v>191</v>
      </c>
      <c r="D66" s="45"/>
      <c r="E66" s="249"/>
      <c r="F66" s="553" t="s">
        <v>406</v>
      </c>
      <c r="G66" s="509"/>
      <c r="H66" s="490"/>
      <c r="I66" s="530" t="str">
        <f t="shared" si="0"/>
        <v>福</v>
      </c>
      <c r="J66" s="309"/>
    </row>
    <row r="67" spans="1:10" s="3" customFormat="1" ht="28.8">
      <c r="A67" s="115"/>
      <c r="B67" s="116" t="s">
        <v>94</v>
      </c>
      <c r="C67" s="204" t="s">
        <v>57</v>
      </c>
      <c r="D67" s="55"/>
      <c r="E67" s="56"/>
      <c r="F67" s="180" t="s">
        <v>39</v>
      </c>
      <c r="G67" s="48"/>
      <c r="H67" s="488"/>
      <c r="I67" s="536" t="str">
        <f t="shared" si="0"/>
        <v/>
      </c>
      <c r="J67" s="315"/>
    </row>
    <row r="68" spans="1:10" s="3" customFormat="1" ht="134.4">
      <c r="A68" s="115"/>
      <c r="B68" s="116" t="s">
        <v>359</v>
      </c>
      <c r="C68" s="204" t="s">
        <v>142</v>
      </c>
      <c r="D68" s="55"/>
      <c r="E68" s="56"/>
      <c r="F68" s="550" t="s">
        <v>406</v>
      </c>
      <c r="G68" s="48"/>
      <c r="H68" s="488"/>
      <c r="I68" s="536" t="str">
        <f t="shared" si="0"/>
        <v>福</v>
      </c>
      <c r="J68" s="315"/>
    </row>
    <row r="69" spans="1:10" s="3" customFormat="1" ht="28.8">
      <c r="A69" s="115"/>
      <c r="B69" s="116" t="s">
        <v>97</v>
      </c>
      <c r="C69" s="204" t="s">
        <v>393</v>
      </c>
      <c r="D69" s="55"/>
      <c r="E69" s="56"/>
      <c r="F69" s="550" t="s">
        <v>39</v>
      </c>
      <c r="G69" s="48"/>
      <c r="H69" s="488"/>
      <c r="I69" s="536" t="str">
        <f t="shared" si="0"/>
        <v/>
      </c>
      <c r="J69" s="315"/>
    </row>
    <row r="70" spans="1:10" s="3" customFormat="1" ht="28.8">
      <c r="A70" s="115"/>
      <c r="B70" s="141" t="s">
        <v>98</v>
      </c>
      <c r="C70" s="464" t="s">
        <v>95</v>
      </c>
      <c r="D70" s="467"/>
      <c r="E70" s="255"/>
      <c r="F70" s="554" t="s">
        <v>406</v>
      </c>
      <c r="G70" s="470"/>
      <c r="H70" s="488"/>
      <c r="I70" s="533" t="str">
        <f t="shared" ref="I70:I132" si="1">IF(IFERROR(MATCH(G70,K$5:P$5,0),99)&lt;&gt;99,"指摘あり",IF(OR(D70=2,D70="2:不適"),"自己×",IF(AND(G70="",RIGHT(F70,1)&lt;&gt;"略"),IF(OR(F70=$I$4,$I$4=""),F70,""),IF(H70&lt;&gt;"","ｺﾒﾝﾄあり",""))))</f>
        <v>福</v>
      </c>
      <c r="J70" s="312"/>
    </row>
    <row r="71" spans="1:10" s="3" customFormat="1" ht="28.8">
      <c r="A71" s="135"/>
      <c r="B71" s="140" t="s">
        <v>727</v>
      </c>
      <c r="C71" s="211" t="s">
        <v>96</v>
      </c>
      <c r="D71" s="49"/>
      <c r="E71" s="250"/>
      <c r="F71" s="555" t="s">
        <v>723</v>
      </c>
      <c r="G71" s="51"/>
      <c r="H71" s="489"/>
      <c r="I71" s="531" t="str">
        <f t="shared" si="1"/>
        <v/>
      </c>
      <c r="J71" s="310"/>
    </row>
    <row r="72" spans="1:10" s="4" customFormat="1" ht="38.4">
      <c r="A72" s="36" t="s">
        <v>99</v>
      </c>
      <c r="B72" s="142" t="s">
        <v>238</v>
      </c>
      <c r="C72" s="202" t="s">
        <v>192</v>
      </c>
      <c r="D72" s="459"/>
      <c r="E72" s="256"/>
      <c r="F72" s="190" t="s">
        <v>39</v>
      </c>
      <c r="G72" s="473"/>
      <c r="H72" s="564"/>
      <c r="I72" s="538" t="str">
        <f t="shared" si="1"/>
        <v/>
      </c>
      <c r="J72" s="317"/>
    </row>
    <row r="73" spans="1:10" s="4" customFormat="1" ht="57.6">
      <c r="A73" s="36" t="s">
        <v>100</v>
      </c>
      <c r="B73" s="127" t="s">
        <v>194</v>
      </c>
      <c r="C73" s="208" t="s">
        <v>193</v>
      </c>
      <c r="D73" s="45"/>
      <c r="E73" s="249"/>
      <c r="F73" s="184" t="s">
        <v>136</v>
      </c>
      <c r="G73" s="509"/>
      <c r="H73" s="490"/>
      <c r="I73" s="530" t="str">
        <f t="shared" si="1"/>
        <v/>
      </c>
      <c r="J73" s="309"/>
    </row>
    <row r="74" spans="1:10" s="4" customFormat="1" ht="28.8">
      <c r="A74" s="115"/>
      <c r="B74" s="116" t="s">
        <v>195</v>
      </c>
      <c r="C74" s="204" t="s">
        <v>57</v>
      </c>
      <c r="D74" s="55"/>
      <c r="E74" s="56"/>
      <c r="F74" s="180" t="s">
        <v>136</v>
      </c>
      <c r="G74" s="48"/>
      <c r="H74" s="488"/>
      <c r="I74" s="536" t="str">
        <f t="shared" si="1"/>
        <v/>
      </c>
      <c r="J74" s="315"/>
    </row>
    <row r="75" spans="1:10" s="4" customFormat="1" ht="19.2">
      <c r="A75" s="115"/>
      <c r="B75" s="116" t="s">
        <v>196</v>
      </c>
      <c r="C75" s="204" t="s">
        <v>82</v>
      </c>
      <c r="D75" s="55"/>
      <c r="E75" s="56"/>
      <c r="F75" s="180" t="s">
        <v>136</v>
      </c>
      <c r="G75" s="48"/>
      <c r="H75" s="488"/>
      <c r="I75" s="536" t="str">
        <f t="shared" si="1"/>
        <v/>
      </c>
      <c r="J75" s="315"/>
    </row>
    <row r="76" spans="1:10" s="4" customFormat="1" ht="48">
      <c r="A76" s="115"/>
      <c r="B76" s="116" t="s">
        <v>197</v>
      </c>
      <c r="C76" s="204" t="s">
        <v>83</v>
      </c>
      <c r="D76" s="55"/>
      <c r="E76" s="56"/>
      <c r="F76" s="180" t="s">
        <v>136</v>
      </c>
      <c r="G76" s="48"/>
      <c r="H76" s="488"/>
      <c r="I76" s="536" t="str">
        <f t="shared" si="1"/>
        <v/>
      </c>
      <c r="J76" s="315"/>
    </row>
    <row r="77" spans="1:10" s="4" customFormat="1" ht="38.4">
      <c r="A77" s="115"/>
      <c r="B77" s="116" t="s">
        <v>198</v>
      </c>
      <c r="C77" s="204" t="s">
        <v>84</v>
      </c>
      <c r="D77" s="55"/>
      <c r="E77" s="56"/>
      <c r="F77" s="180" t="s">
        <v>136</v>
      </c>
      <c r="G77" s="48"/>
      <c r="H77" s="488"/>
      <c r="I77" s="536" t="str">
        <f t="shared" si="1"/>
        <v/>
      </c>
      <c r="J77" s="315"/>
    </row>
    <row r="78" spans="1:10" s="4" customFormat="1" ht="124.8">
      <c r="A78" s="394" t="str">
        <f>IF('付表１・拘束、入浴、給食'!$B$5="","付表１の（１）を記入してください。（該当がない場合も「該当なし」と記載してください。）","")</f>
        <v>付表１の（１）を記入してください。（該当がない場合も「該当なし」と記載してください。）</v>
      </c>
      <c r="B78" s="395" t="s">
        <v>679</v>
      </c>
      <c r="C78" s="204" t="s">
        <v>678</v>
      </c>
      <c r="D78" s="55"/>
      <c r="E78" s="396"/>
      <c r="F78" s="180" t="s">
        <v>139</v>
      </c>
      <c r="G78" s="62"/>
      <c r="H78" s="563"/>
      <c r="I78" s="96" t="str">
        <f t="shared" si="1"/>
        <v>介</v>
      </c>
      <c r="J78" s="315" t="s">
        <v>556</v>
      </c>
    </row>
    <row r="79" spans="1:10" s="4" customFormat="1" ht="48">
      <c r="A79" s="115"/>
      <c r="B79" s="116" t="s">
        <v>680</v>
      </c>
      <c r="C79" s="204" t="s">
        <v>681</v>
      </c>
      <c r="D79" s="55"/>
      <c r="E79" s="56"/>
      <c r="F79" s="180" t="s">
        <v>35</v>
      </c>
      <c r="G79" s="62"/>
      <c r="H79" s="488"/>
      <c r="I79" s="96" t="str">
        <f t="shared" si="1"/>
        <v>介</v>
      </c>
      <c r="J79" s="315" t="s">
        <v>556</v>
      </c>
    </row>
    <row r="80" spans="1:10" s="4" customFormat="1" ht="67.2">
      <c r="A80" s="115"/>
      <c r="B80" s="57" t="s">
        <v>682</v>
      </c>
      <c r="C80" s="635" t="s">
        <v>683</v>
      </c>
      <c r="D80" s="638"/>
      <c r="E80" s="639"/>
      <c r="F80" s="668" t="s">
        <v>38</v>
      </c>
      <c r="G80" s="669"/>
      <c r="H80" s="654"/>
      <c r="I80" s="602" t="str">
        <f t="shared" si="1"/>
        <v>福</v>
      </c>
      <c r="J80" s="609" t="s">
        <v>560</v>
      </c>
    </row>
    <row r="81" spans="1:10" s="4" customFormat="1" ht="15.45" customHeight="1">
      <c r="A81" s="115"/>
      <c r="B81" s="416" t="s">
        <v>539</v>
      </c>
      <c r="C81" s="636"/>
      <c r="D81" s="630"/>
      <c r="E81" s="640"/>
      <c r="F81" s="619"/>
      <c r="G81" s="670"/>
      <c r="H81" s="625"/>
      <c r="I81" s="603">
        <f t="shared" si="1"/>
        <v>0</v>
      </c>
      <c r="J81" s="607"/>
    </row>
    <row r="82" spans="1:10" s="4" customFormat="1" ht="15.45" customHeight="1">
      <c r="A82" s="115"/>
      <c r="B82" s="163" t="s">
        <v>540</v>
      </c>
      <c r="C82" s="636"/>
      <c r="D82" s="630"/>
      <c r="E82" s="640"/>
      <c r="F82" s="619"/>
      <c r="G82" s="670"/>
      <c r="H82" s="625"/>
      <c r="I82" s="603">
        <f t="shared" si="1"/>
        <v>0</v>
      </c>
      <c r="J82" s="607"/>
    </row>
    <row r="83" spans="1:10" s="4" customFormat="1" ht="15.45" customHeight="1">
      <c r="A83" s="115"/>
      <c r="B83" s="416" t="s">
        <v>541</v>
      </c>
      <c r="C83" s="636"/>
      <c r="D83" s="630"/>
      <c r="E83" s="640"/>
      <c r="F83" s="619"/>
      <c r="G83" s="670"/>
      <c r="H83" s="625"/>
      <c r="I83" s="603">
        <f t="shared" si="1"/>
        <v>0</v>
      </c>
      <c r="J83" s="607"/>
    </row>
    <row r="84" spans="1:10" s="4" customFormat="1" ht="15.45" customHeight="1">
      <c r="A84" s="115"/>
      <c r="B84" s="167" t="s">
        <v>542</v>
      </c>
      <c r="C84" s="637"/>
      <c r="D84" s="631"/>
      <c r="E84" s="641"/>
      <c r="F84" s="620"/>
      <c r="G84" s="671"/>
      <c r="H84" s="626"/>
      <c r="I84" s="604">
        <f t="shared" si="1"/>
        <v>0</v>
      </c>
      <c r="J84" s="608"/>
    </row>
    <row r="85" spans="1:10" s="4" customFormat="1" ht="28.8">
      <c r="A85" s="115"/>
      <c r="B85" s="539" t="s">
        <v>617</v>
      </c>
      <c r="C85" s="466" t="s">
        <v>619</v>
      </c>
      <c r="D85" s="461"/>
      <c r="E85" s="53"/>
      <c r="F85" s="562" t="s">
        <v>722</v>
      </c>
      <c r="G85" s="472"/>
      <c r="H85" s="565"/>
      <c r="I85" s="96" t="str">
        <f t="shared" si="1"/>
        <v/>
      </c>
      <c r="J85" s="315"/>
    </row>
    <row r="86" spans="1:10" s="4" customFormat="1" ht="28.8">
      <c r="A86" s="115"/>
      <c r="B86" s="38" t="s">
        <v>103</v>
      </c>
      <c r="C86" s="204" t="s">
        <v>684</v>
      </c>
      <c r="D86" s="55"/>
      <c r="E86" s="56"/>
      <c r="F86" s="180" t="s">
        <v>38</v>
      </c>
      <c r="G86" s="48"/>
      <c r="H86" s="488"/>
      <c r="I86" s="96" t="str">
        <f t="shared" si="1"/>
        <v>福</v>
      </c>
      <c r="J86" s="315" t="s">
        <v>560</v>
      </c>
    </row>
    <row r="87" spans="1:10" s="4" customFormat="1" ht="28.8">
      <c r="A87" s="115"/>
      <c r="B87" s="57" t="s">
        <v>655</v>
      </c>
      <c r="C87" s="635" t="s">
        <v>685</v>
      </c>
      <c r="D87" s="638"/>
      <c r="E87" s="648"/>
      <c r="F87" s="668" t="s">
        <v>38</v>
      </c>
      <c r="G87" s="655"/>
      <c r="H87" s="654"/>
      <c r="I87" s="602" t="str">
        <f t="shared" si="1"/>
        <v>福</v>
      </c>
      <c r="J87" s="609" t="s">
        <v>560</v>
      </c>
    </row>
    <row r="88" spans="1:10" s="4" customFormat="1" ht="15.45" customHeight="1">
      <c r="A88" s="115"/>
      <c r="B88" s="416" t="s">
        <v>543</v>
      </c>
      <c r="C88" s="636"/>
      <c r="D88" s="630"/>
      <c r="E88" s="649"/>
      <c r="F88" s="619"/>
      <c r="G88" s="622"/>
      <c r="H88" s="625"/>
      <c r="I88" s="603">
        <f t="shared" si="1"/>
        <v>0</v>
      </c>
      <c r="J88" s="607"/>
    </row>
    <row r="89" spans="1:10" s="4" customFormat="1" ht="15.45" customHeight="1">
      <c r="A89" s="115"/>
      <c r="B89" s="413" t="s">
        <v>571</v>
      </c>
      <c r="C89" s="637"/>
      <c r="D89" s="631"/>
      <c r="E89" s="650"/>
      <c r="F89" s="620"/>
      <c r="G89" s="623"/>
      <c r="H89" s="626"/>
      <c r="I89" s="604">
        <f t="shared" si="1"/>
        <v>0</v>
      </c>
      <c r="J89" s="608"/>
    </row>
    <row r="90" spans="1:10" s="4" customFormat="1" ht="28.8">
      <c r="A90" s="135"/>
      <c r="B90" s="39" t="s">
        <v>104</v>
      </c>
      <c r="C90" s="211" t="s">
        <v>199</v>
      </c>
      <c r="D90" s="49"/>
      <c r="E90" s="250"/>
      <c r="F90" s="187" t="s">
        <v>404</v>
      </c>
      <c r="G90" s="51"/>
      <c r="H90" s="489"/>
      <c r="I90" s="92" t="str">
        <f t="shared" si="1"/>
        <v/>
      </c>
      <c r="J90" s="310"/>
    </row>
    <row r="91" spans="1:10" s="4" customFormat="1" ht="28.8">
      <c r="A91" s="143" t="s">
        <v>105</v>
      </c>
      <c r="B91" s="127" t="s">
        <v>106</v>
      </c>
      <c r="C91" s="208" t="s">
        <v>200</v>
      </c>
      <c r="D91" s="45"/>
      <c r="E91" s="249"/>
      <c r="F91" s="184" t="s">
        <v>136</v>
      </c>
      <c r="G91" s="509"/>
      <c r="H91" s="490"/>
      <c r="I91" s="91" t="str">
        <f t="shared" si="1"/>
        <v/>
      </c>
      <c r="J91" s="309"/>
    </row>
    <row r="92" spans="1:10" s="4" customFormat="1" ht="48">
      <c r="A92" s="144"/>
      <c r="B92" s="138" t="s">
        <v>239</v>
      </c>
      <c r="C92" s="466" t="s">
        <v>184</v>
      </c>
      <c r="D92" s="461"/>
      <c r="E92" s="53"/>
      <c r="F92" s="567" t="s">
        <v>136</v>
      </c>
      <c r="G92" s="472"/>
      <c r="H92" s="565"/>
      <c r="I92" s="288" t="str">
        <f t="shared" si="1"/>
        <v/>
      </c>
      <c r="J92" s="314"/>
    </row>
    <row r="93" spans="1:10" s="4" customFormat="1" ht="67.2">
      <c r="A93" s="145"/>
      <c r="B93" s="116" t="s">
        <v>240</v>
      </c>
      <c r="C93" s="204" t="s">
        <v>201</v>
      </c>
      <c r="D93" s="55"/>
      <c r="E93" s="56"/>
      <c r="F93" s="180" t="s">
        <v>35</v>
      </c>
      <c r="G93" s="48"/>
      <c r="H93" s="488"/>
      <c r="I93" s="96" t="str">
        <f t="shared" si="1"/>
        <v>介</v>
      </c>
      <c r="J93" s="315" t="s">
        <v>560</v>
      </c>
    </row>
    <row r="94" spans="1:10" s="4" customFormat="1" ht="57.6">
      <c r="A94" s="145"/>
      <c r="B94" s="116" t="s">
        <v>241</v>
      </c>
      <c r="C94" s="204" t="s">
        <v>202</v>
      </c>
      <c r="D94" s="55"/>
      <c r="E94" s="56"/>
      <c r="F94" s="180" t="s">
        <v>139</v>
      </c>
      <c r="G94" s="48"/>
      <c r="H94" s="488"/>
      <c r="I94" s="96" t="str">
        <f t="shared" si="1"/>
        <v>介</v>
      </c>
      <c r="J94" s="315"/>
    </row>
    <row r="95" spans="1:10" s="4" customFormat="1" ht="76.8">
      <c r="A95" s="145"/>
      <c r="B95" s="116" t="s">
        <v>242</v>
      </c>
      <c r="C95" s="204" t="s">
        <v>203</v>
      </c>
      <c r="D95" s="55"/>
      <c r="E95" s="56"/>
      <c r="F95" s="550" t="s">
        <v>137</v>
      </c>
      <c r="G95" s="48"/>
      <c r="H95" s="488"/>
      <c r="I95" s="96" t="str">
        <f t="shared" si="1"/>
        <v>介</v>
      </c>
      <c r="J95" s="315" t="s">
        <v>560</v>
      </c>
    </row>
    <row r="96" spans="1:10" s="4" customFormat="1" ht="57.6">
      <c r="A96" s="145"/>
      <c r="B96" s="123" t="s">
        <v>351</v>
      </c>
      <c r="C96" s="464" t="s">
        <v>352</v>
      </c>
      <c r="D96" s="467"/>
      <c r="E96" s="257"/>
      <c r="F96" s="566" t="s">
        <v>136</v>
      </c>
      <c r="G96" s="470"/>
      <c r="H96" s="563"/>
      <c r="I96" s="289" t="str">
        <f t="shared" si="1"/>
        <v/>
      </c>
      <c r="J96" s="318"/>
    </row>
    <row r="97" spans="1:10" s="4" customFormat="1" ht="57.6">
      <c r="A97" s="145"/>
      <c r="B97" s="123" t="s">
        <v>394</v>
      </c>
      <c r="C97" s="464" t="s">
        <v>204</v>
      </c>
      <c r="D97" s="467"/>
      <c r="E97" s="257"/>
      <c r="F97" s="566" t="s">
        <v>35</v>
      </c>
      <c r="G97" s="470"/>
      <c r="H97" s="563"/>
      <c r="I97" s="289" t="str">
        <f t="shared" si="1"/>
        <v>介</v>
      </c>
      <c r="J97" s="318"/>
    </row>
    <row r="98" spans="1:10" s="4" customFormat="1" ht="38.4">
      <c r="A98" s="145"/>
      <c r="B98" s="123" t="s">
        <v>243</v>
      </c>
      <c r="C98" s="464" t="s">
        <v>205</v>
      </c>
      <c r="D98" s="467"/>
      <c r="E98" s="257"/>
      <c r="F98" s="566" t="s">
        <v>35</v>
      </c>
      <c r="G98" s="470"/>
      <c r="H98" s="563"/>
      <c r="I98" s="289" t="str">
        <f t="shared" si="1"/>
        <v>介</v>
      </c>
      <c r="J98" s="318" t="s">
        <v>560</v>
      </c>
    </row>
    <row r="99" spans="1:10" s="4" customFormat="1" ht="28.8">
      <c r="A99" s="145"/>
      <c r="B99" s="123" t="s">
        <v>244</v>
      </c>
      <c r="C99" s="464" t="s">
        <v>206</v>
      </c>
      <c r="D99" s="467"/>
      <c r="E99" s="257"/>
      <c r="F99" s="560" t="s">
        <v>724</v>
      </c>
      <c r="G99" s="470"/>
      <c r="H99" s="563"/>
      <c r="I99" s="289" t="str">
        <f t="shared" si="1"/>
        <v/>
      </c>
      <c r="J99" s="318"/>
    </row>
    <row r="100" spans="1:10" s="4" customFormat="1" ht="48">
      <c r="A100" s="145"/>
      <c r="B100" s="123" t="s">
        <v>245</v>
      </c>
      <c r="C100" s="464" t="s">
        <v>207</v>
      </c>
      <c r="D100" s="467"/>
      <c r="E100" s="257"/>
      <c r="F100" s="566" t="s">
        <v>35</v>
      </c>
      <c r="G100" s="470"/>
      <c r="H100" s="563"/>
      <c r="I100" s="289" t="str">
        <f t="shared" si="1"/>
        <v>介</v>
      </c>
      <c r="J100" s="318" t="s">
        <v>560</v>
      </c>
    </row>
    <row r="101" spans="1:10" s="4" customFormat="1" ht="76.8">
      <c r="A101" s="145"/>
      <c r="B101" s="123" t="s">
        <v>246</v>
      </c>
      <c r="C101" s="464" t="s">
        <v>208</v>
      </c>
      <c r="D101" s="467"/>
      <c r="E101" s="257"/>
      <c r="F101" s="566" t="s">
        <v>139</v>
      </c>
      <c r="G101" s="470"/>
      <c r="H101" s="563"/>
      <c r="I101" s="289" t="str">
        <f t="shared" si="1"/>
        <v>介</v>
      </c>
      <c r="J101" s="318"/>
    </row>
    <row r="102" spans="1:10" s="4" customFormat="1" ht="67.2">
      <c r="A102" s="115"/>
      <c r="B102" s="116" t="s">
        <v>247</v>
      </c>
      <c r="C102" s="204" t="s">
        <v>209</v>
      </c>
      <c r="D102" s="55"/>
      <c r="E102" s="258"/>
      <c r="F102" s="180" t="s">
        <v>139</v>
      </c>
      <c r="G102" s="48"/>
      <c r="H102" s="488"/>
      <c r="I102" s="96" t="str">
        <f t="shared" si="1"/>
        <v>介</v>
      </c>
      <c r="J102" s="315"/>
    </row>
    <row r="103" spans="1:10" s="4" customFormat="1" ht="28.8">
      <c r="A103" s="135"/>
      <c r="B103" s="118" t="s">
        <v>371</v>
      </c>
      <c r="C103" s="465" t="s">
        <v>210</v>
      </c>
      <c r="D103" s="259"/>
      <c r="E103" s="260"/>
      <c r="F103" s="568" t="s">
        <v>35</v>
      </c>
      <c r="G103" s="436"/>
      <c r="H103" s="564"/>
      <c r="I103" s="287" t="str">
        <f t="shared" si="1"/>
        <v>介</v>
      </c>
      <c r="J103" s="319" t="s">
        <v>560</v>
      </c>
    </row>
    <row r="104" spans="1:10" s="4" customFormat="1" ht="48">
      <c r="A104" s="111" t="s">
        <v>107</v>
      </c>
      <c r="B104" s="146" t="s">
        <v>212</v>
      </c>
      <c r="C104" s="208" t="s">
        <v>211</v>
      </c>
      <c r="D104" s="45"/>
      <c r="E104" s="249"/>
      <c r="F104" s="184" t="s">
        <v>136</v>
      </c>
      <c r="G104" s="509"/>
      <c r="H104" s="490"/>
      <c r="I104" s="91" t="str">
        <f t="shared" si="1"/>
        <v/>
      </c>
      <c r="J104" s="309"/>
    </row>
    <row r="105" spans="1:10" s="4" customFormat="1" ht="38.4">
      <c r="A105" s="119"/>
      <c r="B105" s="147" t="s">
        <v>213</v>
      </c>
      <c r="C105" s="466" t="s">
        <v>57</v>
      </c>
      <c r="D105" s="461"/>
      <c r="E105" s="53"/>
      <c r="F105" s="567" t="s">
        <v>136</v>
      </c>
      <c r="G105" s="472"/>
      <c r="H105" s="565"/>
      <c r="I105" s="288" t="str">
        <f t="shared" si="1"/>
        <v/>
      </c>
      <c r="J105" s="314"/>
    </row>
    <row r="106" spans="1:10" s="4" customFormat="1" ht="96">
      <c r="A106" s="398" t="str">
        <f>IF('付表１・拘束、入浴、給食'!$J$7=0,"付表１の（２）を記入してください。（正月等の対応についても記載してください。）","")</f>
        <v>付表１の（２）を記入してください。（正月等の対応についても記載してください。）</v>
      </c>
      <c r="B106" s="397" t="s">
        <v>624</v>
      </c>
      <c r="C106" s="204" t="s">
        <v>214</v>
      </c>
      <c r="D106" s="55"/>
      <c r="E106" s="396"/>
      <c r="F106" s="180" t="s">
        <v>137</v>
      </c>
      <c r="G106" s="62"/>
      <c r="H106" s="488"/>
      <c r="I106" s="96" t="str">
        <f t="shared" si="1"/>
        <v>介</v>
      </c>
      <c r="J106" s="315" t="s">
        <v>560</v>
      </c>
    </row>
    <row r="107" spans="1:10" s="4" customFormat="1" ht="38.4">
      <c r="A107" s="148"/>
      <c r="B107" s="38" t="s">
        <v>366</v>
      </c>
      <c r="C107" s="204" t="s">
        <v>395</v>
      </c>
      <c r="D107" s="55"/>
      <c r="E107" s="56"/>
      <c r="F107" s="180" t="s">
        <v>140</v>
      </c>
      <c r="G107" s="62"/>
      <c r="H107" s="488"/>
      <c r="I107" s="96" t="str">
        <f t="shared" si="1"/>
        <v/>
      </c>
      <c r="J107" s="315"/>
    </row>
    <row r="108" spans="1:10" s="4" customFormat="1" ht="48">
      <c r="A108" s="148"/>
      <c r="B108" s="38" t="s">
        <v>215</v>
      </c>
      <c r="C108" s="204" t="s">
        <v>216</v>
      </c>
      <c r="D108" s="55"/>
      <c r="E108" s="56"/>
      <c r="F108" s="180" t="s">
        <v>140</v>
      </c>
      <c r="G108" s="62"/>
      <c r="H108" s="488"/>
      <c r="I108" s="96" t="str">
        <f t="shared" si="1"/>
        <v/>
      </c>
      <c r="J108" s="315"/>
    </row>
    <row r="109" spans="1:10" s="4" customFormat="1" ht="67.2">
      <c r="A109" s="149"/>
      <c r="B109" s="38" t="s">
        <v>686</v>
      </c>
      <c r="C109" s="204" t="s">
        <v>687</v>
      </c>
      <c r="D109" s="55"/>
      <c r="E109" s="56"/>
      <c r="F109" s="550" t="s">
        <v>137</v>
      </c>
      <c r="G109" s="48"/>
      <c r="H109" s="488"/>
      <c r="I109" s="96" t="str">
        <f t="shared" si="1"/>
        <v>介</v>
      </c>
      <c r="J109" s="315" t="s">
        <v>560</v>
      </c>
    </row>
    <row r="110" spans="1:10" s="4" customFormat="1" ht="28.8">
      <c r="A110" s="115"/>
      <c r="B110" s="38" t="s">
        <v>217</v>
      </c>
      <c r="C110" s="204" t="s">
        <v>85</v>
      </c>
      <c r="D110" s="55"/>
      <c r="E110" s="56"/>
      <c r="F110" s="180" t="s">
        <v>136</v>
      </c>
      <c r="G110" s="48"/>
      <c r="H110" s="488"/>
      <c r="I110" s="96" t="str">
        <f t="shared" si="1"/>
        <v/>
      </c>
      <c r="J110" s="315"/>
    </row>
    <row r="111" spans="1:10" s="4" customFormat="1" ht="38.4">
      <c r="A111" s="115"/>
      <c r="B111" s="38" t="s">
        <v>367</v>
      </c>
      <c r="C111" s="204" t="s">
        <v>218</v>
      </c>
      <c r="D111" s="55"/>
      <c r="E111" s="56"/>
      <c r="F111" s="180" t="s">
        <v>136</v>
      </c>
      <c r="G111" s="48"/>
      <c r="H111" s="488"/>
      <c r="I111" s="96" t="str">
        <f t="shared" si="1"/>
        <v/>
      </c>
      <c r="J111" s="315"/>
    </row>
    <row r="112" spans="1:10" s="4" customFormat="1" ht="28.8">
      <c r="A112" s="135"/>
      <c r="B112" s="39" t="s">
        <v>248</v>
      </c>
      <c r="C112" s="211" t="s">
        <v>219</v>
      </c>
      <c r="D112" s="49"/>
      <c r="E112" s="250"/>
      <c r="F112" s="187" t="s">
        <v>404</v>
      </c>
      <c r="G112" s="51"/>
      <c r="H112" s="489"/>
      <c r="I112" s="92" t="str">
        <f t="shared" si="1"/>
        <v/>
      </c>
      <c r="J112" s="310"/>
    </row>
    <row r="113" spans="1:16" s="4" customFormat="1" ht="28.8">
      <c r="A113" s="111" t="s">
        <v>108</v>
      </c>
      <c r="B113" s="146" t="s">
        <v>221</v>
      </c>
      <c r="C113" s="208" t="s">
        <v>220</v>
      </c>
      <c r="D113" s="45"/>
      <c r="E113" s="249"/>
      <c r="F113" s="184" t="s">
        <v>136</v>
      </c>
      <c r="G113" s="509"/>
      <c r="H113" s="490"/>
      <c r="I113" s="91" t="str">
        <f t="shared" si="1"/>
        <v/>
      </c>
      <c r="J113" s="309"/>
    </row>
    <row r="114" spans="1:16" s="4" customFormat="1" ht="28.8">
      <c r="A114" s="119"/>
      <c r="B114" s="38" t="s">
        <v>222</v>
      </c>
      <c r="C114" s="204" t="s">
        <v>57</v>
      </c>
      <c r="D114" s="55"/>
      <c r="E114" s="56"/>
      <c r="F114" s="180" t="s">
        <v>136</v>
      </c>
      <c r="G114" s="48"/>
      <c r="H114" s="488"/>
      <c r="I114" s="96" t="str">
        <f t="shared" si="1"/>
        <v/>
      </c>
      <c r="J114" s="315"/>
    </row>
    <row r="115" spans="1:16" s="4" customFormat="1" ht="48">
      <c r="A115" s="119"/>
      <c r="B115" s="38" t="s">
        <v>223</v>
      </c>
      <c r="C115" s="204" t="s">
        <v>82</v>
      </c>
      <c r="D115" s="55"/>
      <c r="E115" s="56"/>
      <c r="F115" s="180" t="s">
        <v>136</v>
      </c>
      <c r="G115" s="48"/>
      <c r="H115" s="488"/>
      <c r="I115" s="96" t="str">
        <f t="shared" si="1"/>
        <v/>
      </c>
      <c r="J115" s="315"/>
    </row>
    <row r="116" spans="1:16" s="4" customFormat="1" ht="57.6">
      <c r="A116" s="119"/>
      <c r="B116" s="137" t="s">
        <v>368</v>
      </c>
      <c r="C116" s="204" t="s">
        <v>224</v>
      </c>
      <c r="D116" s="55"/>
      <c r="E116" s="56"/>
      <c r="F116" s="180" t="s">
        <v>136</v>
      </c>
      <c r="G116" s="48"/>
      <c r="H116" s="488"/>
      <c r="I116" s="96" t="str">
        <f t="shared" si="1"/>
        <v/>
      </c>
      <c r="J116" s="315"/>
    </row>
    <row r="117" spans="1:16" s="4" customFormat="1" ht="28.8">
      <c r="A117" s="399" t="str">
        <f>IF('付表１・拘束、入浴、給食'!$J$20=0,"付表１の（３）aを記入してください。","")</f>
        <v>付表１の（３）aを記入してください。</v>
      </c>
      <c r="B117" s="417" t="s">
        <v>625</v>
      </c>
      <c r="C117" s="204" t="s">
        <v>544</v>
      </c>
      <c r="D117" s="402"/>
      <c r="E117" s="403"/>
      <c r="F117" s="550" t="s">
        <v>726</v>
      </c>
      <c r="G117" s="62"/>
      <c r="H117" s="488"/>
      <c r="I117" s="96" t="str">
        <f t="shared" si="1"/>
        <v>介</v>
      </c>
      <c r="J117" s="315" t="s">
        <v>545</v>
      </c>
      <c r="K117" s="401"/>
      <c r="L117" s="401"/>
      <c r="M117" s="401"/>
      <c r="N117" s="401"/>
      <c r="O117" s="401"/>
      <c r="P117" s="401"/>
    </row>
    <row r="118" spans="1:16" s="4" customFormat="1" ht="28.8">
      <c r="A118" s="399" t="str">
        <f>IF('付表１・拘束、入浴、給食'!$J$26=0,"付表１の（３）bを記入してください。","")</f>
        <v>付表１の（３）bを記入してください。</v>
      </c>
      <c r="B118" s="441" t="s">
        <v>626</v>
      </c>
      <c r="C118" s="449" t="s">
        <v>546</v>
      </c>
      <c r="D118" s="400"/>
      <c r="E118" s="396"/>
      <c r="F118" s="560" t="s">
        <v>726</v>
      </c>
      <c r="G118" s="442"/>
      <c r="H118" s="563"/>
      <c r="I118" s="293" t="str">
        <f t="shared" si="1"/>
        <v>介</v>
      </c>
      <c r="J118" s="329" t="s">
        <v>545</v>
      </c>
      <c r="K118" s="401"/>
      <c r="L118" s="401"/>
      <c r="M118" s="401"/>
      <c r="N118" s="401"/>
      <c r="O118" s="401"/>
      <c r="P118" s="401"/>
    </row>
    <row r="119" spans="1:16" s="4" customFormat="1" ht="28.8">
      <c r="A119" s="399" t="str">
        <f>IF('付表１・拘束、入浴、給食'!$J$30=0,"付表１の（３）cを記入してください。","")</f>
        <v>付表１の（３）cを記入してください。</v>
      </c>
      <c r="B119" s="418" t="s">
        <v>627</v>
      </c>
      <c r="C119" s="211" t="s">
        <v>547</v>
      </c>
      <c r="D119" s="404"/>
      <c r="E119" s="405"/>
      <c r="F119" s="555" t="s">
        <v>726</v>
      </c>
      <c r="G119" s="65"/>
      <c r="H119" s="489"/>
      <c r="I119" s="92" t="str">
        <f t="shared" si="1"/>
        <v>介</v>
      </c>
      <c r="J119" s="310" t="s">
        <v>545</v>
      </c>
      <c r="K119" s="401"/>
      <c r="L119" s="401"/>
      <c r="M119" s="401"/>
      <c r="N119" s="401"/>
      <c r="O119" s="401"/>
      <c r="P119" s="401"/>
    </row>
    <row r="120" spans="1:16" s="3" customFormat="1" ht="38.4">
      <c r="A120" s="111" t="s">
        <v>109</v>
      </c>
      <c r="B120" s="157" t="s">
        <v>249</v>
      </c>
      <c r="C120" s="214" t="s">
        <v>225</v>
      </c>
      <c r="D120" s="262"/>
      <c r="E120" s="406"/>
      <c r="F120" s="407" t="s">
        <v>39</v>
      </c>
      <c r="G120" s="66"/>
      <c r="H120" s="491"/>
      <c r="I120" s="408" t="str">
        <f t="shared" si="1"/>
        <v/>
      </c>
      <c r="J120" s="409"/>
    </row>
    <row r="121" spans="1:16" s="3" customFormat="1" ht="38.4">
      <c r="A121" s="111" t="s">
        <v>110</v>
      </c>
      <c r="B121" s="127" t="s">
        <v>227</v>
      </c>
      <c r="C121" s="208" t="s">
        <v>226</v>
      </c>
      <c r="D121" s="45"/>
      <c r="E121" s="249"/>
      <c r="F121" s="184" t="s">
        <v>39</v>
      </c>
      <c r="G121" s="64"/>
      <c r="H121" s="490"/>
      <c r="I121" s="91" t="str">
        <f t="shared" si="1"/>
        <v/>
      </c>
      <c r="J121" s="309"/>
    </row>
    <row r="122" spans="1:16" s="3" customFormat="1" ht="48">
      <c r="A122" s="119"/>
      <c r="B122" s="138" t="s">
        <v>228</v>
      </c>
      <c r="C122" s="450" t="s">
        <v>57</v>
      </c>
      <c r="D122" s="52"/>
      <c r="E122" s="53"/>
      <c r="F122" s="567" t="s">
        <v>39</v>
      </c>
      <c r="G122" s="443"/>
      <c r="H122" s="565"/>
      <c r="I122" s="288" t="str">
        <f t="shared" si="1"/>
        <v/>
      </c>
      <c r="J122" s="314"/>
    </row>
    <row r="123" spans="1:16" s="3" customFormat="1" ht="38.4">
      <c r="A123" s="410" t="str">
        <f>IF(付表２・預り金!$W$1=0,"付表２を記入してください。","")</f>
        <v>付表２を記入してください。</v>
      </c>
      <c r="B123" s="419" t="s">
        <v>628</v>
      </c>
      <c r="C123" s="420" t="s">
        <v>610</v>
      </c>
      <c r="D123" s="55"/>
      <c r="E123" s="396"/>
      <c r="F123" s="560" t="s">
        <v>137</v>
      </c>
      <c r="G123" s="442"/>
      <c r="H123" s="563"/>
      <c r="I123" s="293" t="str">
        <f t="shared" si="1"/>
        <v>介</v>
      </c>
      <c r="J123" s="329" t="s">
        <v>545</v>
      </c>
      <c r="K123" s="393"/>
      <c r="L123" s="393"/>
      <c r="M123" s="393"/>
      <c r="N123" s="393"/>
      <c r="O123" s="393"/>
      <c r="P123" s="393"/>
    </row>
    <row r="124" spans="1:16" s="3" customFormat="1" ht="28.8">
      <c r="A124" s="410" t="str">
        <f>IF(付表３・遺留金品!$B$10="","付表３を記入してください。","")</f>
        <v>付表３を記入してください。</v>
      </c>
      <c r="B124" s="419" t="s">
        <v>629</v>
      </c>
      <c r="C124" s="420" t="s">
        <v>550</v>
      </c>
      <c r="D124" s="55"/>
      <c r="E124" s="396"/>
      <c r="F124" s="560" t="s">
        <v>137</v>
      </c>
      <c r="G124" s="442"/>
      <c r="H124" s="563"/>
      <c r="I124" s="335" t="str">
        <f t="shared" si="1"/>
        <v>介</v>
      </c>
      <c r="J124" s="329" t="s">
        <v>545</v>
      </c>
      <c r="K124" s="393"/>
      <c r="L124" s="393"/>
      <c r="M124" s="393"/>
      <c r="N124" s="393"/>
      <c r="O124" s="393"/>
      <c r="P124" s="393"/>
    </row>
    <row r="125" spans="1:16" s="3" customFormat="1" ht="28.8">
      <c r="A125" s="119"/>
      <c r="B125" s="116" t="s">
        <v>229</v>
      </c>
      <c r="C125" s="204" t="s">
        <v>82</v>
      </c>
      <c r="D125" s="55"/>
      <c r="E125" s="56"/>
      <c r="F125" s="180" t="s">
        <v>39</v>
      </c>
      <c r="G125" s="62"/>
      <c r="H125" s="488"/>
      <c r="I125" s="96" t="str">
        <f t="shared" si="1"/>
        <v/>
      </c>
      <c r="J125" s="315"/>
    </row>
    <row r="126" spans="1:16" s="4" customFormat="1" ht="19.2">
      <c r="A126" s="139"/>
      <c r="B126" s="140" t="s">
        <v>230</v>
      </c>
      <c r="C126" s="211" t="s">
        <v>83</v>
      </c>
      <c r="D126" s="49"/>
      <c r="E126" s="250"/>
      <c r="F126" s="187" t="s">
        <v>39</v>
      </c>
      <c r="G126" s="65"/>
      <c r="H126" s="489"/>
      <c r="I126" s="92" t="str">
        <f t="shared" si="1"/>
        <v/>
      </c>
      <c r="J126" s="310"/>
    </row>
    <row r="127" spans="1:16" s="3" customFormat="1" ht="38.4">
      <c r="A127" s="36" t="s">
        <v>111</v>
      </c>
      <c r="B127" s="150" t="s">
        <v>250</v>
      </c>
      <c r="C127" s="210" t="s">
        <v>265</v>
      </c>
      <c r="D127" s="195"/>
      <c r="E127" s="261"/>
      <c r="F127" s="178" t="s">
        <v>136</v>
      </c>
      <c r="G127" s="42"/>
      <c r="H127" s="492"/>
      <c r="I127" s="98" t="str">
        <f t="shared" si="1"/>
        <v/>
      </c>
      <c r="J127" s="320"/>
    </row>
    <row r="128" spans="1:16" s="3" customFormat="1" ht="153.6">
      <c r="A128" s="36" t="s">
        <v>607</v>
      </c>
      <c r="B128" s="150" t="s">
        <v>717</v>
      </c>
      <c r="C128" s="210" t="s">
        <v>688</v>
      </c>
      <c r="D128" s="195"/>
      <c r="E128" s="261"/>
      <c r="F128" s="178" t="s">
        <v>137</v>
      </c>
      <c r="G128" s="197"/>
      <c r="H128" s="492" t="s">
        <v>608</v>
      </c>
      <c r="I128" s="98" t="str">
        <f t="shared" si="1"/>
        <v>介</v>
      </c>
      <c r="J128" s="320"/>
    </row>
    <row r="129" spans="1:10" s="3" customFormat="1" ht="259.2">
      <c r="A129" s="36" t="s">
        <v>609</v>
      </c>
      <c r="B129" s="150" t="s">
        <v>718</v>
      </c>
      <c r="C129" s="210" t="s">
        <v>689</v>
      </c>
      <c r="D129" s="195"/>
      <c r="E129" s="261"/>
      <c r="F129" s="178" t="s">
        <v>137</v>
      </c>
      <c r="G129" s="197"/>
      <c r="H129" s="492" t="s">
        <v>608</v>
      </c>
      <c r="I129" s="98" t="str">
        <f t="shared" si="1"/>
        <v>介</v>
      </c>
      <c r="J129" s="320"/>
    </row>
    <row r="130" spans="1:10" s="3" customFormat="1" ht="28.8">
      <c r="A130" s="131" t="s">
        <v>333</v>
      </c>
      <c r="B130" s="151" t="s">
        <v>251</v>
      </c>
      <c r="C130" s="212" t="s">
        <v>266</v>
      </c>
      <c r="D130" s="262"/>
      <c r="E130" s="247"/>
      <c r="F130" s="186" t="s">
        <v>39</v>
      </c>
      <c r="G130" s="540"/>
      <c r="H130" s="493"/>
      <c r="I130" s="89" t="str">
        <f t="shared" si="1"/>
        <v/>
      </c>
      <c r="J130" s="307"/>
    </row>
    <row r="131" spans="1:10" s="3" customFormat="1" ht="67.2">
      <c r="A131" s="145" t="s">
        <v>334</v>
      </c>
      <c r="B131" s="152" t="s">
        <v>312</v>
      </c>
      <c r="C131" s="213" t="s">
        <v>267</v>
      </c>
      <c r="D131" s="262"/>
      <c r="E131" s="263"/>
      <c r="F131" s="575" t="s">
        <v>722</v>
      </c>
      <c r="G131" s="540"/>
      <c r="H131" s="564"/>
      <c r="I131" s="287" t="str">
        <f t="shared" si="1"/>
        <v/>
      </c>
      <c r="J131" s="319" t="s">
        <v>560</v>
      </c>
    </row>
    <row r="132" spans="1:10" s="3" customFormat="1" ht="67.2">
      <c r="A132" s="131" t="s">
        <v>335</v>
      </c>
      <c r="B132" s="151" t="s">
        <v>316</v>
      </c>
      <c r="C132" s="212" t="s">
        <v>268</v>
      </c>
      <c r="D132" s="262"/>
      <c r="E132" s="247"/>
      <c r="F132" s="186" t="s">
        <v>39</v>
      </c>
      <c r="G132" s="540"/>
      <c r="H132" s="493"/>
      <c r="I132" s="89" t="str">
        <f t="shared" si="1"/>
        <v/>
      </c>
      <c r="J132" s="307"/>
    </row>
    <row r="133" spans="1:10" s="3" customFormat="1" ht="76.8">
      <c r="A133" s="111" t="s">
        <v>336</v>
      </c>
      <c r="B133" s="127" t="s">
        <v>690</v>
      </c>
      <c r="C133" s="541" t="s">
        <v>594</v>
      </c>
      <c r="D133" s="45"/>
      <c r="E133" s="249"/>
      <c r="F133" s="432" t="s">
        <v>38</v>
      </c>
      <c r="G133" s="509"/>
      <c r="H133" s="490"/>
      <c r="I133" s="91" t="str">
        <f t="shared" ref="I133:I198" si="2">IF(IFERROR(MATCH(G133,K$5:P$5,0),99)&lt;&gt;99,"指摘あり",IF(OR(D133=2,D133="2:不適"),"自己×",IF(AND(G133="",RIGHT(F133,1)&lt;&gt;"略"),IF(OR(F133=$I$4,$I$4=""),F133,""),IF(H133&lt;&gt;"","ｺﾒﾝﾄあり",""))))</f>
        <v>福</v>
      </c>
      <c r="J133" s="309" t="s">
        <v>556</v>
      </c>
    </row>
    <row r="134" spans="1:10" s="3" customFormat="1" ht="48">
      <c r="A134" s="139"/>
      <c r="B134" s="140" t="s">
        <v>573</v>
      </c>
      <c r="C134" s="542" t="s">
        <v>574</v>
      </c>
      <c r="D134" s="49"/>
      <c r="E134" s="250"/>
      <c r="F134" s="576" t="s">
        <v>38</v>
      </c>
      <c r="G134" s="51"/>
      <c r="H134" s="489"/>
      <c r="I134" s="92" t="str">
        <f t="shared" si="2"/>
        <v>福</v>
      </c>
      <c r="J134" s="310"/>
    </row>
    <row r="135" spans="1:10" s="3" customFormat="1" ht="67.2">
      <c r="A135" s="145" t="s">
        <v>337</v>
      </c>
      <c r="B135" s="152" t="s">
        <v>691</v>
      </c>
      <c r="C135" s="212" t="s">
        <v>396</v>
      </c>
      <c r="D135" s="262"/>
      <c r="E135" s="543"/>
      <c r="F135" s="186" t="s">
        <v>35</v>
      </c>
      <c r="G135" s="540"/>
      <c r="H135" s="493"/>
      <c r="I135" s="89" t="str">
        <f t="shared" si="2"/>
        <v>介</v>
      </c>
      <c r="J135" s="307" t="s">
        <v>556</v>
      </c>
    </row>
    <row r="136" spans="1:10" s="3" customFormat="1" ht="28.8">
      <c r="A136" s="111" t="s">
        <v>338</v>
      </c>
      <c r="B136" s="134" t="s">
        <v>112</v>
      </c>
      <c r="C136" s="208" t="s">
        <v>269</v>
      </c>
      <c r="D136" s="45"/>
      <c r="E136" s="249"/>
      <c r="F136" s="184" t="s">
        <v>136</v>
      </c>
      <c r="G136" s="509"/>
      <c r="H136" s="490"/>
      <c r="I136" s="91" t="str">
        <f t="shared" si="2"/>
        <v/>
      </c>
      <c r="J136" s="309"/>
    </row>
    <row r="137" spans="1:10" s="3" customFormat="1" ht="28.8">
      <c r="A137" s="139"/>
      <c r="B137" s="136" t="s">
        <v>113</v>
      </c>
      <c r="C137" s="211" t="s">
        <v>270</v>
      </c>
      <c r="D137" s="49"/>
      <c r="E137" s="250"/>
      <c r="F137" s="189" t="s">
        <v>136</v>
      </c>
      <c r="G137" s="51"/>
      <c r="H137" s="489"/>
      <c r="I137" s="92" t="str">
        <f t="shared" si="2"/>
        <v/>
      </c>
      <c r="J137" s="310"/>
    </row>
    <row r="138" spans="1:10" s="3" customFormat="1" ht="67.2">
      <c r="A138" s="111" t="s">
        <v>339</v>
      </c>
      <c r="B138" s="134" t="s">
        <v>313</v>
      </c>
      <c r="C138" s="208" t="s">
        <v>271</v>
      </c>
      <c r="D138" s="45"/>
      <c r="E138" s="249"/>
      <c r="F138" s="184" t="s">
        <v>136</v>
      </c>
      <c r="G138" s="509"/>
      <c r="H138" s="490"/>
      <c r="I138" s="91" t="str">
        <f t="shared" si="2"/>
        <v/>
      </c>
      <c r="J138" s="309"/>
    </row>
    <row r="139" spans="1:10" s="3" customFormat="1" ht="38.4">
      <c r="A139" s="115"/>
      <c r="B139" s="116" t="s">
        <v>252</v>
      </c>
      <c r="C139" s="204" t="s">
        <v>272</v>
      </c>
      <c r="D139" s="55"/>
      <c r="E139" s="56"/>
      <c r="F139" s="180" t="s">
        <v>136</v>
      </c>
      <c r="G139" s="48"/>
      <c r="H139" s="488"/>
      <c r="I139" s="96" t="str">
        <f t="shared" si="2"/>
        <v/>
      </c>
      <c r="J139" s="315"/>
    </row>
    <row r="140" spans="1:10" s="3" customFormat="1" ht="57.6">
      <c r="A140" s="115"/>
      <c r="B140" s="116" t="s">
        <v>253</v>
      </c>
      <c r="C140" s="204" t="s">
        <v>273</v>
      </c>
      <c r="D140" s="55"/>
      <c r="E140" s="56"/>
      <c r="F140" s="180" t="s">
        <v>136</v>
      </c>
      <c r="G140" s="48"/>
      <c r="H140" s="488"/>
      <c r="I140" s="96" t="str">
        <f t="shared" si="2"/>
        <v/>
      </c>
      <c r="J140" s="315"/>
    </row>
    <row r="141" spans="1:10" s="3" customFormat="1" ht="48">
      <c r="A141" s="115"/>
      <c r="B141" s="116" t="s">
        <v>254</v>
      </c>
      <c r="C141" s="204" t="s">
        <v>274</v>
      </c>
      <c r="D141" s="55"/>
      <c r="E141" s="56"/>
      <c r="F141" s="180" t="s">
        <v>136</v>
      </c>
      <c r="G141" s="48"/>
      <c r="H141" s="488"/>
      <c r="I141" s="96" t="str">
        <f t="shared" si="2"/>
        <v/>
      </c>
      <c r="J141" s="315"/>
    </row>
    <row r="142" spans="1:10" s="3" customFormat="1" ht="28.8">
      <c r="A142" s="115"/>
      <c r="B142" s="116" t="s">
        <v>317</v>
      </c>
      <c r="C142" s="204" t="s">
        <v>275</v>
      </c>
      <c r="D142" s="55"/>
      <c r="E142" s="56"/>
      <c r="F142" s="180" t="s">
        <v>136</v>
      </c>
      <c r="G142" s="48"/>
      <c r="H142" s="488"/>
      <c r="I142" s="96" t="str">
        <f t="shared" si="2"/>
        <v/>
      </c>
      <c r="J142" s="315"/>
    </row>
    <row r="143" spans="1:10" s="3" customFormat="1" ht="19.2">
      <c r="A143" s="115"/>
      <c r="B143" s="116" t="s">
        <v>114</v>
      </c>
      <c r="C143" s="204" t="s">
        <v>276</v>
      </c>
      <c r="D143" s="55"/>
      <c r="E143" s="56"/>
      <c r="F143" s="180" t="s">
        <v>136</v>
      </c>
      <c r="G143" s="48"/>
      <c r="H143" s="488"/>
      <c r="I143" s="96" t="str">
        <f t="shared" si="2"/>
        <v/>
      </c>
      <c r="J143" s="315"/>
    </row>
    <row r="144" spans="1:10" s="3" customFormat="1" ht="28.8">
      <c r="A144" s="135"/>
      <c r="B144" s="140" t="s">
        <v>115</v>
      </c>
      <c r="C144" s="211" t="s">
        <v>277</v>
      </c>
      <c r="D144" s="49"/>
      <c r="E144" s="250"/>
      <c r="F144" s="187" t="s">
        <v>136</v>
      </c>
      <c r="G144" s="51"/>
      <c r="H144" s="489"/>
      <c r="I144" s="92" t="str">
        <f t="shared" si="2"/>
        <v/>
      </c>
      <c r="J144" s="310"/>
    </row>
    <row r="145" spans="1:10" s="3" customFormat="1" ht="124.8">
      <c r="A145" s="131" t="s">
        <v>340</v>
      </c>
      <c r="B145" s="153" t="s">
        <v>633</v>
      </c>
      <c r="C145" s="214" t="s">
        <v>278</v>
      </c>
      <c r="D145" s="459"/>
      <c r="E145" s="247"/>
      <c r="F145" s="191" t="s">
        <v>38</v>
      </c>
      <c r="G145" s="473"/>
      <c r="H145" s="493" t="s">
        <v>599</v>
      </c>
      <c r="I145" s="89" t="str">
        <f t="shared" si="2"/>
        <v>福</v>
      </c>
      <c r="J145" s="307" t="s">
        <v>556</v>
      </c>
    </row>
    <row r="146" spans="1:10" s="3" customFormat="1" ht="48">
      <c r="A146" s="111" t="s">
        <v>341</v>
      </c>
      <c r="B146" s="127" t="s">
        <v>360</v>
      </c>
      <c r="C146" s="208" t="s">
        <v>279</v>
      </c>
      <c r="D146" s="45"/>
      <c r="E146" s="45"/>
      <c r="F146" s="184" t="s">
        <v>139</v>
      </c>
      <c r="G146" s="509"/>
      <c r="H146" s="494"/>
      <c r="I146" s="99" t="str">
        <f t="shared" si="2"/>
        <v>介</v>
      </c>
      <c r="J146" s="321" t="s">
        <v>556</v>
      </c>
    </row>
    <row r="147" spans="1:10" s="3" customFormat="1" ht="67.2">
      <c r="A147" s="115"/>
      <c r="B147" s="116" t="s">
        <v>280</v>
      </c>
      <c r="C147" s="204" t="s">
        <v>281</v>
      </c>
      <c r="D147" s="55"/>
      <c r="E147" s="55"/>
      <c r="F147" s="180" t="s">
        <v>137</v>
      </c>
      <c r="G147" s="48"/>
      <c r="H147" s="495"/>
      <c r="I147" s="100" t="str">
        <f t="shared" si="2"/>
        <v>介</v>
      </c>
      <c r="J147" s="322"/>
    </row>
    <row r="148" spans="1:10" s="3" customFormat="1" ht="28.8">
      <c r="A148" s="115"/>
      <c r="B148" s="116" t="s">
        <v>282</v>
      </c>
      <c r="C148" s="204" t="s">
        <v>101</v>
      </c>
      <c r="D148" s="55"/>
      <c r="E148" s="55"/>
      <c r="F148" s="180" t="s">
        <v>137</v>
      </c>
      <c r="G148" s="48"/>
      <c r="H148" s="495"/>
      <c r="I148" s="100" t="str">
        <f t="shared" si="2"/>
        <v>介</v>
      </c>
      <c r="J148" s="322"/>
    </row>
    <row r="149" spans="1:10" s="3" customFormat="1" ht="19.2">
      <c r="A149" s="115"/>
      <c r="B149" s="116" t="s">
        <v>283</v>
      </c>
      <c r="C149" s="204" t="s">
        <v>102</v>
      </c>
      <c r="D149" s="55"/>
      <c r="E149" s="55"/>
      <c r="F149" s="180" t="s">
        <v>137</v>
      </c>
      <c r="G149" s="48"/>
      <c r="H149" s="495"/>
      <c r="I149" s="100" t="str">
        <f t="shared" si="2"/>
        <v>介</v>
      </c>
      <c r="J149" s="322"/>
    </row>
    <row r="150" spans="1:10" s="3" customFormat="1" ht="163.19999999999999">
      <c r="A150" s="119"/>
      <c r="B150" s="138" t="s">
        <v>353</v>
      </c>
      <c r="C150" s="466" t="s">
        <v>356</v>
      </c>
      <c r="D150" s="461"/>
      <c r="E150" s="461"/>
      <c r="F150" s="567" t="s">
        <v>35</v>
      </c>
      <c r="G150" s="472"/>
      <c r="H150" s="559"/>
      <c r="I150" s="101" t="str">
        <f t="shared" si="2"/>
        <v>介</v>
      </c>
      <c r="J150" s="323"/>
    </row>
    <row r="151" spans="1:10" s="3" customFormat="1" ht="67.2">
      <c r="A151" s="119"/>
      <c r="B151" s="138" t="s">
        <v>354</v>
      </c>
      <c r="C151" s="466" t="s">
        <v>357</v>
      </c>
      <c r="D151" s="461"/>
      <c r="E151" s="461"/>
      <c r="F151" s="567" t="s">
        <v>35</v>
      </c>
      <c r="G151" s="472"/>
      <c r="H151" s="559"/>
      <c r="I151" s="101" t="str">
        <f t="shared" si="2"/>
        <v>介</v>
      </c>
      <c r="J151" s="323"/>
    </row>
    <row r="152" spans="1:10" s="3" customFormat="1" ht="67.2">
      <c r="A152" s="119"/>
      <c r="B152" s="138" t="s">
        <v>355</v>
      </c>
      <c r="C152" s="466" t="s">
        <v>358</v>
      </c>
      <c r="D152" s="461"/>
      <c r="E152" s="461"/>
      <c r="F152" s="567" t="s">
        <v>35</v>
      </c>
      <c r="G152" s="472"/>
      <c r="H152" s="559"/>
      <c r="I152" s="101" t="str">
        <f t="shared" si="2"/>
        <v>介</v>
      </c>
      <c r="J152" s="323"/>
    </row>
    <row r="153" spans="1:10" s="3" customFormat="1" ht="38.4">
      <c r="A153" s="115"/>
      <c r="B153" s="116" t="s">
        <v>369</v>
      </c>
      <c r="C153" s="204" t="s">
        <v>397</v>
      </c>
      <c r="D153" s="55"/>
      <c r="E153" s="55"/>
      <c r="F153" s="180" t="s">
        <v>139</v>
      </c>
      <c r="G153" s="48"/>
      <c r="H153" s="495"/>
      <c r="I153" s="100" t="str">
        <f t="shared" si="2"/>
        <v>介</v>
      </c>
      <c r="J153" s="322" t="s">
        <v>556</v>
      </c>
    </row>
    <row r="154" spans="1:10" s="3" customFormat="1" ht="28.8">
      <c r="A154" s="115"/>
      <c r="B154" s="116" t="s">
        <v>116</v>
      </c>
      <c r="C154" s="464" t="s">
        <v>284</v>
      </c>
      <c r="D154" s="55"/>
      <c r="E154" s="55"/>
      <c r="F154" s="566" t="s">
        <v>38</v>
      </c>
      <c r="G154" s="48"/>
      <c r="H154" s="495"/>
      <c r="I154" s="100" t="str">
        <f t="shared" si="2"/>
        <v>福</v>
      </c>
      <c r="J154" s="322" t="s">
        <v>556</v>
      </c>
    </row>
    <row r="155" spans="1:10" s="3" customFormat="1" ht="67.2">
      <c r="A155" s="115"/>
      <c r="B155" s="116" t="s">
        <v>708</v>
      </c>
      <c r="C155" s="464" t="s">
        <v>285</v>
      </c>
      <c r="D155" s="55"/>
      <c r="E155" s="55"/>
      <c r="F155" s="566" t="s">
        <v>411</v>
      </c>
      <c r="G155" s="48"/>
      <c r="H155" s="495"/>
      <c r="I155" s="100" t="str">
        <f t="shared" si="2"/>
        <v>福</v>
      </c>
      <c r="J155" s="322"/>
    </row>
    <row r="156" spans="1:10" s="3" customFormat="1" ht="28.8">
      <c r="A156" s="115"/>
      <c r="B156" s="123" t="s">
        <v>255</v>
      </c>
      <c r="C156" s="464" t="s">
        <v>101</v>
      </c>
      <c r="D156" s="467"/>
      <c r="E156" s="467"/>
      <c r="F156" s="566" t="s">
        <v>38</v>
      </c>
      <c r="G156" s="470"/>
      <c r="H156" s="496"/>
      <c r="I156" s="102" t="str">
        <f t="shared" si="2"/>
        <v>福</v>
      </c>
      <c r="J156" s="324"/>
    </row>
    <row r="157" spans="1:10" s="3" customFormat="1" ht="134.4">
      <c r="A157" s="115"/>
      <c r="B157" s="38" t="s">
        <v>692</v>
      </c>
      <c r="C157" s="215" t="s">
        <v>693</v>
      </c>
      <c r="D157" s="467"/>
      <c r="E157" s="467"/>
      <c r="F157" s="43" t="s">
        <v>405</v>
      </c>
      <c r="G157" s="470"/>
      <c r="H157" s="496" t="s">
        <v>634</v>
      </c>
      <c r="I157" s="102" t="str">
        <f t="shared" si="2"/>
        <v>福</v>
      </c>
      <c r="J157" s="324" t="s">
        <v>556</v>
      </c>
    </row>
    <row r="158" spans="1:10" s="3" customFormat="1" ht="28.8">
      <c r="A158" s="115"/>
      <c r="B158" s="38" t="s">
        <v>592</v>
      </c>
      <c r="C158" s="544" t="s">
        <v>593</v>
      </c>
      <c r="D158" s="467"/>
      <c r="E158" s="467"/>
      <c r="F158" s="43" t="s">
        <v>38</v>
      </c>
      <c r="G158" s="470"/>
      <c r="H158" s="496"/>
      <c r="I158" s="102" t="str">
        <f t="shared" si="2"/>
        <v>福</v>
      </c>
      <c r="J158" s="324"/>
    </row>
    <row r="159" spans="1:10" s="3" customFormat="1" ht="86.4">
      <c r="A159" s="135"/>
      <c r="B159" s="39" t="s">
        <v>601</v>
      </c>
      <c r="C159" s="216" t="s">
        <v>694</v>
      </c>
      <c r="D159" s="49"/>
      <c r="E159" s="49"/>
      <c r="F159" s="44" t="s">
        <v>405</v>
      </c>
      <c r="G159" s="51"/>
      <c r="H159" s="497" t="s">
        <v>600</v>
      </c>
      <c r="I159" s="103" t="str">
        <f t="shared" si="2"/>
        <v>福</v>
      </c>
      <c r="J159" s="325" t="s">
        <v>556</v>
      </c>
    </row>
    <row r="160" spans="1:10" s="46" customFormat="1" ht="115.2">
      <c r="A160" s="154" t="s">
        <v>603</v>
      </c>
      <c r="B160" s="162" t="s">
        <v>711</v>
      </c>
      <c r="C160" s="642" t="s">
        <v>695</v>
      </c>
      <c r="D160" s="629"/>
      <c r="E160" s="645"/>
      <c r="F160" s="675" t="s">
        <v>405</v>
      </c>
      <c r="G160" s="621"/>
      <c r="H160" s="678" t="s">
        <v>602</v>
      </c>
      <c r="I160" s="681" t="str">
        <f t="shared" si="2"/>
        <v>福</v>
      </c>
      <c r="J160" s="684" t="s">
        <v>556</v>
      </c>
    </row>
    <row r="161" spans="1:10" s="46" customFormat="1" ht="19.2">
      <c r="A161" s="155"/>
      <c r="B161" s="416" t="s">
        <v>670</v>
      </c>
      <c r="C161" s="643"/>
      <c r="D161" s="630"/>
      <c r="E161" s="646"/>
      <c r="F161" s="676"/>
      <c r="G161" s="622"/>
      <c r="H161" s="679"/>
      <c r="I161" s="682"/>
      <c r="J161" s="685"/>
    </row>
    <row r="162" spans="1:10" s="46" customFormat="1" ht="15.6" customHeight="1">
      <c r="A162" s="155"/>
      <c r="B162" s="166" t="s">
        <v>490</v>
      </c>
      <c r="C162" s="643"/>
      <c r="D162" s="630"/>
      <c r="E162" s="646"/>
      <c r="F162" s="676"/>
      <c r="G162" s="622"/>
      <c r="H162" s="679"/>
      <c r="I162" s="682"/>
      <c r="J162" s="685"/>
    </row>
    <row r="163" spans="1:10" s="46" customFormat="1" ht="19.2">
      <c r="A163" s="155"/>
      <c r="B163" s="416" t="s">
        <v>665</v>
      </c>
      <c r="C163" s="643"/>
      <c r="D163" s="630"/>
      <c r="E163" s="646"/>
      <c r="F163" s="676"/>
      <c r="G163" s="622"/>
      <c r="H163" s="679"/>
      <c r="I163" s="682"/>
      <c r="J163" s="685"/>
    </row>
    <row r="164" spans="1:10" s="46" customFormat="1" ht="15.6" customHeight="1">
      <c r="A164" s="155"/>
      <c r="B164" s="167" t="s">
        <v>490</v>
      </c>
      <c r="C164" s="644"/>
      <c r="D164" s="631"/>
      <c r="E164" s="647"/>
      <c r="F164" s="677"/>
      <c r="G164" s="623"/>
      <c r="H164" s="680"/>
      <c r="I164" s="683"/>
      <c r="J164" s="686"/>
    </row>
    <row r="165" spans="1:10" s="46" customFormat="1" ht="67.2">
      <c r="A165" s="155"/>
      <c r="B165" s="156" t="s">
        <v>696</v>
      </c>
      <c r="C165" s="468" t="s">
        <v>697</v>
      </c>
      <c r="D165" s="460"/>
      <c r="E165" s="47"/>
      <c r="F165" s="283" t="s">
        <v>405</v>
      </c>
      <c r="G165" s="48"/>
      <c r="H165" s="495"/>
      <c r="I165" s="104" t="str">
        <f t="shared" si="2"/>
        <v>福</v>
      </c>
      <c r="J165" s="326" t="s">
        <v>556</v>
      </c>
    </row>
    <row r="166" spans="1:10" s="46" customFormat="1" ht="28.8">
      <c r="A166" s="119"/>
      <c r="B166" s="136" t="s">
        <v>320</v>
      </c>
      <c r="C166" s="216" t="s">
        <v>321</v>
      </c>
      <c r="D166" s="49"/>
      <c r="E166" s="50"/>
      <c r="F166" s="284" t="s">
        <v>406</v>
      </c>
      <c r="G166" s="51"/>
      <c r="H166" s="497"/>
      <c r="I166" s="105" t="str">
        <f t="shared" si="2"/>
        <v>福</v>
      </c>
      <c r="J166" s="327" t="s">
        <v>556</v>
      </c>
    </row>
    <row r="167" spans="1:10" s="3" customFormat="1" ht="48">
      <c r="A167" s="131" t="s">
        <v>342</v>
      </c>
      <c r="B167" s="157" t="s">
        <v>319</v>
      </c>
      <c r="C167" s="222" t="s">
        <v>286</v>
      </c>
      <c r="D167" s="262"/>
      <c r="E167" s="247"/>
      <c r="F167" s="192" t="s">
        <v>38</v>
      </c>
      <c r="G167" s="540"/>
      <c r="H167" s="493"/>
      <c r="I167" s="89" t="str">
        <f t="shared" si="2"/>
        <v>福</v>
      </c>
      <c r="J167" s="307" t="s">
        <v>556</v>
      </c>
    </row>
    <row r="168" spans="1:10" s="3" customFormat="1" ht="67.2">
      <c r="A168" s="143" t="s">
        <v>343</v>
      </c>
      <c r="B168" s="134" t="s">
        <v>698</v>
      </c>
      <c r="C168" s="208" t="s">
        <v>287</v>
      </c>
      <c r="D168" s="45"/>
      <c r="E168" s="249"/>
      <c r="F168" s="184" t="s">
        <v>38</v>
      </c>
      <c r="G168" s="509"/>
      <c r="H168" s="490"/>
      <c r="I168" s="91" t="str">
        <f t="shared" si="2"/>
        <v>福</v>
      </c>
      <c r="J168" s="309" t="s">
        <v>556</v>
      </c>
    </row>
    <row r="169" spans="1:10" s="3" customFormat="1" ht="28.8">
      <c r="A169" s="158"/>
      <c r="B169" s="137" t="s">
        <v>117</v>
      </c>
      <c r="C169" s="204" t="s">
        <v>80</v>
      </c>
      <c r="D169" s="55"/>
      <c r="E169" s="56"/>
      <c r="F169" s="180" t="s">
        <v>38</v>
      </c>
      <c r="G169" s="48"/>
      <c r="H169" s="488"/>
      <c r="I169" s="96" t="str">
        <f t="shared" si="2"/>
        <v>福</v>
      </c>
      <c r="J169" s="315" t="s">
        <v>556</v>
      </c>
    </row>
    <row r="170" spans="1:10" s="3" customFormat="1" ht="19.2">
      <c r="A170" s="158"/>
      <c r="B170" s="137" t="s">
        <v>118</v>
      </c>
      <c r="C170" s="204" t="s">
        <v>80</v>
      </c>
      <c r="D170" s="55"/>
      <c r="E170" s="56"/>
      <c r="F170" s="550" t="s">
        <v>406</v>
      </c>
      <c r="G170" s="48"/>
      <c r="H170" s="488"/>
      <c r="I170" s="96" t="str">
        <f t="shared" si="2"/>
        <v>福</v>
      </c>
      <c r="J170" s="315" t="s">
        <v>556</v>
      </c>
    </row>
    <row r="171" spans="1:10" s="3" customFormat="1" ht="28.8">
      <c r="A171" s="158"/>
      <c r="B171" s="137" t="s">
        <v>407</v>
      </c>
      <c r="C171" s="204" t="s">
        <v>408</v>
      </c>
      <c r="D171" s="55"/>
      <c r="E171" s="201"/>
      <c r="F171" s="550" t="s">
        <v>722</v>
      </c>
      <c r="G171" s="48"/>
      <c r="H171" s="488"/>
      <c r="I171" s="96" t="str">
        <f t="shared" si="2"/>
        <v/>
      </c>
      <c r="J171" s="315" t="s">
        <v>556</v>
      </c>
    </row>
    <row r="172" spans="1:10" s="3" customFormat="1" ht="38.4">
      <c r="A172" s="158"/>
      <c r="B172" s="137" t="s">
        <v>256</v>
      </c>
      <c r="C172" s="204" t="s">
        <v>288</v>
      </c>
      <c r="D172" s="55"/>
      <c r="E172" s="56"/>
      <c r="F172" s="188" t="s">
        <v>38</v>
      </c>
      <c r="G172" s="48"/>
      <c r="H172" s="488"/>
      <c r="I172" s="96" t="str">
        <f t="shared" si="2"/>
        <v>福</v>
      </c>
      <c r="J172" s="315" t="s">
        <v>556</v>
      </c>
    </row>
    <row r="173" spans="1:10" s="3" customFormat="1" ht="96">
      <c r="A173" s="158"/>
      <c r="B173" s="117" t="s">
        <v>119</v>
      </c>
      <c r="C173" s="204" t="s">
        <v>289</v>
      </c>
      <c r="D173" s="55"/>
      <c r="E173" s="56"/>
      <c r="F173" s="188" t="s">
        <v>38</v>
      </c>
      <c r="G173" s="48"/>
      <c r="H173" s="488"/>
      <c r="I173" s="96" t="str">
        <f t="shared" si="2"/>
        <v>福</v>
      </c>
      <c r="J173" s="315" t="s">
        <v>556</v>
      </c>
    </row>
    <row r="174" spans="1:10" s="3" customFormat="1" ht="28.8">
      <c r="A174" s="158"/>
      <c r="B174" s="137" t="s">
        <v>257</v>
      </c>
      <c r="C174" s="204" t="s">
        <v>184</v>
      </c>
      <c r="D174" s="55"/>
      <c r="E174" s="56"/>
      <c r="F174" s="551" t="s">
        <v>406</v>
      </c>
      <c r="G174" s="48"/>
      <c r="H174" s="488"/>
      <c r="I174" s="96" t="str">
        <f t="shared" si="2"/>
        <v>福</v>
      </c>
      <c r="J174" s="315" t="s">
        <v>556</v>
      </c>
    </row>
    <row r="175" spans="1:10" s="3" customFormat="1" ht="38.4">
      <c r="A175" s="158"/>
      <c r="B175" s="137" t="s">
        <v>699</v>
      </c>
      <c r="C175" s="217" t="s">
        <v>664</v>
      </c>
      <c r="D175" s="55"/>
      <c r="E175" s="56"/>
      <c r="F175" s="550" t="s">
        <v>38</v>
      </c>
      <c r="G175" s="48"/>
      <c r="H175" s="488"/>
      <c r="I175" s="96" t="str">
        <f t="shared" si="2"/>
        <v>福</v>
      </c>
      <c r="J175" s="315" t="s">
        <v>556</v>
      </c>
    </row>
    <row r="176" spans="1:10" s="3" customFormat="1" ht="28.8">
      <c r="A176" s="158"/>
      <c r="B176" s="137" t="s">
        <v>120</v>
      </c>
      <c r="C176" s="204" t="s">
        <v>186</v>
      </c>
      <c r="D176" s="55"/>
      <c r="E176" s="254"/>
      <c r="F176" s="551" t="s">
        <v>39</v>
      </c>
      <c r="G176" s="48"/>
      <c r="H176" s="498"/>
      <c r="I176" s="97" t="str">
        <f t="shared" si="2"/>
        <v/>
      </c>
      <c r="J176" s="316"/>
    </row>
    <row r="177" spans="1:10" s="3" customFormat="1" ht="28.8">
      <c r="A177" s="158"/>
      <c r="B177" s="137" t="s">
        <v>121</v>
      </c>
      <c r="C177" s="204" t="s">
        <v>290</v>
      </c>
      <c r="D177" s="55"/>
      <c r="E177" s="252"/>
      <c r="F177" s="551" t="s">
        <v>406</v>
      </c>
      <c r="G177" s="48"/>
      <c r="H177" s="488"/>
      <c r="I177" s="94" t="str">
        <f t="shared" si="2"/>
        <v>福</v>
      </c>
      <c r="J177" s="312" t="s">
        <v>556</v>
      </c>
    </row>
    <row r="178" spans="1:10" s="3" customFormat="1" ht="48">
      <c r="A178" s="135"/>
      <c r="B178" s="136" t="s">
        <v>122</v>
      </c>
      <c r="C178" s="211" t="s">
        <v>291</v>
      </c>
      <c r="D178" s="49"/>
      <c r="E178" s="254"/>
      <c r="F178" s="189" t="s">
        <v>39</v>
      </c>
      <c r="G178" s="51"/>
      <c r="H178" s="498"/>
      <c r="I178" s="97" t="str">
        <f t="shared" si="2"/>
        <v/>
      </c>
      <c r="J178" s="316"/>
    </row>
    <row r="179" spans="1:10" s="3" customFormat="1" ht="38.4">
      <c r="A179" s="36" t="s">
        <v>344</v>
      </c>
      <c r="B179" s="127" t="s">
        <v>258</v>
      </c>
      <c r="C179" s="208" t="s">
        <v>292</v>
      </c>
      <c r="D179" s="45"/>
      <c r="E179" s="249"/>
      <c r="F179" s="193" t="s">
        <v>39</v>
      </c>
      <c r="G179" s="509"/>
      <c r="H179" s="490"/>
      <c r="I179" s="91" t="str">
        <f t="shared" si="2"/>
        <v/>
      </c>
      <c r="J179" s="309"/>
    </row>
    <row r="180" spans="1:10" s="3" customFormat="1" ht="19.2">
      <c r="A180" s="115"/>
      <c r="B180" s="138" t="s">
        <v>123</v>
      </c>
      <c r="C180" s="466" t="s">
        <v>80</v>
      </c>
      <c r="D180" s="461"/>
      <c r="E180" s="53"/>
      <c r="F180" s="570" t="s">
        <v>39</v>
      </c>
      <c r="G180" s="472"/>
      <c r="H180" s="565"/>
      <c r="I180" s="288" t="str">
        <f t="shared" si="2"/>
        <v/>
      </c>
      <c r="J180" s="314"/>
    </row>
    <row r="181" spans="1:10" s="3" customFormat="1" ht="38.4">
      <c r="A181" s="115"/>
      <c r="B181" s="138" t="s">
        <v>322</v>
      </c>
      <c r="C181" s="466" t="s">
        <v>398</v>
      </c>
      <c r="D181" s="461"/>
      <c r="E181" s="53"/>
      <c r="F181" s="577" t="s">
        <v>722</v>
      </c>
      <c r="G181" s="472"/>
      <c r="H181" s="565"/>
      <c r="I181" s="288" t="str">
        <f t="shared" si="2"/>
        <v/>
      </c>
      <c r="J181" s="314" t="s">
        <v>560</v>
      </c>
    </row>
    <row r="182" spans="1:10" s="3" customFormat="1" ht="38.4">
      <c r="A182" s="115"/>
      <c r="B182" s="116" t="s">
        <v>323</v>
      </c>
      <c r="C182" s="204" t="s">
        <v>700</v>
      </c>
      <c r="D182" s="461"/>
      <c r="E182" s="53"/>
      <c r="F182" s="577" t="s">
        <v>722</v>
      </c>
      <c r="G182" s="472"/>
      <c r="H182" s="488" t="s">
        <v>632</v>
      </c>
      <c r="I182" s="288" t="str">
        <f t="shared" si="2"/>
        <v>ｺﾒﾝﾄあり</v>
      </c>
      <c r="J182" s="314"/>
    </row>
    <row r="183" spans="1:10" s="3" customFormat="1" ht="28.8">
      <c r="A183" s="115"/>
      <c r="B183" s="138" t="s">
        <v>324</v>
      </c>
      <c r="C183" s="466" t="s">
        <v>325</v>
      </c>
      <c r="D183" s="461"/>
      <c r="E183" s="53"/>
      <c r="F183" s="570" t="s">
        <v>39</v>
      </c>
      <c r="G183" s="472"/>
      <c r="H183" s="565"/>
      <c r="I183" s="288" t="str">
        <f t="shared" si="2"/>
        <v/>
      </c>
      <c r="J183" s="314"/>
    </row>
    <row r="184" spans="1:10" s="3" customFormat="1" ht="67.2">
      <c r="A184" s="115"/>
      <c r="B184" s="123" t="s">
        <v>701</v>
      </c>
      <c r="C184" s="635" t="s">
        <v>662</v>
      </c>
      <c r="D184" s="638"/>
      <c r="E184" s="648"/>
      <c r="F184" s="651" t="s">
        <v>38</v>
      </c>
      <c r="G184" s="655"/>
      <c r="H184" s="654"/>
      <c r="I184" s="602" t="str">
        <f t="shared" si="2"/>
        <v>福</v>
      </c>
      <c r="J184" s="609" t="s">
        <v>560</v>
      </c>
    </row>
    <row r="185" spans="1:10" s="3" customFormat="1" ht="15.45" customHeight="1">
      <c r="A185" s="115"/>
      <c r="B185" s="416" t="s">
        <v>539</v>
      </c>
      <c r="C185" s="636"/>
      <c r="D185" s="630"/>
      <c r="E185" s="649"/>
      <c r="F185" s="652"/>
      <c r="G185" s="622"/>
      <c r="H185" s="625"/>
      <c r="I185" s="603">
        <f t="shared" si="2"/>
        <v>0</v>
      </c>
      <c r="J185" s="607"/>
    </row>
    <row r="186" spans="1:10" s="3" customFormat="1" ht="15.45" customHeight="1">
      <c r="A186" s="115"/>
      <c r="B186" s="163" t="s">
        <v>540</v>
      </c>
      <c r="C186" s="636"/>
      <c r="D186" s="630"/>
      <c r="E186" s="649"/>
      <c r="F186" s="652"/>
      <c r="G186" s="622"/>
      <c r="H186" s="625"/>
      <c r="I186" s="603">
        <f t="shared" si="2"/>
        <v>0</v>
      </c>
      <c r="J186" s="607"/>
    </row>
    <row r="187" spans="1:10" s="3" customFormat="1" ht="15.45" customHeight="1">
      <c r="A187" s="115"/>
      <c r="B187" s="416" t="s">
        <v>541</v>
      </c>
      <c r="C187" s="636"/>
      <c r="D187" s="630"/>
      <c r="E187" s="649"/>
      <c r="F187" s="652"/>
      <c r="G187" s="622"/>
      <c r="H187" s="625"/>
      <c r="I187" s="603">
        <f t="shared" si="2"/>
        <v>0</v>
      </c>
      <c r="J187" s="607"/>
    </row>
    <row r="188" spans="1:10" s="3" customFormat="1" ht="15.45" customHeight="1">
      <c r="A188" s="115"/>
      <c r="B188" s="167" t="s">
        <v>542</v>
      </c>
      <c r="C188" s="637"/>
      <c r="D188" s="631"/>
      <c r="E188" s="650"/>
      <c r="F188" s="653"/>
      <c r="G188" s="623"/>
      <c r="H188" s="626"/>
      <c r="I188" s="604">
        <f t="shared" si="2"/>
        <v>0</v>
      </c>
      <c r="J188" s="608"/>
    </row>
    <row r="189" spans="1:10" s="3" customFormat="1" ht="19.2">
      <c r="A189" s="115"/>
      <c r="B189" s="539" t="s">
        <v>618</v>
      </c>
      <c r="C189" s="466" t="s">
        <v>619</v>
      </c>
      <c r="D189" s="460"/>
      <c r="E189" s="263"/>
      <c r="F189" s="578" t="s">
        <v>722</v>
      </c>
      <c r="G189" s="471"/>
      <c r="H189" s="564"/>
      <c r="I189" s="438" t="str">
        <f t="shared" si="2"/>
        <v/>
      </c>
      <c r="J189" s="439"/>
    </row>
    <row r="190" spans="1:10" s="3" customFormat="1" ht="57.6">
      <c r="A190" s="115"/>
      <c r="B190" s="123" t="s">
        <v>702</v>
      </c>
      <c r="C190" s="635" t="s">
        <v>663</v>
      </c>
      <c r="D190" s="638"/>
      <c r="E190" s="648"/>
      <c r="F190" s="651" t="s">
        <v>38</v>
      </c>
      <c r="G190" s="655"/>
      <c r="H190" s="654"/>
      <c r="I190" s="602" t="str">
        <f t="shared" si="2"/>
        <v>福</v>
      </c>
      <c r="J190" s="609" t="s">
        <v>560</v>
      </c>
    </row>
    <row r="191" spans="1:10" s="3" customFormat="1" ht="15.45" customHeight="1">
      <c r="A191" s="115"/>
      <c r="B191" s="416" t="s">
        <v>666</v>
      </c>
      <c r="C191" s="636"/>
      <c r="D191" s="630"/>
      <c r="E191" s="649"/>
      <c r="F191" s="652"/>
      <c r="G191" s="622"/>
      <c r="H191" s="625"/>
      <c r="I191" s="603">
        <f t="shared" si="2"/>
        <v>0</v>
      </c>
      <c r="J191" s="607"/>
    </row>
    <row r="192" spans="1:10" s="3" customFormat="1" ht="15.45" customHeight="1">
      <c r="A192" s="115"/>
      <c r="B192" s="166" t="s">
        <v>490</v>
      </c>
      <c r="C192" s="636"/>
      <c r="D192" s="630"/>
      <c r="E192" s="649"/>
      <c r="F192" s="652"/>
      <c r="G192" s="622"/>
      <c r="H192" s="625"/>
      <c r="I192" s="603">
        <f t="shared" si="2"/>
        <v>0</v>
      </c>
      <c r="J192" s="607"/>
    </row>
    <row r="193" spans="1:16" s="3" customFormat="1" ht="15" customHeight="1">
      <c r="A193" s="115"/>
      <c r="B193" s="416" t="s">
        <v>667</v>
      </c>
      <c r="C193" s="636"/>
      <c r="D193" s="630"/>
      <c r="E193" s="649"/>
      <c r="F193" s="652"/>
      <c r="G193" s="622"/>
      <c r="H193" s="625"/>
      <c r="I193" s="603">
        <f t="shared" si="2"/>
        <v>0</v>
      </c>
      <c r="J193" s="607"/>
    </row>
    <row r="194" spans="1:16" s="3" customFormat="1" ht="15.45" customHeight="1">
      <c r="A194" s="115"/>
      <c r="B194" s="167" t="s">
        <v>490</v>
      </c>
      <c r="C194" s="637"/>
      <c r="D194" s="631"/>
      <c r="E194" s="650"/>
      <c r="F194" s="653"/>
      <c r="G194" s="623"/>
      <c r="H194" s="626"/>
      <c r="I194" s="604">
        <f t="shared" si="2"/>
        <v>0</v>
      </c>
      <c r="J194" s="608"/>
    </row>
    <row r="195" spans="1:16" s="3" customFormat="1" ht="67.2">
      <c r="A195" s="115"/>
      <c r="B195" s="123" t="s">
        <v>703</v>
      </c>
      <c r="C195" s="635" t="s">
        <v>630</v>
      </c>
      <c r="D195" s="638"/>
      <c r="E195" s="648"/>
      <c r="F195" s="651" t="s">
        <v>38</v>
      </c>
      <c r="G195" s="655"/>
      <c r="H195" s="654" t="s">
        <v>616</v>
      </c>
      <c r="I195" s="602" t="str">
        <f t="shared" si="2"/>
        <v>福</v>
      </c>
      <c r="J195" s="609" t="s">
        <v>560</v>
      </c>
    </row>
    <row r="196" spans="1:16" s="3" customFormat="1" ht="15.45" customHeight="1">
      <c r="A196" s="115"/>
      <c r="B196" s="416" t="s">
        <v>543</v>
      </c>
      <c r="C196" s="636"/>
      <c r="D196" s="630"/>
      <c r="E196" s="649"/>
      <c r="F196" s="652"/>
      <c r="G196" s="622"/>
      <c r="H196" s="625"/>
      <c r="I196" s="603">
        <f t="shared" si="2"/>
        <v>0</v>
      </c>
      <c r="J196" s="607"/>
    </row>
    <row r="197" spans="1:16" s="3" customFormat="1" ht="15.45" customHeight="1">
      <c r="A197" s="115"/>
      <c r="B197" s="413" t="s">
        <v>571</v>
      </c>
      <c r="C197" s="636"/>
      <c r="D197" s="630"/>
      <c r="E197" s="649"/>
      <c r="F197" s="652"/>
      <c r="G197" s="622"/>
      <c r="H197" s="625"/>
      <c r="I197" s="603">
        <f t="shared" si="2"/>
        <v>0</v>
      </c>
      <c r="J197" s="607"/>
    </row>
    <row r="198" spans="1:16" s="3" customFormat="1" ht="15.45" customHeight="1">
      <c r="A198" s="115"/>
      <c r="B198" s="416" t="s">
        <v>552</v>
      </c>
      <c r="C198" s="636"/>
      <c r="D198" s="630"/>
      <c r="E198" s="649"/>
      <c r="F198" s="652"/>
      <c r="G198" s="622"/>
      <c r="H198" s="625"/>
      <c r="I198" s="603">
        <f t="shared" si="2"/>
        <v>0</v>
      </c>
      <c r="J198" s="607"/>
    </row>
    <row r="199" spans="1:16" s="3" customFormat="1" ht="15.45" customHeight="1">
      <c r="A199" s="115"/>
      <c r="B199" s="413" t="s">
        <v>553</v>
      </c>
      <c r="C199" s="637"/>
      <c r="D199" s="631"/>
      <c r="E199" s="650"/>
      <c r="F199" s="653"/>
      <c r="G199" s="623"/>
      <c r="H199" s="626"/>
      <c r="I199" s="604">
        <f t="shared" ref="I199:I262" si="3">IF(IFERROR(MATCH(G199,K$5:P$5,0),99)&lt;&gt;99,"指摘あり",IF(OR(D199=2,D199="2:不適"),"自己×",IF(AND(G199="",RIGHT(F199,1)&lt;&gt;"略"),IF(OR(F199=$I$4,$I$4=""),F199,""),IF(H199&lt;&gt;"","ｺﾒﾝﾄあり",""))))</f>
        <v>0</v>
      </c>
      <c r="J199" s="608"/>
    </row>
    <row r="200" spans="1:16" s="3" customFormat="1" ht="38.4">
      <c r="A200" s="115"/>
      <c r="B200" s="123" t="s">
        <v>326</v>
      </c>
      <c r="C200" s="464" t="s">
        <v>327</v>
      </c>
      <c r="D200" s="467"/>
      <c r="E200" s="257"/>
      <c r="F200" s="569" t="s">
        <v>39</v>
      </c>
      <c r="G200" s="470"/>
      <c r="H200" s="563"/>
      <c r="I200" s="293" t="str">
        <f t="shared" si="3"/>
        <v/>
      </c>
      <c r="J200" s="329"/>
    </row>
    <row r="201" spans="1:16" s="3" customFormat="1" ht="28.8">
      <c r="A201" s="135"/>
      <c r="B201" s="140" t="s">
        <v>554</v>
      </c>
      <c r="C201" s="421" t="s">
        <v>555</v>
      </c>
      <c r="D201" s="49"/>
      <c r="E201" s="250"/>
      <c r="F201" s="189" t="s">
        <v>39</v>
      </c>
      <c r="G201" s="51"/>
      <c r="H201" s="489"/>
      <c r="I201" s="92" t="str">
        <f t="shared" si="3"/>
        <v/>
      </c>
      <c r="J201" s="310" t="s">
        <v>556</v>
      </c>
      <c r="K201" s="393"/>
      <c r="L201" s="393"/>
      <c r="M201" s="393"/>
      <c r="N201" s="393"/>
      <c r="O201" s="393"/>
      <c r="P201" s="393"/>
    </row>
    <row r="202" spans="1:16" s="3" customFormat="1" ht="96">
      <c r="A202" s="144" t="s">
        <v>712</v>
      </c>
      <c r="B202" s="134" t="s">
        <v>713</v>
      </c>
      <c r="C202" s="208" t="s">
        <v>595</v>
      </c>
      <c r="D202" s="45"/>
      <c r="E202" s="251"/>
      <c r="F202" s="184" t="s">
        <v>39</v>
      </c>
      <c r="G202" s="509"/>
      <c r="H202" s="490"/>
      <c r="I202" s="93" t="str">
        <f t="shared" si="3"/>
        <v/>
      </c>
      <c r="J202" s="311"/>
    </row>
    <row r="203" spans="1:16" s="3" customFormat="1" ht="28.8">
      <c r="A203" s="144"/>
      <c r="B203" s="116" t="s">
        <v>575</v>
      </c>
      <c r="C203" s="545" t="s">
        <v>579</v>
      </c>
      <c r="D203" s="55"/>
      <c r="E203" s="252"/>
      <c r="F203" s="180" t="s">
        <v>39</v>
      </c>
      <c r="G203" s="48"/>
      <c r="H203" s="488"/>
      <c r="I203" s="94" t="str">
        <f t="shared" si="3"/>
        <v/>
      </c>
      <c r="J203" s="312"/>
    </row>
    <row r="204" spans="1:16" s="3" customFormat="1" ht="48">
      <c r="A204" s="144"/>
      <c r="B204" s="159" t="s">
        <v>585</v>
      </c>
      <c r="C204" s="545" t="s">
        <v>580</v>
      </c>
      <c r="D204" s="55"/>
      <c r="E204" s="252"/>
      <c r="F204" s="180" t="s">
        <v>39</v>
      </c>
      <c r="G204" s="48"/>
      <c r="H204" s="488"/>
      <c r="I204" s="94" t="str">
        <f t="shared" si="3"/>
        <v/>
      </c>
      <c r="J204" s="312"/>
    </row>
    <row r="205" spans="1:16" s="3" customFormat="1" ht="38.4">
      <c r="A205" s="144"/>
      <c r="B205" s="116" t="s">
        <v>586</v>
      </c>
      <c r="C205" s="545" t="s">
        <v>581</v>
      </c>
      <c r="D205" s="55"/>
      <c r="E205" s="252"/>
      <c r="F205" s="180" t="s">
        <v>39</v>
      </c>
      <c r="G205" s="48"/>
      <c r="H205" s="488"/>
      <c r="I205" s="94" t="str">
        <f t="shared" si="3"/>
        <v/>
      </c>
      <c r="J205" s="312"/>
    </row>
    <row r="206" spans="1:16" s="3" customFormat="1" ht="28.8">
      <c r="A206" s="144"/>
      <c r="B206" s="116" t="s">
        <v>576</v>
      </c>
      <c r="C206" s="545" t="s">
        <v>577</v>
      </c>
      <c r="D206" s="55"/>
      <c r="E206" s="252"/>
      <c r="F206" s="180" t="s">
        <v>39</v>
      </c>
      <c r="G206" s="48"/>
      <c r="H206" s="488"/>
      <c r="I206" s="94" t="str">
        <f t="shared" si="3"/>
        <v/>
      </c>
      <c r="J206" s="312"/>
    </row>
    <row r="207" spans="1:16" s="3" customFormat="1" ht="67.2">
      <c r="A207" s="144"/>
      <c r="B207" s="116" t="s">
        <v>578</v>
      </c>
      <c r="C207" s="545" t="s">
        <v>582</v>
      </c>
      <c r="D207" s="55"/>
      <c r="E207" s="252"/>
      <c r="F207" s="180" t="s">
        <v>39</v>
      </c>
      <c r="G207" s="48"/>
      <c r="H207" s="488"/>
      <c r="I207" s="94" t="str">
        <f t="shared" si="3"/>
        <v/>
      </c>
      <c r="J207" s="312"/>
    </row>
    <row r="208" spans="1:16" s="3" customFormat="1" ht="48">
      <c r="A208" s="144"/>
      <c r="B208" s="116" t="s">
        <v>587</v>
      </c>
      <c r="C208" s="545" t="s">
        <v>583</v>
      </c>
      <c r="D208" s="55"/>
      <c r="E208" s="252"/>
      <c r="F208" s="180" t="s">
        <v>39</v>
      </c>
      <c r="G208" s="48"/>
      <c r="H208" s="488"/>
      <c r="I208" s="94" t="str">
        <f t="shared" si="3"/>
        <v/>
      </c>
      <c r="J208" s="312"/>
    </row>
    <row r="209" spans="1:10" s="3" customFormat="1" ht="28.8">
      <c r="A209" s="145"/>
      <c r="B209" s="136" t="s">
        <v>124</v>
      </c>
      <c r="C209" s="211" t="s">
        <v>188</v>
      </c>
      <c r="D209" s="49"/>
      <c r="E209" s="253"/>
      <c r="F209" s="187" t="s">
        <v>39</v>
      </c>
      <c r="G209" s="51"/>
      <c r="H209" s="489"/>
      <c r="I209" s="95" t="str">
        <f t="shared" si="3"/>
        <v/>
      </c>
      <c r="J209" s="313"/>
    </row>
    <row r="210" spans="1:10" s="3" customFormat="1" ht="67.2">
      <c r="A210" s="111" t="s">
        <v>345</v>
      </c>
      <c r="B210" s="430" t="s">
        <v>719</v>
      </c>
      <c r="C210" s="208" t="s">
        <v>399</v>
      </c>
      <c r="D210" s="45"/>
      <c r="E210" s="431"/>
      <c r="F210" s="556" t="s">
        <v>406</v>
      </c>
      <c r="G210" s="509"/>
      <c r="H210" s="572"/>
      <c r="I210" s="426" t="str">
        <f t="shared" si="3"/>
        <v>福</v>
      </c>
      <c r="J210" s="427"/>
    </row>
    <row r="211" spans="1:10" s="3" customFormat="1" ht="57.6">
      <c r="A211" s="119"/>
      <c r="B211" s="546" t="s">
        <v>728</v>
      </c>
      <c r="C211" s="547" t="s">
        <v>671</v>
      </c>
      <c r="D211" s="460"/>
      <c r="E211" s="250"/>
      <c r="F211" s="557" t="s">
        <v>406</v>
      </c>
      <c r="G211" s="471"/>
      <c r="H211" s="489" t="s">
        <v>729</v>
      </c>
      <c r="I211" s="92" t="str">
        <f t="shared" si="3"/>
        <v>福</v>
      </c>
      <c r="J211" s="310"/>
    </row>
    <row r="212" spans="1:10" s="3" customFormat="1" ht="28.8">
      <c r="A212" s="111" t="s">
        <v>346</v>
      </c>
      <c r="B212" s="134" t="s">
        <v>259</v>
      </c>
      <c r="C212" s="208" t="s">
        <v>293</v>
      </c>
      <c r="D212" s="45"/>
      <c r="E212" s="249"/>
      <c r="F212" s="193" t="s">
        <v>38</v>
      </c>
      <c r="G212" s="509"/>
      <c r="H212" s="490"/>
      <c r="I212" s="91" t="str">
        <f t="shared" si="3"/>
        <v>福</v>
      </c>
      <c r="J212" s="309"/>
    </row>
    <row r="213" spans="1:10" s="3" customFormat="1" ht="38.4">
      <c r="A213" s="144"/>
      <c r="B213" s="159" t="s">
        <v>260</v>
      </c>
      <c r="C213" s="204" t="s">
        <v>182</v>
      </c>
      <c r="D213" s="55"/>
      <c r="E213" s="263"/>
      <c r="F213" s="188" t="s">
        <v>38</v>
      </c>
      <c r="G213" s="48"/>
      <c r="H213" s="564"/>
      <c r="I213" s="287" t="str">
        <f t="shared" si="3"/>
        <v>福</v>
      </c>
      <c r="J213" s="319" t="s">
        <v>556</v>
      </c>
    </row>
    <row r="214" spans="1:10" s="3" customFormat="1" ht="38.4">
      <c r="A214" s="158"/>
      <c r="B214" s="140" t="s">
        <v>261</v>
      </c>
      <c r="C214" s="211" t="s">
        <v>185</v>
      </c>
      <c r="D214" s="49"/>
      <c r="E214" s="250"/>
      <c r="F214" s="189" t="s">
        <v>38</v>
      </c>
      <c r="G214" s="51"/>
      <c r="H214" s="489"/>
      <c r="I214" s="92" t="str">
        <f t="shared" si="3"/>
        <v>福</v>
      </c>
      <c r="J214" s="310" t="s">
        <v>556</v>
      </c>
    </row>
    <row r="215" spans="1:10" s="3" customFormat="1" ht="19.2">
      <c r="A215" s="160" t="s">
        <v>347</v>
      </c>
      <c r="B215" s="161" t="s">
        <v>125</v>
      </c>
      <c r="C215" s="214" t="s">
        <v>294</v>
      </c>
      <c r="D215" s="459"/>
      <c r="E215" s="247"/>
      <c r="F215" s="191" t="s">
        <v>38</v>
      </c>
      <c r="G215" s="473"/>
      <c r="H215" s="493"/>
      <c r="I215" s="89" t="str">
        <f t="shared" si="3"/>
        <v>福</v>
      </c>
      <c r="J215" s="307"/>
    </row>
    <row r="216" spans="1:10" s="3" customFormat="1" ht="38.4">
      <c r="A216" s="144" t="s">
        <v>348</v>
      </c>
      <c r="B216" s="134" t="s">
        <v>126</v>
      </c>
      <c r="C216" s="208" t="s">
        <v>295</v>
      </c>
      <c r="D216" s="45"/>
      <c r="E216" s="251"/>
      <c r="F216" s="184" t="s">
        <v>39</v>
      </c>
      <c r="G216" s="509"/>
      <c r="H216" s="490"/>
      <c r="I216" s="93" t="str">
        <f t="shared" si="3"/>
        <v/>
      </c>
      <c r="J216" s="311"/>
    </row>
    <row r="217" spans="1:10" s="3" customFormat="1" ht="38.4">
      <c r="A217" s="145"/>
      <c r="B217" s="136" t="s">
        <v>127</v>
      </c>
      <c r="C217" s="211" t="s">
        <v>184</v>
      </c>
      <c r="D217" s="49"/>
      <c r="E217" s="253"/>
      <c r="F217" s="187" t="s">
        <v>39</v>
      </c>
      <c r="G217" s="51"/>
      <c r="H217" s="489"/>
      <c r="I217" s="95" t="str">
        <f t="shared" si="3"/>
        <v/>
      </c>
      <c r="J217" s="313"/>
    </row>
    <row r="218" spans="1:10" s="3" customFormat="1" ht="28.8">
      <c r="A218" s="111" t="s">
        <v>349</v>
      </c>
      <c r="B218" s="162" t="s">
        <v>47</v>
      </c>
      <c r="C218" s="615" t="s">
        <v>400</v>
      </c>
      <c r="D218" s="629"/>
      <c r="E218" s="632"/>
      <c r="F218" s="618" t="s">
        <v>38</v>
      </c>
      <c r="G218" s="621"/>
      <c r="H218" s="624"/>
      <c r="I218" s="605" t="str">
        <f t="shared" si="3"/>
        <v>福</v>
      </c>
      <c r="J218" s="606" t="s">
        <v>560</v>
      </c>
    </row>
    <row r="219" spans="1:10" s="3" customFormat="1" ht="15" customHeight="1">
      <c r="A219" s="119"/>
      <c r="B219" s="156" t="s">
        <v>41</v>
      </c>
      <c r="C219" s="616"/>
      <c r="D219" s="630"/>
      <c r="E219" s="633"/>
      <c r="F219" s="619"/>
      <c r="G219" s="622"/>
      <c r="H219" s="625"/>
      <c r="I219" s="603">
        <f t="shared" si="3"/>
        <v>0</v>
      </c>
      <c r="J219" s="607"/>
    </row>
    <row r="220" spans="1:10" s="3" customFormat="1" ht="15" customHeight="1">
      <c r="A220" s="119"/>
      <c r="B220" s="166" t="s">
        <v>42</v>
      </c>
      <c r="C220" s="616"/>
      <c r="D220" s="630"/>
      <c r="E220" s="633"/>
      <c r="F220" s="619"/>
      <c r="G220" s="622"/>
      <c r="H220" s="625"/>
      <c r="I220" s="603">
        <f t="shared" si="3"/>
        <v>0</v>
      </c>
      <c r="J220" s="607"/>
    </row>
    <row r="221" spans="1:10" s="3" customFormat="1" ht="15" customHeight="1">
      <c r="A221" s="119"/>
      <c r="B221" s="156" t="s">
        <v>43</v>
      </c>
      <c r="C221" s="616"/>
      <c r="D221" s="630"/>
      <c r="E221" s="633"/>
      <c r="F221" s="619"/>
      <c r="G221" s="622"/>
      <c r="H221" s="625"/>
      <c r="I221" s="603">
        <f t="shared" si="3"/>
        <v>0</v>
      </c>
      <c r="J221" s="607"/>
    </row>
    <row r="222" spans="1:10" s="3" customFormat="1" ht="15" customHeight="1">
      <c r="A222" s="119"/>
      <c r="B222" s="163" t="s">
        <v>44</v>
      </c>
      <c r="C222" s="616"/>
      <c r="D222" s="630"/>
      <c r="E222" s="633"/>
      <c r="F222" s="619"/>
      <c r="G222" s="622"/>
      <c r="H222" s="625"/>
      <c r="I222" s="603">
        <f t="shared" si="3"/>
        <v>0</v>
      </c>
      <c r="J222" s="607"/>
    </row>
    <row r="223" spans="1:10" s="3" customFormat="1" ht="15" customHeight="1">
      <c r="A223" s="119"/>
      <c r="B223" s="156" t="s">
        <v>45</v>
      </c>
      <c r="C223" s="616"/>
      <c r="D223" s="630"/>
      <c r="E223" s="633"/>
      <c r="F223" s="619"/>
      <c r="G223" s="622"/>
      <c r="H223" s="625"/>
      <c r="I223" s="603">
        <f t="shared" si="3"/>
        <v>0</v>
      </c>
      <c r="J223" s="607"/>
    </row>
    <row r="224" spans="1:10" s="3" customFormat="1" ht="15" customHeight="1">
      <c r="A224" s="119"/>
      <c r="B224" s="166" t="s">
        <v>42</v>
      </c>
      <c r="C224" s="616"/>
      <c r="D224" s="630"/>
      <c r="E224" s="633"/>
      <c r="F224" s="619"/>
      <c r="G224" s="622"/>
      <c r="H224" s="625"/>
      <c r="I224" s="603">
        <f t="shared" si="3"/>
        <v>0</v>
      </c>
      <c r="J224" s="607"/>
    </row>
    <row r="225" spans="1:10" s="3" customFormat="1" ht="15" customHeight="1">
      <c r="A225" s="119"/>
      <c r="B225" s="156" t="s">
        <v>46</v>
      </c>
      <c r="C225" s="616"/>
      <c r="D225" s="630"/>
      <c r="E225" s="633"/>
      <c r="F225" s="619"/>
      <c r="G225" s="622"/>
      <c r="H225" s="625"/>
      <c r="I225" s="603">
        <f t="shared" si="3"/>
        <v>0</v>
      </c>
      <c r="J225" s="607"/>
    </row>
    <row r="226" spans="1:10" s="3" customFormat="1" ht="15" customHeight="1">
      <c r="A226" s="119"/>
      <c r="B226" s="413" t="s">
        <v>44</v>
      </c>
      <c r="C226" s="617"/>
      <c r="D226" s="631"/>
      <c r="E226" s="634"/>
      <c r="F226" s="620"/>
      <c r="G226" s="623"/>
      <c r="H226" s="626"/>
      <c r="I226" s="604">
        <f t="shared" si="3"/>
        <v>0</v>
      </c>
      <c r="J226" s="608"/>
    </row>
    <row r="227" spans="1:10" s="3" customFormat="1" ht="57.6">
      <c r="A227" s="119"/>
      <c r="B227" s="548" t="s">
        <v>730</v>
      </c>
      <c r="C227" s="545" t="s">
        <v>657</v>
      </c>
      <c r="D227" s="460"/>
      <c r="E227" s="463"/>
      <c r="F227" s="561" t="s">
        <v>406</v>
      </c>
      <c r="G227" s="471"/>
      <c r="H227" s="564" t="s">
        <v>731</v>
      </c>
      <c r="I227" s="433" t="str">
        <f t="shared" si="3"/>
        <v>福</v>
      </c>
      <c r="J227" s="434"/>
    </row>
    <row r="228" spans="1:10" s="3" customFormat="1" ht="19.2">
      <c r="A228" s="414"/>
      <c r="B228" s="57" t="s">
        <v>48</v>
      </c>
      <c r="C228" s="660" t="s">
        <v>296</v>
      </c>
      <c r="D228" s="638"/>
      <c r="E228" s="661"/>
      <c r="F228" s="689" t="s">
        <v>38</v>
      </c>
      <c r="G228" s="655"/>
      <c r="H228" s="654"/>
      <c r="I228" s="602" t="str">
        <f t="shared" si="3"/>
        <v>福</v>
      </c>
      <c r="J228" s="609" t="s">
        <v>560</v>
      </c>
    </row>
    <row r="229" spans="1:10" s="3" customFormat="1" ht="15" customHeight="1">
      <c r="A229" s="414"/>
      <c r="B229" s="156" t="s">
        <v>565</v>
      </c>
      <c r="C229" s="616"/>
      <c r="D229" s="630"/>
      <c r="E229" s="633"/>
      <c r="F229" s="690"/>
      <c r="G229" s="622"/>
      <c r="H229" s="625"/>
      <c r="I229" s="603">
        <f t="shared" si="3"/>
        <v>0</v>
      </c>
      <c r="J229" s="607"/>
    </row>
    <row r="230" spans="1:10" s="3" customFormat="1" ht="15" customHeight="1">
      <c r="A230" s="414"/>
      <c r="B230" s="392" t="s">
        <v>538</v>
      </c>
      <c r="C230" s="617"/>
      <c r="D230" s="631"/>
      <c r="E230" s="634"/>
      <c r="F230" s="691"/>
      <c r="G230" s="623"/>
      <c r="H230" s="626"/>
      <c r="I230" s="604">
        <f t="shared" si="3"/>
        <v>0</v>
      </c>
      <c r="J230" s="608"/>
    </row>
    <row r="231" spans="1:10" s="3" customFormat="1" ht="38.4">
      <c r="A231" s="115"/>
      <c r="B231" s="116" t="s">
        <v>6</v>
      </c>
      <c r="C231" s="204" t="s">
        <v>704</v>
      </c>
      <c r="D231" s="55"/>
      <c r="E231" s="56"/>
      <c r="F231" s="550" t="s">
        <v>722</v>
      </c>
      <c r="G231" s="48"/>
      <c r="H231" s="488"/>
      <c r="I231" s="96" t="str">
        <f t="shared" si="3"/>
        <v/>
      </c>
      <c r="J231" s="315" t="s">
        <v>560</v>
      </c>
    </row>
    <row r="232" spans="1:10" s="3" customFormat="1" ht="28.8">
      <c r="A232" s="115"/>
      <c r="B232" s="116" t="s">
        <v>7</v>
      </c>
      <c r="C232" s="218" t="s">
        <v>297</v>
      </c>
      <c r="D232" s="55"/>
      <c r="E232" s="252"/>
      <c r="F232" s="180" t="s">
        <v>39</v>
      </c>
      <c r="G232" s="48"/>
      <c r="H232" s="488"/>
      <c r="I232" s="94" t="str">
        <f t="shared" si="3"/>
        <v/>
      </c>
      <c r="J232" s="312"/>
    </row>
    <row r="233" spans="1:10" s="3" customFormat="1" ht="28.8">
      <c r="A233" s="115"/>
      <c r="B233" s="140" t="s">
        <v>8</v>
      </c>
      <c r="C233" s="219" t="s">
        <v>298</v>
      </c>
      <c r="D233" s="49"/>
      <c r="E233" s="264"/>
      <c r="F233" s="187" t="s">
        <v>39</v>
      </c>
      <c r="G233" s="51"/>
      <c r="H233" s="563"/>
      <c r="I233" s="106" t="str">
        <f t="shared" si="3"/>
        <v/>
      </c>
      <c r="J233" s="330"/>
    </row>
    <row r="234" spans="1:10" s="3" customFormat="1" ht="28.8">
      <c r="A234" s="164" t="s">
        <v>350</v>
      </c>
      <c r="B234" s="127" t="s">
        <v>128</v>
      </c>
      <c r="C234" s="220" t="s">
        <v>299</v>
      </c>
      <c r="D234" s="45"/>
      <c r="E234" s="251"/>
      <c r="F234" s="184" t="s">
        <v>39</v>
      </c>
      <c r="G234" s="509"/>
      <c r="H234" s="490"/>
      <c r="I234" s="93" t="str">
        <f t="shared" si="3"/>
        <v/>
      </c>
      <c r="J234" s="311"/>
    </row>
    <row r="235" spans="1:10" s="5" customFormat="1" ht="48">
      <c r="A235" s="149"/>
      <c r="B235" s="140" t="s">
        <v>370</v>
      </c>
      <c r="C235" s="223" t="s">
        <v>182</v>
      </c>
      <c r="D235" s="49"/>
      <c r="E235" s="254"/>
      <c r="F235" s="569" t="s">
        <v>39</v>
      </c>
      <c r="G235" s="470"/>
      <c r="H235" s="498"/>
      <c r="I235" s="97" t="str">
        <f t="shared" si="3"/>
        <v/>
      </c>
      <c r="J235" s="316"/>
    </row>
    <row r="236" spans="1:10" s="5" customFormat="1" ht="48">
      <c r="A236" s="164" t="s">
        <v>612</v>
      </c>
      <c r="B236" s="127" t="s">
        <v>129</v>
      </c>
      <c r="C236" s="208" t="s">
        <v>300</v>
      </c>
      <c r="D236" s="265"/>
      <c r="E236" s="266"/>
      <c r="F236" s="184" t="s">
        <v>38</v>
      </c>
      <c r="G236" s="509"/>
      <c r="H236" s="499"/>
      <c r="I236" s="107" t="str">
        <f t="shared" si="3"/>
        <v>福</v>
      </c>
      <c r="J236" s="331" t="s">
        <v>560</v>
      </c>
    </row>
    <row r="237" spans="1:10" s="5" customFormat="1" ht="48">
      <c r="A237" s="165"/>
      <c r="B237" s="116" t="s">
        <v>130</v>
      </c>
      <c r="C237" s="204" t="s">
        <v>301</v>
      </c>
      <c r="D237" s="267"/>
      <c r="E237" s="268"/>
      <c r="F237" s="180" t="s">
        <v>38</v>
      </c>
      <c r="G237" s="48"/>
      <c r="H237" s="500"/>
      <c r="I237" s="108" t="str">
        <f t="shared" si="3"/>
        <v>福</v>
      </c>
      <c r="J237" s="332" t="s">
        <v>560</v>
      </c>
    </row>
    <row r="238" spans="1:10" s="5" customFormat="1" ht="28.8">
      <c r="A238" s="165"/>
      <c r="B238" s="123" t="s">
        <v>566</v>
      </c>
      <c r="C238" s="635" t="s">
        <v>658</v>
      </c>
      <c r="D238" s="662"/>
      <c r="E238" s="665"/>
      <c r="F238" s="668" t="s">
        <v>38</v>
      </c>
      <c r="G238" s="655"/>
      <c r="H238" s="596"/>
      <c r="I238" s="599" t="str">
        <f t="shared" si="3"/>
        <v>福</v>
      </c>
      <c r="J238" s="610" t="s">
        <v>560</v>
      </c>
    </row>
    <row r="239" spans="1:10" s="5" customFormat="1" ht="15.45" customHeight="1">
      <c r="A239" s="165"/>
      <c r="B239" s="416" t="s">
        <v>557</v>
      </c>
      <c r="C239" s="636"/>
      <c r="D239" s="663"/>
      <c r="E239" s="666"/>
      <c r="F239" s="619"/>
      <c r="G239" s="622"/>
      <c r="H239" s="597"/>
      <c r="I239" s="613">
        <f t="shared" si="3"/>
        <v>0</v>
      </c>
      <c r="J239" s="614"/>
    </row>
    <row r="240" spans="1:10" s="5" customFormat="1" ht="15.45" customHeight="1">
      <c r="A240" s="165"/>
      <c r="B240" s="163" t="s">
        <v>558</v>
      </c>
      <c r="C240" s="636"/>
      <c r="D240" s="663"/>
      <c r="E240" s="666"/>
      <c r="F240" s="619"/>
      <c r="G240" s="622"/>
      <c r="H240" s="597"/>
      <c r="I240" s="613">
        <f t="shared" si="3"/>
        <v>0</v>
      </c>
      <c r="J240" s="614"/>
    </row>
    <row r="241" spans="1:10" s="5" customFormat="1" ht="15.45" customHeight="1">
      <c r="A241" s="165"/>
      <c r="B241" s="416" t="s">
        <v>543</v>
      </c>
      <c r="C241" s="636"/>
      <c r="D241" s="663"/>
      <c r="E241" s="666"/>
      <c r="F241" s="619"/>
      <c r="G241" s="622"/>
      <c r="H241" s="597"/>
      <c r="I241" s="613">
        <f t="shared" si="3"/>
        <v>0</v>
      </c>
      <c r="J241" s="614"/>
    </row>
    <row r="242" spans="1:10" s="5" customFormat="1" ht="15.45" customHeight="1">
      <c r="A242" s="165"/>
      <c r="B242" s="413" t="s">
        <v>571</v>
      </c>
      <c r="C242" s="637"/>
      <c r="D242" s="664"/>
      <c r="E242" s="667"/>
      <c r="F242" s="620"/>
      <c r="G242" s="623"/>
      <c r="H242" s="598"/>
      <c r="I242" s="601">
        <f t="shared" si="3"/>
        <v>0</v>
      </c>
      <c r="J242" s="611"/>
    </row>
    <row r="243" spans="1:10" s="5" customFormat="1" ht="28.8">
      <c r="A243" s="165"/>
      <c r="B243" s="116" t="s">
        <v>611</v>
      </c>
      <c r="C243" s="204" t="s">
        <v>705</v>
      </c>
      <c r="D243" s="469"/>
      <c r="E243" s="269"/>
      <c r="F243" s="566" t="s">
        <v>38</v>
      </c>
      <c r="G243" s="470"/>
      <c r="H243" s="500" t="s">
        <v>672</v>
      </c>
      <c r="I243" s="290" t="str">
        <f t="shared" si="3"/>
        <v>福</v>
      </c>
      <c r="J243" s="333" t="s">
        <v>560</v>
      </c>
    </row>
    <row r="244" spans="1:10" s="5" customFormat="1" ht="28.8">
      <c r="A244" s="165"/>
      <c r="B244" s="118" t="s">
        <v>262</v>
      </c>
      <c r="C244" s="660" t="s">
        <v>302</v>
      </c>
      <c r="D244" s="638"/>
      <c r="E244" s="658"/>
      <c r="F244" s="668" t="s">
        <v>38</v>
      </c>
      <c r="G244" s="655"/>
      <c r="H244" s="596"/>
      <c r="I244" s="599" t="str">
        <f t="shared" si="3"/>
        <v>福</v>
      </c>
      <c r="J244" s="610" t="s">
        <v>560</v>
      </c>
    </row>
    <row r="245" spans="1:10" s="5" customFormat="1" ht="15" customHeight="1">
      <c r="A245" s="165"/>
      <c r="B245" s="166" t="s">
        <v>40</v>
      </c>
      <c r="C245" s="617"/>
      <c r="D245" s="631"/>
      <c r="E245" s="659"/>
      <c r="F245" s="620"/>
      <c r="G245" s="623"/>
      <c r="H245" s="598"/>
      <c r="I245" s="601">
        <f t="shared" si="3"/>
        <v>0</v>
      </c>
      <c r="J245" s="611"/>
    </row>
    <row r="246" spans="1:10" s="5" customFormat="1" ht="28.8">
      <c r="A246" s="165"/>
      <c r="B246" s="116" t="s">
        <v>9</v>
      </c>
      <c r="C246" s="204" t="s">
        <v>303</v>
      </c>
      <c r="D246" s="55"/>
      <c r="E246" s="268"/>
      <c r="F246" s="180" t="s">
        <v>38</v>
      </c>
      <c r="G246" s="48"/>
      <c r="H246" s="500"/>
      <c r="I246" s="108" t="str">
        <f t="shared" si="3"/>
        <v>福</v>
      </c>
      <c r="J246" s="332" t="s">
        <v>560</v>
      </c>
    </row>
    <row r="247" spans="1:10" s="5" customFormat="1" ht="28.8">
      <c r="A247" s="165"/>
      <c r="B247" s="116" t="s">
        <v>49</v>
      </c>
      <c r="C247" s="656" t="s">
        <v>401</v>
      </c>
      <c r="D247" s="638"/>
      <c r="E247" s="658"/>
      <c r="F247" s="687" t="s">
        <v>38</v>
      </c>
      <c r="G247" s="655"/>
      <c r="H247" s="596"/>
      <c r="I247" s="599" t="str">
        <f t="shared" si="3"/>
        <v>福</v>
      </c>
      <c r="J247" s="610" t="s">
        <v>560</v>
      </c>
    </row>
    <row r="248" spans="1:10" s="5" customFormat="1" ht="15" customHeight="1">
      <c r="A248" s="165"/>
      <c r="B248" s="167" t="s">
        <v>40</v>
      </c>
      <c r="C248" s="657"/>
      <c r="D248" s="631"/>
      <c r="E248" s="659"/>
      <c r="F248" s="688"/>
      <c r="G248" s="623"/>
      <c r="H248" s="598"/>
      <c r="I248" s="600">
        <f t="shared" si="3"/>
        <v>0</v>
      </c>
      <c r="J248" s="612"/>
    </row>
    <row r="249" spans="1:10" s="46" customFormat="1" ht="86.4">
      <c r="A249" s="154" t="s">
        <v>613</v>
      </c>
      <c r="B249" s="162" t="s">
        <v>631</v>
      </c>
      <c r="C249" s="642" t="s">
        <v>620</v>
      </c>
      <c r="D249" s="629"/>
      <c r="E249" s="672"/>
      <c r="F249" s="675" t="s">
        <v>406</v>
      </c>
      <c r="G249" s="621"/>
      <c r="H249" s="678" t="s">
        <v>604</v>
      </c>
      <c r="I249" s="681" t="str">
        <f t="shared" si="3"/>
        <v>福</v>
      </c>
      <c r="J249" s="684" t="s">
        <v>560</v>
      </c>
    </row>
    <row r="250" spans="1:10" s="46" customFormat="1" ht="15.45" customHeight="1">
      <c r="A250" s="155"/>
      <c r="B250" s="416" t="s">
        <v>559</v>
      </c>
      <c r="C250" s="643"/>
      <c r="D250" s="630"/>
      <c r="E250" s="673"/>
      <c r="F250" s="676"/>
      <c r="G250" s="622"/>
      <c r="H250" s="679"/>
      <c r="I250" s="682">
        <f t="shared" si="3"/>
        <v>0</v>
      </c>
      <c r="J250" s="685"/>
    </row>
    <row r="251" spans="1:10" s="46" customFormat="1" ht="15.45" customHeight="1">
      <c r="A251" s="155"/>
      <c r="B251" s="163" t="s">
        <v>540</v>
      </c>
      <c r="C251" s="643"/>
      <c r="D251" s="630"/>
      <c r="E251" s="673"/>
      <c r="F251" s="676"/>
      <c r="G251" s="622"/>
      <c r="H251" s="679"/>
      <c r="I251" s="682">
        <f t="shared" si="3"/>
        <v>0</v>
      </c>
      <c r="J251" s="685"/>
    </row>
    <row r="252" spans="1:10" s="46" customFormat="1" ht="15.45" customHeight="1">
      <c r="A252" s="155"/>
      <c r="B252" s="416" t="s">
        <v>541</v>
      </c>
      <c r="C252" s="643"/>
      <c r="D252" s="630"/>
      <c r="E252" s="673"/>
      <c r="F252" s="676"/>
      <c r="G252" s="622"/>
      <c r="H252" s="679"/>
      <c r="I252" s="682">
        <f t="shared" si="3"/>
        <v>0</v>
      </c>
      <c r="J252" s="685"/>
    </row>
    <row r="253" spans="1:10" s="46" customFormat="1" ht="15.45" customHeight="1">
      <c r="A253" s="155"/>
      <c r="B253" s="167" t="s">
        <v>542</v>
      </c>
      <c r="C253" s="644"/>
      <c r="D253" s="631"/>
      <c r="E253" s="674"/>
      <c r="F253" s="677"/>
      <c r="G253" s="623"/>
      <c r="H253" s="680"/>
      <c r="I253" s="683">
        <f t="shared" si="3"/>
        <v>0</v>
      </c>
      <c r="J253" s="686"/>
    </row>
    <row r="254" spans="1:10" s="54" customFormat="1" ht="27">
      <c r="A254" s="115"/>
      <c r="B254" s="138" t="s">
        <v>328</v>
      </c>
      <c r="C254" s="466" t="s">
        <v>669</v>
      </c>
      <c r="D254" s="461"/>
      <c r="E254" s="53"/>
      <c r="F254" s="570" t="s">
        <v>405</v>
      </c>
      <c r="G254" s="472"/>
      <c r="H254" s="565"/>
      <c r="I254" s="288" t="str">
        <f t="shared" si="3"/>
        <v>福</v>
      </c>
      <c r="J254" s="314" t="s">
        <v>560</v>
      </c>
    </row>
    <row r="255" spans="1:10" s="54" customFormat="1" ht="19.2">
      <c r="A255" s="115"/>
      <c r="B255" s="123" t="s">
        <v>668</v>
      </c>
      <c r="C255" s="635" t="s">
        <v>567</v>
      </c>
      <c r="D255" s="638"/>
      <c r="E255" s="648"/>
      <c r="F255" s="651" t="s">
        <v>405</v>
      </c>
      <c r="G255" s="655"/>
      <c r="H255" s="654"/>
      <c r="I255" s="602" t="str">
        <f t="shared" si="3"/>
        <v>福</v>
      </c>
      <c r="J255" s="609" t="s">
        <v>560</v>
      </c>
    </row>
    <row r="256" spans="1:10" s="54" customFormat="1" ht="15.45" customHeight="1">
      <c r="A256" s="115"/>
      <c r="B256" s="416" t="s">
        <v>543</v>
      </c>
      <c r="C256" s="636"/>
      <c r="D256" s="630"/>
      <c r="E256" s="649"/>
      <c r="F256" s="652"/>
      <c r="G256" s="622"/>
      <c r="H256" s="625"/>
      <c r="I256" s="603">
        <f t="shared" si="3"/>
        <v>0</v>
      </c>
      <c r="J256" s="607"/>
    </row>
    <row r="257" spans="1:10" s="54" customFormat="1" ht="15.45" customHeight="1">
      <c r="A257" s="115"/>
      <c r="B257" s="413" t="s">
        <v>571</v>
      </c>
      <c r="C257" s="637"/>
      <c r="D257" s="631"/>
      <c r="E257" s="650"/>
      <c r="F257" s="653"/>
      <c r="G257" s="623"/>
      <c r="H257" s="626"/>
      <c r="I257" s="604">
        <f t="shared" si="3"/>
        <v>0</v>
      </c>
      <c r="J257" s="608"/>
    </row>
    <row r="258" spans="1:10" s="46" customFormat="1" ht="28.8">
      <c r="A258" s="168"/>
      <c r="B258" s="39" t="s">
        <v>329</v>
      </c>
      <c r="C258" s="216" t="s">
        <v>706</v>
      </c>
      <c r="D258" s="49"/>
      <c r="E258" s="50"/>
      <c r="F258" s="44" t="s">
        <v>406</v>
      </c>
      <c r="G258" s="51"/>
      <c r="H258" s="497" t="s">
        <v>564</v>
      </c>
      <c r="I258" s="105" t="str">
        <f t="shared" si="3"/>
        <v>福</v>
      </c>
      <c r="J258" s="327" t="s">
        <v>560</v>
      </c>
    </row>
    <row r="259" spans="1:10" s="46" customFormat="1" ht="96">
      <c r="A259" s="111" t="s">
        <v>614</v>
      </c>
      <c r="B259" s="110" t="s">
        <v>714</v>
      </c>
      <c r="C259" s="549" t="s">
        <v>621</v>
      </c>
      <c r="D259" s="259"/>
      <c r="E259" s="435"/>
      <c r="F259" s="557" t="s">
        <v>406</v>
      </c>
      <c r="G259" s="436"/>
      <c r="H259" s="501"/>
      <c r="I259" s="105" t="str">
        <f t="shared" si="3"/>
        <v>福</v>
      </c>
      <c r="J259" s="437"/>
    </row>
    <row r="260" spans="1:10" s="3" customFormat="1" ht="19.2">
      <c r="A260" s="131" t="s">
        <v>588</v>
      </c>
      <c r="B260" s="133" t="s">
        <v>131</v>
      </c>
      <c r="C260" s="212" t="s">
        <v>304</v>
      </c>
      <c r="D260" s="262"/>
      <c r="E260" s="248"/>
      <c r="F260" s="552" t="s">
        <v>39</v>
      </c>
      <c r="G260" s="540"/>
      <c r="H260" s="493"/>
      <c r="I260" s="90" t="str">
        <f t="shared" si="3"/>
        <v/>
      </c>
      <c r="J260" s="308"/>
    </row>
    <row r="261" spans="1:10" s="3" customFormat="1" ht="19.2">
      <c r="A261" s="111" t="s">
        <v>589</v>
      </c>
      <c r="B261" s="134" t="s">
        <v>132</v>
      </c>
      <c r="C261" s="208" t="s">
        <v>305</v>
      </c>
      <c r="D261" s="45"/>
      <c r="E261" s="251"/>
      <c r="F261" s="553" t="s">
        <v>39</v>
      </c>
      <c r="G261" s="64"/>
      <c r="H261" s="580"/>
      <c r="I261" s="93" t="str">
        <f t="shared" si="3"/>
        <v/>
      </c>
      <c r="J261" s="311"/>
    </row>
    <row r="262" spans="1:10" s="3" customFormat="1" ht="144">
      <c r="A262" s="119"/>
      <c r="B262" s="140" t="s">
        <v>572</v>
      </c>
      <c r="C262" s="211" t="s">
        <v>615</v>
      </c>
      <c r="D262" s="49"/>
      <c r="E262" s="250"/>
      <c r="F262" s="558" t="s">
        <v>406</v>
      </c>
      <c r="G262" s="65"/>
      <c r="H262" s="485"/>
      <c r="I262" s="92" t="str">
        <f t="shared" si="3"/>
        <v>福</v>
      </c>
      <c r="J262" s="310"/>
    </row>
    <row r="263" spans="1:10" s="3" customFormat="1" ht="28.8">
      <c r="A263" s="164" t="s">
        <v>590</v>
      </c>
      <c r="B263" s="127" t="s">
        <v>134</v>
      </c>
      <c r="C263" s="208" t="s">
        <v>306</v>
      </c>
      <c r="D263" s="45"/>
      <c r="E263" s="251"/>
      <c r="F263" s="184" t="s">
        <v>39</v>
      </c>
      <c r="G263" s="64"/>
      <c r="H263" s="580"/>
      <c r="I263" s="93" t="str">
        <f t="shared" ref="I263:I268" si="4">IF(IFERROR(MATCH(G263,K$5:P$5,0),99)&lt;&gt;99,"指摘あり",IF(OR(D263=2,D263="2:不適"),"自己×",IF(AND(G263="",RIGHT(F263,1)&lt;&gt;"略"),IF(OR(F263=$I$4,$I$4=""),F263,""),IF(H263&lt;&gt;"","ｺﾒﾝﾄあり",""))))</f>
        <v/>
      </c>
      <c r="J263" s="311"/>
    </row>
    <row r="264" spans="1:10" s="7" customFormat="1" ht="76.8">
      <c r="A264" s="36" t="s">
        <v>591</v>
      </c>
      <c r="B264" s="169" t="s">
        <v>263</v>
      </c>
      <c r="C264" s="208" t="s">
        <v>133</v>
      </c>
      <c r="D264" s="45"/>
      <c r="E264" s="270"/>
      <c r="F264" s="184" t="s">
        <v>39</v>
      </c>
      <c r="G264" s="64"/>
      <c r="H264" s="484"/>
      <c r="I264" s="93" t="str">
        <f t="shared" si="4"/>
        <v/>
      </c>
      <c r="J264" s="311"/>
    </row>
    <row r="265" spans="1:10" s="7" customFormat="1" ht="28.8">
      <c r="A265" s="115"/>
      <c r="B265" s="170" t="s">
        <v>264</v>
      </c>
      <c r="C265" s="450" t="s">
        <v>57</v>
      </c>
      <c r="D265" s="52"/>
      <c r="E265" s="271"/>
      <c r="F265" s="567" t="s">
        <v>39</v>
      </c>
      <c r="G265" s="443"/>
      <c r="H265" s="486"/>
      <c r="I265" s="109" t="str">
        <f t="shared" si="4"/>
        <v/>
      </c>
      <c r="J265" s="334"/>
    </row>
    <row r="266" spans="1:10" s="7" customFormat="1" ht="57.6">
      <c r="A266" s="171"/>
      <c r="B266" s="172" t="s">
        <v>135</v>
      </c>
      <c r="C266" s="204" t="s">
        <v>82</v>
      </c>
      <c r="D266" s="55"/>
      <c r="E266" s="255"/>
      <c r="F266" s="180" t="s">
        <v>39</v>
      </c>
      <c r="G266" s="62"/>
      <c r="H266" s="487"/>
      <c r="I266" s="94" t="str">
        <f t="shared" si="4"/>
        <v/>
      </c>
      <c r="J266" s="312"/>
    </row>
    <row r="267" spans="1:10" s="7" customFormat="1" ht="38.4">
      <c r="A267" s="171"/>
      <c r="B267" s="57" t="s">
        <v>605</v>
      </c>
      <c r="C267" s="215" t="s">
        <v>330</v>
      </c>
      <c r="D267" s="234"/>
      <c r="E267" s="272"/>
      <c r="F267" s="43" t="s">
        <v>318</v>
      </c>
      <c r="G267" s="442"/>
      <c r="H267" s="502" t="s">
        <v>606</v>
      </c>
      <c r="I267" s="106" t="str">
        <f t="shared" si="4"/>
        <v>ｺﾒﾝﾄあり</v>
      </c>
      <c r="J267" s="330"/>
    </row>
    <row r="268" spans="1:10" ht="38.4">
      <c r="A268" s="173"/>
      <c r="B268" s="39" t="s">
        <v>331</v>
      </c>
      <c r="C268" s="216" t="s">
        <v>332</v>
      </c>
      <c r="D268" s="49"/>
      <c r="E268" s="253"/>
      <c r="F268" s="44" t="s">
        <v>318</v>
      </c>
      <c r="G268" s="65"/>
      <c r="H268" s="581"/>
      <c r="I268" s="95" t="str">
        <f t="shared" si="4"/>
        <v/>
      </c>
      <c r="J268" s="313"/>
    </row>
    <row r="269" spans="1:10">
      <c r="A269" s="273"/>
      <c r="B269" s="274"/>
      <c r="C269" s="213"/>
      <c r="D269" s="275"/>
      <c r="E269" s="275"/>
    </row>
    <row r="270" spans="1:10">
      <c r="A270" s="273"/>
      <c r="B270" s="274"/>
      <c r="C270" s="213"/>
      <c r="D270" s="275"/>
      <c r="E270" s="275"/>
    </row>
    <row r="271" spans="1:10">
      <c r="A271" s="277"/>
      <c r="B271" s="278"/>
      <c r="C271" s="279"/>
      <c r="D271" s="280"/>
      <c r="E271" s="281"/>
    </row>
  </sheetData>
  <sheetProtection algorithmName="SHA-512" hashValue="8vRMl5wUrKGFr+LMS6C3Jo2JXdAzYJI8IJ4EXBq9RZqlTMvV2ZzQgN/kdE5DxzSU1Q+91I3Q9+DXhCT1GlQPcA==" saltValue="e5fGAEkbSmvFEfBX9r9Fsg==" spinCount="100000" sheet="1" objects="1" scenarios="1"/>
  <autoFilter ref="G5:J268"/>
  <mergeCells count="106">
    <mergeCell ref="F160:F164"/>
    <mergeCell ref="G160:G164"/>
    <mergeCell ref="H160:H164"/>
    <mergeCell ref="I160:I164"/>
    <mergeCell ref="J160:J164"/>
    <mergeCell ref="H249:H253"/>
    <mergeCell ref="I249:I253"/>
    <mergeCell ref="J249:J253"/>
    <mergeCell ref="E255:E257"/>
    <mergeCell ref="I190:I194"/>
    <mergeCell ref="J190:J194"/>
    <mergeCell ref="I184:I188"/>
    <mergeCell ref="J184:J188"/>
    <mergeCell ref="H247:H248"/>
    <mergeCell ref="G247:G248"/>
    <mergeCell ref="F247:F248"/>
    <mergeCell ref="F228:F230"/>
    <mergeCell ref="G228:G230"/>
    <mergeCell ref="H228:H230"/>
    <mergeCell ref="F244:F245"/>
    <mergeCell ref="G244:G245"/>
    <mergeCell ref="H244:H245"/>
    <mergeCell ref="F238:F242"/>
    <mergeCell ref="G238:G242"/>
    <mergeCell ref="C255:C257"/>
    <mergeCell ref="D255:D257"/>
    <mergeCell ref="F255:F257"/>
    <mergeCell ref="G255:G257"/>
    <mergeCell ref="H255:H257"/>
    <mergeCell ref="I255:I257"/>
    <mergeCell ref="J255:J257"/>
    <mergeCell ref="E249:E253"/>
    <mergeCell ref="D249:D253"/>
    <mergeCell ref="C249:C253"/>
    <mergeCell ref="F249:F253"/>
    <mergeCell ref="G249:G253"/>
    <mergeCell ref="F195:F199"/>
    <mergeCell ref="G195:G199"/>
    <mergeCell ref="H195:H199"/>
    <mergeCell ref="I195:I199"/>
    <mergeCell ref="J195:J199"/>
    <mergeCell ref="E190:E194"/>
    <mergeCell ref="F190:F194"/>
    <mergeCell ref="D190:D194"/>
    <mergeCell ref="H190:H194"/>
    <mergeCell ref="G190:G194"/>
    <mergeCell ref="I80:I84"/>
    <mergeCell ref="J80:J84"/>
    <mergeCell ref="C87:C89"/>
    <mergeCell ref="D87:D89"/>
    <mergeCell ref="E87:E89"/>
    <mergeCell ref="F87:F89"/>
    <mergeCell ref="G87:G89"/>
    <mergeCell ref="I87:I89"/>
    <mergeCell ref="J87:J89"/>
    <mergeCell ref="H87:H89"/>
    <mergeCell ref="F80:F84"/>
    <mergeCell ref="G80:G84"/>
    <mergeCell ref="H80:H84"/>
    <mergeCell ref="C247:C248"/>
    <mergeCell ref="D247:D248"/>
    <mergeCell ref="E247:E248"/>
    <mergeCell ref="C228:C230"/>
    <mergeCell ref="D228:D230"/>
    <mergeCell ref="E228:E230"/>
    <mergeCell ref="C244:C245"/>
    <mergeCell ref="D244:D245"/>
    <mergeCell ref="E244:E245"/>
    <mergeCell ref="C238:C242"/>
    <mergeCell ref="D238:D242"/>
    <mergeCell ref="E238:E242"/>
    <mergeCell ref="C218:C226"/>
    <mergeCell ref="F218:F226"/>
    <mergeCell ref="G218:G226"/>
    <mergeCell ref="H218:H226"/>
    <mergeCell ref="C2:E2"/>
    <mergeCell ref="C3:E3"/>
    <mergeCell ref="D218:D226"/>
    <mergeCell ref="E218:E226"/>
    <mergeCell ref="C190:C194"/>
    <mergeCell ref="C195:C199"/>
    <mergeCell ref="C80:C84"/>
    <mergeCell ref="D80:D84"/>
    <mergeCell ref="E80:E84"/>
    <mergeCell ref="C160:C164"/>
    <mergeCell ref="D160:D164"/>
    <mergeCell ref="E160:E164"/>
    <mergeCell ref="C184:C188"/>
    <mergeCell ref="E184:E188"/>
    <mergeCell ref="F184:F188"/>
    <mergeCell ref="H184:H188"/>
    <mergeCell ref="D184:D188"/>
    <mergeCell ref="G184:G188"/>
    <mergeCell ref="D195:D199"/>
    <mergeCell ref="E195:E199"/>
    <mergeCell ref="H238:H242"/>
    <mergeCell ref="I247:I248"/>
    <mergeCell ref="I244:I245"/>
    <mergeCell ref="I228:I230"/>
    <mergeCell ref="I218:I226"/>
    <mergeCell ref="J218:J226"/>
    <mergeCell ref="J228:J230"/>
    <mergeCell ref="J244:J245"/>
    <mergeCell ref="J247:J248"/>
    <mergeCell ref="I238:I242"/>
    <mergeCell ref="J238:J242"/>
  </mergeCells>
  <phoneticPr fontId="18"/>
  <conditionalFormatting sqref="G8:G269">
    <cfRule type="cellIs" dxfId="18" priority="86" operator="equal">
      <formula>"5:その他"</formula>
    </cfRule>
    <cfRule type="cellIs" dxfId="17" priority="87" operator="equal">
      <formula>5</formula>
    </cfRule>
    <cfRule type="cellIs" dxfId="16" priority="88" operator="equal">
      <formula>"4:該当なし"</formula>
    </cfRule>
    <cfRule type="cellIs" dxfId="15" priority="89" operator="equal">
      <formula>4</formula>
    </cfRule>
    <cfRule type="cellIs" dxfId="14" priority="90" operator="equal">
      <formula>3</formula>
    </cfRule>
    <cfRule type="cellIs" dxfId="13" priority="91" operator="equal">
      <formula>"3:不適"</formula>
    </cfRule>
    <cfRule type="cellIs" dxfId="12" priority="92" operator="equal">
      <formula>2</formula>
    </cfRule>
    <cfRule type="cellIs" dxfId="11" priority="93" operator="equal">
      <formula>"2:一部不適"</formula>
    </cfRule>
    <cfRule type="cellIs" dxfId="10" priority="94" operator="equal">
      <formula>1</formula>
    </cfRule>
    <cfRule type="cellIs" dxfId="9" priority="95" operator="equal">
      <formula>"1:適"</formula>
    </cfRule>
  </conditionalFormatting>
  <conditionalFormatting sqref="D8:D269">
    <cfRule type="cellIs" dxfId="8" priority="96" operator="equal">
      <formula>"3:該当なし"</formula>
    </cfRule>
    <cfRule type="cellIs" dxfId="7" priority="97" operator="equal">
      <formula>"2:不適"</formula>
    </cfRule>
    <cfRule type="cellIs" dxfId="6" priority="98" operator="equal">
      <formula>"1:適"</formula>
    </cfRule>
  </conditionalFormatting>
  <dataValidations count="8">
    <dataValidation type="list" allowBlank="1" showInputMessage="1" showErrorMessage="1" sqref="B220 B224 B245 B248">
      <formula1>"（　有　・　無　）,（　有　）,（　無　）"</formula1>
    </dataValidation>
    <dataValidation allowBlank="1" showInputMessage="1" sqref="F231:F238 B253 F228 H228 F243:F244 H246:H247 F246:F247 H258:H268 B84:B85 F190 F86:F87 H86:H87 H90:H118 F90:F160 H190 F195 H195 H200:H218 F165:F184 H243:H244 F249 B188:B189 F254:F255 H254:H255 H249 H120:H160 H165:H184 H231:H238 F200:F218 F258:F268 H9:H80 F9:F80"/>
    <dataValidation type="list" errorStyle="information" allowBlank="1" showInputMessage="1" sqref="D258:D268 D86:D87 D79:D80 D120:D122 D190 D195 D243:D249 D254:D255 D90:D105 D107:D116 D125:D160 D165:D184 D200:D238 D9:D77">
      <formula1>"1:適,2:不適,3:該当なし"</formula1>
    </dataValidation>
    <dataValidation type="list" allowBlank="1" showInputMessage="1" sqref="G86:G87 G90:G118 G190 G195 G243:G249 G254:G255 G258:G268 G120:G160 G165:G184 G200:G238 G9:G80">
      <formula1>"1:適,2:一部不適,3:不適,4:該当なし,5:その他"</formula1>
    </dataValidation>
    <dataValidation type="list" allowBlank="1" showInputMessage="1" showErrorMessage="1" sqref="I4">
      <formula1>"介,福"</formula1>
    </dataValidation>
    <dataValidation type="list" allowBlank="1" showInputMessage="1" sqref="B164 B162 B194 B192">
      <formula1>"（　有　・　無　）,（　有　）,（　無　）"</formula1>
    </dataValidation>
    <dataValidation type="list" errorStyle="information" allowBlank="1" showInputMessage="1" showErrorMessage="1" errorTitle="別紙１の未入力" error="別紙１の（１）を記入してください。_x000a_（該当がない場合も「該当なし」と記載してください。）" sqref="D117:D119">
      <formula1>IF($A117&lt;&gt;"",$A117,$K$7:$M$7)</formula1>
    </dataValidation>
    <dataValidation type="list" errorStyle="information" allowBlank="1" showInputMessage="1" sqref="D123:D124 D78 D106">
      <formula1>IF($A78&lt;&gt;"",$A78,$K$7:$M$7)</formula1>
    </dataValidation>
  </dataValidations>
  <hyperlinks>
    <hyperlink ref="B78" location="別紙拘束" display="別紙拘束"/>
    <hyperlink ref="B106" location="別紙入浴" display="別紙入浴"/>
    <hyperlink ref="B117" location="別紙検食" display="別紙検食"/>
    <hyperlink ref="B118" location="別紙保存食" display="別紙保存食"/>
    <hyperlink ref="B119" location="別紙検便" display="別紙検便"/>
    <hyperlink ref="B123" location="別紙預り金" display="別紙預り金"/>
    <hyperlink ref="B124" location="別紙遺留金品" display="別紙遺留金品"/>
  </hyperlinks>
  <printOptions horizontalCentered="1"/>
  <pageMargins left="0.19685039370078741" right="0.19685039370078741" top="0.39370078740157483" bottom="0.39370078740157483" header="0.19685039370078741" footer="0.19685039370078741"/>
  <pageSetup paperSize="9" fitToHeight="0" orientation="landscape" r:id="rId1"/>
  <headerFooter alignWithMargins="0">
    <oddFooter>&amp;C&amp;9広域型の介護老人福祉施設・ユニット型&amp;11 -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view="pageBreakPreview" zoomScale="120" zoomScaleNormal="100" zoomScaleSheetLayoutView="120" workbookViewId="0">
      <pane ySplit="1" topLeftCell="A2" activePane="bottomLeft" state="frozen"/>
      <selection pane="bottomLeft" activeCell="A2" sqref="A2"/>
    </sheetView>
  </sheetViews>
  <sheetFormatPr defaultColWidth="4.6640625" defaultRowHeight="10.8"/>
  <cols>
    <col min="1" max="1" width="1" style="337" customWidth="1"/>
    <col min="2" max="2" width="7" style="337" customWidth="1"/>
    <col min="3" max="3" width="7.33203125" style="337" customWidth="1"/>
    <col min="4" max="4" width="8.21875" style="337" customWidth="1"/>
    <col min="5" max="5" width="5.33203125" style="337" customWidth="1"/>
    <col min="6" max="6" width="13.33203125" style="337" customWidth="1"/>
    <col min="7" max="7" width="15.21875" style="337" customWidth="1"/>
    <col min="8" max="9" width="14.77734375" style="337" customWidth="1"/>
    <col min="10" max="16384" width="4.6640625" style="337"/>
  </cols>
  <sheetData>
    <row r="1" spans="1:12" ht="22.5" customHeight="1">
      <c r="A1" s="336" t="s">
        <v>414</v>
      </c>
    </row>
    <row r="2" spans="1:12" ht="19.95" customHeight="1">
      <c r="A2" s="338"/>
    </row>
    <row r="3" spans="1:12" ht="19.95" customHeight="1">
      <c r="A3" s="339" t="s">
        <v>415</v>
      </c>
      <c r="F3" s="695" t="str">
        <f>"※「点検表」シートのⅢ-10（"&amp;ROW(拘束者)&amp;"行目）"</f>
        <v>※「点検表」シートのⅢ-10（78行目）</v>
      </c>
      <c r="G3" s="695"/>
      <c r="K3" s="424" t="str">
        <f>IF(B5="","未記入あり","")</f>
        <v>未記入あり</v>
      </c>
    </row>
    <row r="4" spans="1:12" ht="19.95" customHeight="1">
      <c r="B4" s="340" t="s">
        <v>622</v>
      </c>
    </row>
    <row r="5" spans="1:12" ht="40.200000000000003" customHeight="1">
      <c r="B5" s="696"/>
      <c r="C5" s="697"/>
      <c r="D5" s="697"/>
      <c r="E5" s="697"/>
      <c r="F5" s="697"/>
      <c r="G5" s="697"/>
      <c r="H5" s="697"/>
      <c r="I5" s="698"/>
    </row>
    <row r="6" spans="1:12" ht="19.95" customHeight="1"/>
    <row r="7" spans="1:12" ht="19.95" customHeight="1">
      <c r="A7" s="339" t="s">
        <v>416</v>
      </c>
      <c r="C7" s="338"/>
      <c r="D7" s="338"/>
      <c r="E7" s="699" t="str">
        <f>"※「点検表」シートのⅢ-12（"&amp;ROW(入浴)&amp;"行目）"</f>
        <v>※「点検表」シートのⅢ-12（106行目）</v>
      </c>
      <c r="F7" s="699"/>
      <c r="G7" s="699"/>
      <c r="J7" s="337">
        <f>J11*J12*J14</f>
        <v>0</v>
      </c>
      <c r="K7" s="424" t="str">
        <f>IF(J7=0,"未記入あり","")</f>
        <v>未記入あり</v>
      </c>
    </row>
    <row r="8" spans="1:12" ht="19.95" customHeight="1">
      <c r="A8" s="341"/>
      <c r="B8" s="440" t="s">
        <v>417</v>
      </c>
      <c r="C8" s="342"/>
      <c r="D8" s="342"/>
      <c r="E8" s="341"/>
      <c r="F8" s="341"/>
      <c r="G8" s="341"/>
      <c r="H8" s="341"/>
    </row>
    <row r="9" spans="1:12" ht="19.95" customHeight="1">
      <c r="A9" s="341"/>
      <c r="B9" s="343" t="s">
        <v>418</v>
      </c>
      <c r="C9" s="344"/>
      <c r="D9" s="344"/>
      <c r="E9" s="345"/>
      <c r="F9" s="345"/>
      <c r="G9" s="345"/>
      <c r="H9" s="345"/>
    </row>
    <row r="10" spans="1:12" ht="19.95" customHeight="1">
      <c r="B10" s="700" t="s">
        <v>419</v>
      </c>
      <c r="C10" s="701"/>
      <c r="D10" s="701"/>
      <c r="E10" s="701"/>
      <c r="F10" s="701"/>
      <c r="G10" s="702"/>
      <c r="H10" s="703" t="s">
        <v>420</v>
      </c>
      <c r="I10" s="703"/>
      <c r="J10" s="337" t="s">
        <v>423</v>
      </c>
      <c r="K10" s="337" t="s">
        <v>424</v>
      </c>
      <c r="L10" s="337" t="s">
        <v>425</v>
      </c>
    </row>
    <row r="11" spans="1:12" ht="19.95" customHeight="1">
      <c r="B11" s="704" t="s">
        <v>421</v>
      </c>
      <c r="C11" s="705"/>
      <c r="D11" s="705"/>
      <c r="E11" s="705"/>
      <c r="F11" s="705"/>
      <c r="G11" s="706"/>
      <c r="H11" s="707" t="s">
        <v>422</v>
      </c>
      <c r="I11" s="707"/>
      <c r="J11" s="337">
        <f>IF(H11=$J$10,0,1)</f>
        <v>0</v>
      </c>
    </row>
    <row r="12" spans="1:12" ht="19.95" customHeight="1">
      <c r="B12" s="708" t="s">
        <v>426</v>
      </c>
      <c r="C12" s="709"/>
      <c r="D12" s="709"/>
      <c r="E12" s="709"/>
      <c r="F12" s="709"/>
      <c r="G12" s="710"/>
      <c r="H12" s="707" t="s">
        <v>422</v>
      </c>
      <c r="I12" s="707"/>
      <c r="J12" s="337">
        <f>IF(H12=$J$10,0,1)</f>
        <v>0</v>
      </c>
    </row>
    <row r="13" spans="1:12" ht="19.95" customHeight="1">
      <c r="B13" s="346" t="s">
        <v>427</v>
      </c>
      <c r="C13" s="345"/>
      <c r="D13" s="345"/>
      <c r="E13" s="345"/>
      <c r="F13" s="345"/>
      <c r="G13" s="345"/>
      <c r="H13" s="345"/>
    </row>
    <row r="14" spans="1:12" ht="19.95" customHeight="1">
      <c r="B14" s="711"/>
      <c r="C14" s="711"/>
      <c r="D14" s="711"/>
      <c r="E14" s="711"/>
      <c r="F14" s="711"/>
      <c r="G14" s="711"/>
      <c r="H14" s="711"/>
      <c r="I14" s="711"/>
      <c r="J14" s="337">
        <f>IF(B14="",0,1)</f>
        <v>0</v>
      </c>
    </row>
    <row r="15" spans="1:12" ht="19.95" customHeight="1">
      <c r="B15" s="711"/>
      <c r="C15" s="711"/>
      <c r="D15" s="711"/>
      <c r="E15" s="711"/>
      <c r="F15" s="711"/>
      <c r="G15" s="711"/>
      <c r="H15" s="711"/>
      <c r="I15" s="711"/>
    </row>
    <row r="16" spans="1:12" ht="30" customHeight="1">
      <c r="B16" s="712" t="s">
        <v>623</v>
      </c>
      <c r="C16" s="713"/>
      <c r="D16" s="713"/>
      <c r="E16" s="713"/>
      <c r="F16" s="713"/>
      <c r="G16" s="713"/>
      <c r="H16" s="713"/>
      <c r="I16" s="713"/>
    </row>
    <row r="17" spans="1:13" ht="19.95" customHeight="1">
      <c r="B17" s="341"/>
      <c r="C17" s="341"/>
      <c r="D17" s="341"/>
      <c r="E17" s="341"/>
      <c r="F17" s="341"/>
      <c r="G17" s="341"/>
      <c r="H17" s="341"/>
    </row>
    <row r="18" spans="1:13" ht="19.95" customHeight="1">
      <c r="B18" s="340"/>
      <c r="C18" s="340"/>
      <c r="D18" s="340"/>
      <c r="E18" s="347"/>
      <c r="F18" s="347"/>
      <c r="G18" s="347"/>
      <c r="H18" s="347"/>
    </row>
    <row r="19" spans="1:13" ht="19.95" customHeight="1">
      <c r="A19" s="336" t="s">
        <v>428</v>
      </c>
      <c r="E19" s="340"/>
    </row>
    <row r="20" spans="1:13" ht="19.95" customHeight="1">
      <c r="A20" s="348"/>
      <c r="B20" s="349" t="s">
        <v>429</v>
      </c>
      <c r="C20" s="699" t="str">
        <f>"※「点検表」シートのⅢ-13（"&amp;ROW(検食)&amp;"行目）"</f>
        <v>※「点検表」シートのⅢ-13（117行目）</v>
      </c>
      <c r="D20" s="699"/>
      <c r="E20" s="699"/>
      <c r="F20" s="699"/>
      <c r="J20" s="337">
        <f>J22*K22*L22*J23*K23*L23*J24*K24*L24</f>
        <v>0</v>
      </c>
      <c r="K20" s="424" t="str">
        <f>IF(J20=0,"未記入あり","")</f>
        <v>未記入あり</v>
      </c>
    </row>
    <row r="21" spans="1:13" ht="19.95" customHeight="1">
      <c r="B21" s="350"/>
      <c r="C21" s="692" t="s">
        <v>430</v>
      </c>
      <c r="D21" s="693"/>
      <c r="E21" s="694" t="s">
        <v>431</v>
      </c>
      <c r="F21" s="694"/>
      <c r="G21" s="351" t="s">
        <v>432</v>
      </c>
      <c r="H21" s="340" t="s">
        <v>433</v>
      </c>
    </row>
    <row r="22" spans="1:13" ht="19.95" customHeight="1">
      <c r="B22" s="351" t="s">
        <v>434</v>
      </c>
      <c r="C22" s="715" t="s">
        <v>435</v>
      </c>
      <c r="D22" s="716"/>
      <c r="E22" s="715" t="s">
        <v>435</v>
      </c>
      <c r="F22" s="716"/>
      <c r="G22" s="352"/>
      <c r="H22" s="353" t="s">
        <v>436</v>
      </c>
      <c r="J22" s="337">
        <f>IF(C22=$H$22,0,1)</f>
        <v>0</v>
      </c>
      <c r="K22" s="337">
        <f>IF(E22=$H$22,0,1)</f>
        <v>0</v>
      </c>
      <c r="L22" s="337">
        <f>IF(G22="",0,1)</f>
        <v>0</v>
      </c>
    </row>
    <row r="23" spans="1:13" ht="19.95" customHeight="1">
      <c r="B23" s="351" t="s">
        <v>437</v>
      </c>
      <c r="C23" s="715" t="s">
        <v>435</v>
      </c>
      <c r="D23" s="716"/>
      <c r="E23" s="715" t="s">
        <v>435</v>
      </c>
      <c r="F23" s="716"/>
      <c r="G23" s="352"/>
      <c r="J23" s="337">
        <f t="shared" ref="J23:J24" si="0">IF(C23=$H$22,0,1)</f>
        <v>0</v>
      </c>
      <c r="K23" s="337">
        <f>IF(E23=$H$22,0,1)</f>
        <v>0</v>
      </c>
      <c r="L23" s="337">
        <f t="shared" ref="L23:L24" si="1">IF(G23="",0,1)</f>
        <v>0</v>
      </c>
    </row>
    <row r="24" spans="1:13" ht="19.95" customHeight="1">
      <c r="B24" s="351" t="s">
        <v>438</v>
      </c>
      <c r="C24" s="715" t="s">
        <v>435</v>
      </c>
      <c r="D24" s="716"/>
      <c r="E24" s="715" t="s">
        <v>435</v>
      </c>
      <c r="F24" s="716"/>
      <c r="G24" s="352"/>
      <c r="J24" s="337">
        <f t="shared" si="0"/>
        <v>0</v>
      </c>
      <c r="K24" s="337">
        <f>IF(E24=$H$22,0,1)</f>
        <v>0</v>
      </c>
      <c r="L24" s="337">
        <f t="shared" si="1"/>
        <v>0</v>
      </c>
    </row>
    <row r="25" spans="1:13" ht="19.95" customHeight="1"/>
    <row r="26" spans="1:13" ht="19.95" customHeight="1">
      <c r="A26" s="348"/>
      <c r="B26" s="349" t="s">
        <v>439</v>
      </c>
      <c r="D26" s="699" t="str">
        <f>"※「点検表」シートのⅢ-13（"&amp;ROW(保存食)&amp;"行目）"</f>
        <v>※「点検表」シートのⅢ-13（118行目）</v>
      </c>
      <c r="E26" s="699"/>
      <c r="F26" s="699"/>
      <c r="G26" s="699"/>
      <c r="J26" s="337">
        <f>J27*J28*K28</f>
        <v>0</v>
      </c>
      <c r="K26" s="424" t="str">
        <f>IF(J26=0,"未記入あり","")</f>
        <v>未記入あり</v>
      </c>
    </row>
    <row r="27" spans="1:13" ht="19.95" customHeight="1">
      <c r="B27" s="717" t="s">
        <v>440</v>
      </c>
      <c r="C27" s="718"/>
      <c r="D27" s="354" t="s">
        <v>441</v>
      </c>
      <c r="E27" s="353" t="s">
        <v>442</v>
      </c>
      <c r="F27" s="355" t="s">
        <v>443</v>
      </c>
      <c r="G27" s="356" t="s">
        <v>444</v>
      </c>
      <c r="H27" s="340" t="s">
        <v>445</v>
      </c>
      <c r="J27" s="337">
        <f>IF(D27=$E$29,0,1)</f>
        <v>0</v>
      </c>
    </row>
    <row r="28" spans="1:13" ht="19.95" customHeight="1">
      <c r="B28" s="717" t="s">
        <v>446</v>
      </c>
      <c r="C28" s="718"/>
      <c r="D28" s="354" t="s">
        <v>441</v>
      </c>
      <c r="E28" s="353" t="s">
        <v>447</v>
      </c>
      <c r="F28" s="355" t="s">
        <v>448</v>
      </c>
      <c r="G28" s="357" t="s">
        <v>449</v>
      </c>
      <c r="H28" s="353" t="s">
        <v>450</v>
      </c>
      <c r="J28" s="337">
        <f>IF(D28=$E$29,0,1)</f>
        <v>0</v>
      </c>
      <c r="K28" s="337">
        <f>IF(G28=H28,0,1)</f>
        <v>0</v>
      </c>
    </row>
    <row r="29" spans="1:13" ht="19.95" customHeight="1">
      <c r="E29" s="353" t="s">
        <v>451</v>
      </c>
    </row>
    <row r="30" spans="1:13" ht="19.95" customHeight="1">
      <c r="B30" s="349" t="s">
        <v>452</v>
      </c>
      <c r="E30" s="699" t="str">
        <f>"※「点検表」シートのⅢ-13（"&amp;ROW(検便)&amp;"行目）"</f>
        <v>※「点検表」シートのⅢ-13（119行目）</v>
      </c>
      <c r="F30" s="699"/>
      <c r="G30" s="699"/>
      <c r="H30" s="719" t="s">
        <v>453</v>
      </c>
      <c r="I30" s="719"/>
      <c r="J30" s="337">
        <f>J32*K32*L32*M32*J33*K33*L33*M33*J34*K34*L34*M34*J35*K35*L35*M35*J36*K36*L36*M36*J37*K37*L37*M37</f>
        <v>0</v>
      </c>
      <c r="K30" s="424" t="str">
        <f>IF(J30=0,"未記入あり","")</f>
        <v>未記入あり</v>
      </c>
    </row>
    <row r="31" spans="1:13" ht="19.95" customHeight="1">
      <c r="B31" s="692" t="s">
        <v>454</v>
      </c>
      <c r="C31" s="693"/>
      <c r="D31" s="692" t="s">
        <v>455</v>
      </c>
      <c r="E31" s="714"/>
      <c r="F31" s="693"/>
      <c r="G31" s="351" t="s">
        <v>454</v>
      </c>
      <c r="H31" s="692" t="s">
        <v>455</v>
      </c>
      <c r="I31" s="693"/>
    </row>
    <row r="32" spans="1:13" ht="19.95" customHeight="1">
      <c r="B32" s="720">
        <v>44652</v>
      </c>
      <c r="C32" s="720"/>
      <c r="D32" s="721"/>
      <c r="E32" s="722"/>
      <c r="F32" s="423" t="s">
        <v>569</v>
      </c>
      <c r="G32" s="358">
        <v>44837</v>
      </c>
      <c r="H32" s="359"/>
      <c r="I32" s="423" t="s">
        <v>568</v>
      </c>
      <c r="J32" s="337">
        <f>IF(F32=0,1,IF(D32="",0,1))</f>
        <v>0</v>
      </c>
      <c r="K32" s="337">
        <f>IF(OR(F32="／",F32=""),0,1)</f>
        <v>0</v>
      </c>
      <c r="L32" s="337">
        <f>IF(I32=0,1,IF(H32="",0,1))</f>
        <v>0</v>
      </c>
      <c r="M32" s="337">
        <f>IF(OR(I32="／",I32=""),0,1)</f>
        <v>0</v>
      </c>
    </row>
    <row r="33" spans="2:13" ht="19.95" customHeight="1">
      <c r="B33" s="720">
        <v>44687</v>
      </c>
      <c r="C33" s="720"/>
      <c r="D33" s="721"/>
      <c r="E33" s="722"/>
      <c r="F33" s="423" t="s">
        <v>568</v>
      </c>
      <c r="G33" s="358">
        <v>44867</v>
      </c>
      <c r="H33" s="359"/>
      <c r="I33" s="423" t="s">
        <v>568</v>
      </c>
      <c r="J33" s="337">
        <f t="shared" ref="J33:J37" si="2">IF(F33=0,1,IF(D33="",0,1))</f>
        <v>0</v>
      </c>
      <c r="K33" s="337">
        <f t="shared" ref="K33:K37" si="3">IF(OR(F33="／",F33=""),0,1)</f>
        <v>0</v>
      </c>
      <c r="L33" s="337">
        <f t="shared" ref="L33:L37" si="4">IF(I33=0,1,IF(H33="",0,1))</f>
        <v>0</v>
      </c>
      <c r="M33" s="337">
        <f t="shared" ref="M33:M37" si="5">IF(OR(I33="／",I33=""),0,1)</f>
        <v>0</v>
      </c>
    </row>
    <row r="34" spans="2:13" ht="19.95" customHeight="1">
      <c r="B34" s="720">
        <v>44717</v>
      </c>
      <c r="C34" s="720"/>
      <c r="D34" s="721"/>
      <c r="E34" s="722"/>
      <c r="F34" s="423" t="s">
        <v>568</v>
      </c>
      <c r="G34" s="358">
        <v>44897</v>
      </c>
      <c r="H34" s="359"/>
      <c r="I34" s="423" t="s">
        <v>568</v>
      </c>
      <c r="J34" s="337">
        <f t="shared" si="2"/>
        <v>0</v>
      </c>
      <c r="K34" s="337">
        <f t="shared" si="3"/>
        <v>0</v>
      </c>
      <c r="L34" s="337">
        <f t="shared" si="4"/>
        <v>0</v>
      </c>
      <c r="M34" s="337">
        <f t="shared" si="5"/>
        <v>0</v>
      </c>
    </row>
    <row r="35" spans="2:13" ht="19.95" customHeight="1">
      <c r="B35" s="720">
        <v>44747</v>
      </c>
      <c r="C35" s="720"/>
      <c r="D35" s="721"/>
      <c r="E35" s="722"/>
      <c r="F35" s="423" t="s">
        <v>568</v>
      </c>
      <c r="G35" s="358">
        <v>44927</v>
      </c>
      <c r="H35" s="359"/>
      <c r="I35" s="423" t="s">
        <v>568</v>
      </c>
      <c r="J35" s="337">
        <f t="shared" si="2"/>
        <v>0</v>
      </c>
      <c r="K35" s="337">
        <f t="shared" si="3"/>
        <v>0</v>
      </c>
      <c r="L35" s="337">
        <f t="shared" si="4"/>
        <v>0</v>
      </c>
      <c r="M35" s="337">
        <f t="shared" si="5"/>
        <v>0</v>
      </c>
    </row>
    <row r="36" spans="2:13" ht="19.95" customHeight="1">
      <c r="B36" s="720">
        <v>44777</v>
      </c>
      <c r="C36" s="720"/>
      <c r="D36" s="721"/>
      <c r="E36" s="722"/>
      <c r="F36" s="423" t="s">
        <v>568</v>
      </c>
      <c r="G36" s="358">
        <v>44959</v>
      </c>
      <c r="H36" s="359"/>
      <c r="I36" s="423" t="s">
        <v>568</v>
      </c>
      <c r="J36" s="337">
        <f t="shared" si="2"/>
        <v>0</v>
      </c>
      <c r="K36" s="337">
        <f t="shared" si="3"/>
        <v>0</v>
      </c>
      <c r="L36" s="337">
        <f t="shared" si="4"/>
        <v>0</v>
      </c>
      <c r="M36" s="337">
        <f t="shared" si="5"/>
        <v>0</v>
      </c>
    </row>
    <row r="37" spans="2:13" ht="19.95" customHeight="1">
      <c r="B37" s="720">
        <v>44807</v>
      </c>
      <c r="C37" s="720"/>
      <c r="D37" s="721"/>
      <c r="E37" s="722"/>
      <c r="F37" s="423" t="s">
        <v>568</v>
      </c>
      <c r="G37" s="358">
        <v>44987</v>
      </c>
      <c r="H37" s="359"/>
      <c r="I37" s="423" t="s">
        <v>568</v>
      </c>
      <c r="J37" s="337">
        <f t="shared" si="2"/>
        <v>0</v>
      </c>
      <c r="K37" s="337">
        <f t="shared" si="3"/>
        <v>0</v>
      </c>
      <c r="L37" s="337">
        <f t="shared" si="4"/>
        <v>0</v>
      </c>
      <c r="M37" s="337">
        <f t="shared" si="5"/>
        <v>0</v>
      </c>
    </row>
    <row r="38" spans="2:13" ht="7.2" customHeight="1"/>
    <row r="39" spans="2:13" ht="21" customHeight="1"/>
  </sheetData>
  <mergeCells count="40">
    <mergeCell ref="B35:C35"/>
    <mergeCell ref="D35:E35"/>
    <mergeCell ref="B36:C36"/>
    <mergeCell ref="D36:E36"/>
    <mergeCell ref="B37:C37"/>
    <mergeCell ref="D37:E37"/>
    <mergeCell ref="B32:C32"/>
    <mergeCell ref="D32:E32"/>
    <mergeCell ref="B33:C33"/>
    <mergeCell ref="D33:E33"/>
    <mergeCell ref="B34:C34"/>
    <mergeCell ref="D34:E34"/>
    <mergeCell ref="B31:C31"/>
    <mergeCell ref="D31:F31"/>
    <mergeCell ref="H31:I31"/>
    <mergeCell ref="C22:D22"/>
    <mergeCell ref="E22:F22"/>
    <mergeCell ref="C23:D23"/>
    <mergeCell ref="E23:F23"/>
    <mergeCell ref="C24:D24"/>
    <mergeCell ref="E24:F24"/>
    <mergeCell ref="D26:G26"/>
    <mergeCell ref="B27:C27"/>
    <mergeCell ref="B28:C28"/>
    <mergeCell ref="E30:G30"/>
    <mergeCell ref="H30:I30"/>
    <mergeCell ref="C21:D21"/>
    <mergeCell ref="E21:F21"/>
    <mergeCell ref="F3:G3"/>
    <mergeCell ref="B5:I5"/>
    <mergeCell ref="E7:G7"/>
    <mergeCell ref="B10:G10"/>
    <mergeCell ref="H10:I10"/>
    <mergeCell ref="B11:G11"/>
    <mergeCell ref="H11:I11"/>
    <mergeCell ref="B12:G12"/>
    <mergeCell ref="H12:I12"/>
    <mergeCell ref="B14:I15"/>
    <mergeCell ref="B16:I16"/>
    <mergeCell ref="C20:F20"/>
  </mergeCells>
  <phoneticPr fontId="18"/>
  <conditionalFormatting sqref="C22:D24">
    <cfRule type="expression" dxfId="5" priority="1">
      <formula>AND($C22&lt;&gt;"：",$C22&gt;=$E22)</formula>
    </cfRule>
    <cfRule type="expression" dxfId="4" priority="2">
      <formula>AND($C22&lt;&gt;"：",$C22&gt;$E22-0.020833332)</formula>
    </cfRule>
  </conditionalFormatting>
  <dataValidations count="5">
    <dataValidation type="list" allowBlank="1" showInputMessage="1" sqref="C22:F24">
      <formula1>$H$22</formula1>
    </dataValidation>
    <dataValidation type="list" allowBlank="1" showInputMessage="1" sqref="D27:D28">
      <formula1>$E$27:$E$29</formula1>
    </dataValidation>
    <dataValidation type="list" allowBlank="1" showInputMessage="1" sqref="G27">
      <formula1>"日間"</formula1>
    </dataValidation>
    <dataValidation type="list" allowBlank="1" showInputMessage="1" sqref="G28">
      <formula1>$H$28</formula1>
    </dataValidation>
    <dataValidation type="list" allowBlank="1" showInputMessage="1" sqref="H11:I12">
      <formula1>$J$10:$L$10</formula1>
    </dataValidation>
  </dataValidations>
  <hyperlinks>
    <hyperlink ref="F3:G3" location="拘束者" display="拘束者"/>
    <hyperlink ref="C20:F20" location="検食" display="検食"/>
    <hyperlink ref="D26:G26" location="保存食" display="保存食"/>
    <hyperlink ref="E30" location="検便" display="検便"/>
    <hyperlink ref="E7:G7" location="入浴" display="入浴"/>
  </hyperlinks>
  <printOptions horizontalCentered="1"/>
  <pageMargins left="0.39370078740157483" right="0.39370078740157483" top="0.39370078740157483" bottom="0.39370078740157483" header="0.19685039370078741" footer="0.19685039370078741"/>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6"/>
  <sheetViews>
    <sheetView view="pageBreakPreview" zoomScale="120" zoomScaleNormal="100" zoomScaleSheetLayoutView="120" workbookViewId="0">
      <pane ySplit="1" topLeftCell="A2" activePane="bottomLeft" state="frozen"/>
      <selection pane="bottomLeft"/>
    </sheetView>
  </sheetViews>
  <sheetFormatPr defaultColWidth="3.6640625" defaultRowHeight="10.8"/>
  <cols>
    <col min="1" max="1" width="1.109375" style="337" customWidth="1"/>
    <col min="2" max="2" width="3.109375" style="337" customWidth="1"/>
    <col min="3" max="21" width="4.33203125" style="337" customWidth="1"/>
    <col min="22" max="22" width="11.21875" style="337" customWidth="1"/>
    <col min="23" max="23" width="18.44140625" style="337" customWidth="1"/>
    <col min="24" max="16384" width="3.6640625" style="337"/>
  </cols>
  <sheetData>
    <row r="1" spans="1:23" ht="22.5" customHeight="1" thickBot="1">
      <c r="A1" s="339" t="s">
        <v>456</v>
      </c>
      <c r="C1" s="338"/>
      <c r="I1" s="723" t="str">
        <f>"※「点検表」シートのⅢ-15（"&amp;ROW(預り金)&amp;"行目）"</f>
        <v>※「点検表」シートのⅢ-15（123行目）</v>
      </c>
      <c r="J1" s="723"/>
      <c r="K1" s="723"/>
      <c r="L1" s="723"/>
      <c r="M1" s="723"/>
      <c r="N1" s="723"/>
      <c r="O1" s="723"/>
      <c r="P1" s="360" t="s">
        <v>457</v>
      </c>
      <c r="Q1" s="724">
        <v>0</v>
      </c>
      <c r="R1" s="724"/>
      <c r="S1" s="724"/>
      <c r="T1" s="361" t="s">
        <v>458</v>
      </c>
      <c r="V1" s="362">
        <f>Q1</f>
        <v>0</v>
      </c>
      <c r="W1" s="363">
        <f>V1*V3*V7*V25*V27*V32</f>
        <v>0</v>
      </c>
    </row>
    <row r="2" spans="1:23" ht="22.5" customHeight="1">
      <c r="V2" s="362"/>
      <c r="W2" s="364"/>
    </row>
    <row r="3" spans="1:23" ht="30" customHeight="1">
      <c r="B3" s="339" t="s">
        <v>459</v>
      </c>
      <c r="K3" s="734"/>
      <c r="L3" s="734"/>
      <c r="M3" s="337" t="s">
        <v>460</v>
      </c>
      <c r="V3" s="362">
        <f>IF(K3="",0,1)</f>
        <v>0</v>
      </c>
      <c r="W3" s="364"/>
    </row>
    <row r="4" spans="1:23" ht="15" customHeight="1">
      <c r="C4" s="365" t="s">
        <v>461</v>
      </c>
      <c r="V4" s="362"/>
      <c r="W4" s="364"/>
    </row>
    <row r="5" spans="1:23" ht="15" customHeight="1">
      <c r="C5" s="365" t="s">
        <v>462</v>
      </c>
      <c r="V5" s="362"/>
      <c r="W5" s="364"/>
    </row>
    <row r="6" spans="1:23" ht="15" customHeight="1">
      <c r="C6" s="365"/>
      <c r="V6" s="362"/>
      <c r="W6" s="364"/>
    </row>
    <row r="7" spans="1:23" ht="30" customHeight="1">
      <c r="B7" s="339" t="s">
        <v>463</v>
      </c>
      <c r="V7" s="362">
        <f>V10*V11*V12*V16*V17*V18*V22</f>
        <v>0</v>
      </c>
      <c r="W7" s="364"/>
    </row>
    <row r="8" spans="1:23" ht="18" customHeight="1">
      <c r="C8" s="366"/>
      <c r="D8" s="367"/>
      <c r="E8" s="367"/>
      <c r="F8" s="725" t="s">
        <v>464</v>
      </c>
      <c r="G8" s="726"/>
      <c r="H8" s="727"/>
      <c r="I8" s="725" t="s">
        <v>465</v>
      </c>
      <c r="J8" s="726"/>
      <c r="K8" s="726"/>
      <c r="L8" s="727"/>
      <c r="M8" s="731" t="s">
        <v>466</v>
      </c>
      <c r="N8" s="732"/>
      <c r="O8" s="733"/>
      <c r="P8" s="368"/>
      <c r="Q8" s="347"/>
      <c r="R8" s="347"/>
      <c r="S8" s="347"/>
      <c r="T8" s="347"/>
      <c r="U8" s="347"/>
      <c r="V8" s="362"/>
      <c r="W8" s="364"/>
    </row>
    <row r="9" spans="1:23" ht="15.75" customHeight="1">
      <c r="C9" s="369"/>
      <c r="D9" s="370"/>
      <c r="E9" s="370"/>
      <c r="F9" s="728"/>
      <c r="G9" s="729"/>
      <c r="H9" s="730"/>
      <c r="I9" s="728"/>
      <c r="J9" s="729"/>
      <c r="K9" s="729"/>
      <c r="L9" s="730"/>
      <c r="M9" s="731"/>
      <c r="N9" s="732"/>
      <c r="O9" s="733"/>
      <c r="P9" s="368"/>
      <c r="Q9" s="347"/>
      <c r="R9" s="347"/>
      <c r="S9" s="347"/>
      <c r="T9" s="347"/>
      <c r="U9" s="347"/>
      <c r="V9" s="362"/>
      <c r="W9" s="364"/>
    </row>
    <row r="10" spans="1:23" ht="22.2" customHeight="1">
      <c r="C10" s="692" t="s">
        <v>467</v>
      </c>
      <c r="D10" s="714"/>
      <c r="E10" s="693"/>
      <c r="F10" s="735"/>
      <c r="G10" s="736"/>
      <c r="H10" s="737"/>
      <c r="I10" s="738"/>
      <c r="J10" s="739"/>
      <c r="K10" s="739"/>
      <c r="L10" s="740"/>
      <c r="M10" s="741" t="e">
        <f>I10/F10</f>
        <v>#DIV/0!</v>
      </c>
      <c r="N10" s="742"/>
      <c r="O10" s="743"/>
      <c r="P10" s="371"/>
      <c r="Q10" s="372"/>
      <c r="R10" s="372"/>
      <c r="S10" s="372"/>
      <c r="T10" s="372"/>
      <c r="U10" s="372"/>
      <c r="V10" s="422">
        <f>IF(F10="",0,IF(F10=0,1,IF(ISERROR(M10)=TRUE,0,IF(M10=0,0,1))))</f>
        <v>0</v>
      </c>
      <c r="W10" s="364"/>
    </row>
    <row r="11" spans="1:23" ht="22.2" customHeight="1">
      <c r="C11" s="692" t="s">
        <v>468</v>
      </c>
      <c r="D11" s="714"/>
      <c r="E11" s="693"/>
      <c r="F11" s="744"/>
      <c r="G11" s="745"/>
      <c r="H11" s="746"/>
      <c r="I11" s="747"/>
      <c r="J11" s="748"/>
      <c r="K11" s="748"/>
      <c r="L11" s="749"/>
      <c r="M11" s="750" t="e">
        <f t="shared" ref="M11:M12" si="0">I11/F11</f>
        <v>#DIV/0!</v>
      </c>
      <c r="N11" s="751"/>
      <c r="O11" s="752"/>
      <c r="P11" s="371"/>
      <c r="Q11" s="372"/>
      <c r="R11" s="372"/>
      <c r="S11" s="372"/>
      <c r="T11" s="372"/>
      <c r="U11" s="372"/>
      <c r="V11" s="362">
        <f t="shared" ref="V11:V12" si="1">IF(F11="",0,IF(F11=0,1,IF(ISERROR(M11)=TRUE,0,IF(M11=0,0,1))))</f>
        <v>0</v>
      </c>
      <c r="W11" s="364"/>
    </row>
    <row r="12" spans="1:23" ht="22.2" customHeight="1">
      <c r="C12" s="692" t="s">
        <v>469</v>
      </c>
      <c r="D12" s="714"/>
      <c r="E12" s="693"/>
      <c r="F12" s="744"/>
      <c r="G12" s="745"/>
      <c r="H12" s="746"/>
      <c r="I12" s="747"/>
      <c r="J12" s="748"/>
      <c r="K12" s="748"/>
      <c r="L12" s="749"/>
      <c r="M12" s="750" t="e">
        <f t="shared" si="0"/>
        <v>#DIV/0!</v>
      </c>
      <c r="N12" s="751"/>
      <c r="O12" s="752"/>
      <c r="P12" s="371"/>
      <c r="Q12" s="372"/>
      <c r="R12" s="372"/>
      <c r="S12" s="372"/>
      <c r="T12" s="372"/>
      <c r="U12" s="372"/>
      <c r="V12" s="362">
        <f t="shared" si="1"/>
        <v>0</v>
      </c>
      <c r="W12" s="364"/>
    </row>
    <row r="13" spans="1:23" ht="29.25" customHeight="1">
      <c r="C13" s="373" t="s">
        <v>470</v>
      </c>
      <c r="H13" s="374"/>
      <c r="I13" s="374"/>
      <c r="V13" s="362"/>
      <c r="W13" s="364"/>
    </row>
    <row r="14" spans="1:23" ht="18.75" customHeight="1">
      <c r="C14" s="375"/>
      <c r="D14" s="367"/>
      <c r="E14" s="367"/>
      <c r="F14" s="692" t="s">
        <v>471</v>
      </c>
      <c r="G14" s="714"/>
      <c r="H14" s="714"/>
      <c r="I14" s="714"/>
      <c r="J14" s="714"/>
      <c r="K14" s="714"/>
      <c r="L14" s="714"/>
      <c r="M14" s="714"/>
      <c r="N14" s="714"/>
      <c r="O14" s="693"/>
      <c r="P14" s="692" t="s">
        <v>472</v>
      </c>
      <c r="Q14" s="714"/>
      <c r="R14" s="714"/>
      <c r="S14" s="714"/>
      <c r="T14" s="714"/>
      <c r="U14" s="693"/>
      <c r="V14" s="425" t="s">
        <v>570</v>
      </c>
      <c r="W14" s="364"/>
    </row>
    <row r="15" spans="1:23" ht="16.5" customHeight="1">
      <c r="C15" s="369"/>
      <c r="D15" s="370"/>
      <c r="E15" s="370"/>
      <c r="F15" s="692" t="s">
        <v>473</v>
      </c>
      <c r="G15" s="714"/>
      <c r="H15" s="693"/>
      <c r="I15" s="692" t="s">
        <v>474</v>
      </c>
      <c r="J15" s="714"/>
      <c r="K15" s="714"/>
      <c r="L15" s="714"/>
      <c r="M15" s="714"/>
      <c r="N15" s="714"/>
      <c r="O15" s="693"/>
      <c r="P15" s="692" t="s">
        <v>475</v>
      </c>
      <c r="Q15" s="714"/>
      <c r="R15" s="714"/>
      <c r="S15" s="692" t="s">
        <v>476</v>
      </c>
      <c r="T15" s="714"/>
      <c r="U15" s="693"/>
      <c r="V15" s="362"/>
      <c r="W15" s="364"/>
    </row>
    <row r="16" spans="1:23" ht="22.2" customHeight="1">
      <c r="C16" s="692" t="s">
        <v>477</v>
      </c>
      <c r="D16" s="714"/>
      <c r="E16" s="714"/>
      <c r="F16" s="753"/>
      <c r="G16" s="754"/>
      <c r="H16" s="755"/>
      <c r="I16" s="756"/>
      <c r="J16" s="757"/>
      <c r="K16" s="757"/>
      <c r="L16" s="757"/>
      <c r="M16" s="757"/>
      <c r="N16" s="757"/>
      <c r="O16" s="758"/>
      <c r="P16" s="756"/>
      <c r="Q16" s="757"/>
      <c r="R16" s="758"/>
      <c r="S16" s="756"/>
      <c r="T16" s="757"/>
      <c r="U16" s="758"/>
      <c r="V16" s="422">
        <f>IF(F16=$V$14,1,IF(OR(F16="",I16="",P16="",S16=""),0,1))</f>
        <v>0</v>
      </c>
      <c r="W16" s="364"/>
    </row>
    <row r="17" spans="2:25" ht="22.2" customHeight="1">
      <c r="C17" s="692" t="s">
        <v>478</v>
      </c>
      <c r="D17" s="714"/>
      <c r="E17" s="714"/>
      <c r="F17" s="753"/>
      <c r="G17" s="754"/>
      <c r="H17" s="755"/>
      <c r="I17" s="756"/>
      <c r="J17" s="757"/>
      <c r="K17" s="757"/>
      <c r="L17" s="757"/>
      <c r="M17" s="757"/>
      <c r="N17" s="757"/>
      <c r="O17" s="758"/>
      <c r="P17" s="756"/>
      <c r="Q17" s="757"/>
      <c r="R17" s="758"/>
      <c r="S17" s="756"/>
      <c r="T17" s="757"/>
      <c r="U17" s="758"/>
      <c r="V17" s="422">
        <f t="shared" ref="V17:V18" si="2">IF(F17=$V$14,1,IF(OR(F17="",I17="",P17="",S17=""),0,1))</f>
        <v>0</v>
      </c>
      <c r="W17" s="364"/>
    </row>
    <row r="18" spans="2:25" ht="22.2" customHeight="1">
      <c r="C18" s="692" t="s">
        <v>479</v>
      </c>
      <c r="D18" s="714"/>
      <c r="E18" s="714"/>
      <c r="F18" s="753"/>
      <c r="G18" s="754"/>
      <c r="H18" s="755"/>
      <c r="I18" s="756"/>
      <c r="J18" s="757"/>
      <c r="K18" s="757"/>
      <c r="L18" s="757"/>
      <c r="M18" s="757"/>
      <c r="N18" s="757"/>
      <c r="O18" s="758"/>
      <c r="P18" s="756"/>
      <c r="Q18" s="757"/>
      <c r="R18" s="758"/>
      <c r="S18" s="756"/>
      <c r="T18" s="757"/>
      <c r="U18" s="758"/>
      <c r="V18" s="422">
        <f t="shared" si="2"/>
        <v>0</v>
      </c>
      <c r="W18" s="364"/>
    </row>
    <row r="19" spans="2:25" ht="28.95" customHeight="1">
      <c r="C19" s="376" t="s">
        <v>480</v>
      </c>
      <c r="V19" s="362"/>
      <c r="W19" s="364"/>
    </row>
    <row r="20" spans="2:25" ht="20.25" customHeight="1">
      <c r="C20" s="366"/>
      <c r="D20" s="367"/>
      <c r="E20" s="377"/>
      <c r="F20" s="759" t="s">
        <v>481</v>
      </c>
      <c r="G20" s="760"/>
      <c r="H20" s="725" t="s">
        <v>482</v>
      </c>
      <c r="I20" s="726"/>
      <c r="J20" s="761"/>
      <c r="K20" s="692" t="s">
        <v>471</v>
      </c>
      <c r="L20" s="714"/>
      <c r="M20" s="714"/>
      <c r="N20" s="714"/>
      <c r="O20" s="693"/>
      <c r="P20" s="692" t="s">
        <v>472</v>
      </c>
      <c r="Q20" s="714"/>
      <c r="R20" s="714"/>
      <c r="S20" s="714"/>
      <c r="T20" s="714"/>
      <c r="U20" s="693"/>
      <c r="V20" s="362"/>
      <c r="W20" s="364"/>
    </row>
    <row r="21" spans="2:25" ht="21.75" customHeight="1">
      <c r="C21" s="369"/>
      <c r="D21" s="370"/>
      <c r="E21" s="378"/>
      <c r="F21" s="760"/>
      <c r="G21" s="760"/>
      <c r="H21" s="728"/>
      <c r="I21" s="729"/>
      <c r="J21" s="762"/>
      <c r="K21" s="692" t="s">
        <v>483</v>
      </c>
      <c r="L21" s="693"/>
      <c r="M21" s="692" t="s">
        <v>484</v>
      </c>
      <c r="N21" s="714"/>
      <c r="O21" s="693"/>
      <c r="P21" s="692" t="s">
        <v>475</v>
      </c>
      <c r="Q21" s="714"/>
      <c r="R21" s="693"/>
      <c r="S21" s="692" t="s">
        <v>476</v>
      </c>
      <c r="T21" s="714"/>
      <c r="U21" s="693"/>
      <c r="V21" s="362"/>
      <c r="W21" s="364"/>
    </row>
    <row r="22" spans="2:25" ht="22.2" customHeight="1">
      <c r="C22" s="773" t="s">
        <v>485</v>
      </c>
      <c r="D22" s="774"/>
      <c r="E22" s="775"/>
      <c r="F22" s="776"/>
      <c r="G22" s="777"/>
      <c r="H22" s="778"/>
      <c r="I22" s="779"/>
      <c r="J22" s="780"/>
      <c r="K22" s="763"/>
      <c r="L22" s="764"/>
      <c r="M22" s="763"/>
      <c r="N22" s="734"/>
      <c r="O22" s="764"/>
      <c r="P22" s="763"/>
      <c r="Q22" s="734"/>
      <c r="R22" s="764"/>
      <c r="S22" s="763"/>
      <c r="T22" s="734"/>
      <c r="U22" s="764"/>
      <c r="V22" s="422">
        <f>IF(OR(F22="",F23=""),0,IF(AND(F22=0,F23=0),1,IF(AND(F22&lt;&gt;0,OR(F22="",H22="",K22="",M22="",P22="",S22="",F23="")),0,IF(AND(F23&lt;&gt;0,H23=""),0,1))))</f>
        <v>0</v>
      </c>
      <c r="W22" s="364"/>
    </row>
    <row r="23" spans="2:25" ht="22.2" customHeight="1">
      <c r="C23" s="731" t="s">
        <v>486</v>
      </c>
      <c r="D23" s="732"/>
      <c r="E23" s="733"/>
      <c r="F23" s="765"/>
      <c r="G23" s="766"/>
      <c r="H23" s="767"/>
      <c r="I23" s="768"/>
      <c r="J23" s="769"/>
      <c r="K23" s="770"/>
      <c r="L23" s="771"/>
      <c r="M23" s="770"/>
      <c r="N23" s="772"/>
      <c r="O23" s="771"/>
      <c r="P23" s="770"/>
      <c r="Q23" s="772"/>
      <c r="R23" s="771"/>
      <c r="S23" s="379"/>
      <c r="T23" s="379"/>
      <c r="U23" s="380"/>
      <c r="V23" s="362"/>
      <c r="W23" s="364"/>
    </row>
    <row r="24" spans="2:25" ht="23.25" customHeight="1">
      <c r="V24" s="362"/>
      <c r="W24" s="364"/>
    </row>
    <row r="25" spans="2:25" ht="30" customHeight="1">
      <c r="B25" s="339" t="s">
        <v>487</v>
      </c>
      <c r="I25" s="781" t="s">
        <v>488</v>
      </c>
      <c r="J25" s="781"/>
      <c r="K25" s="781"/>
      <c r="L25" s="781"/>
      <c r="M25" s="381" t="s">
        <v>489</v>
      </c>
      <c r="V25" s="362">
        <f>IF(I25=W25,0,1)</f>
        <v>0</v>
      </c>
      <c r="W25" s="337" t="s">
        <v>490</v>
      </c>
      <c r="X25" s="337" t="s">
        <v>491</v>
      </c>
      <c r="Y25" s="337" t="s">
        <v>492</v>
      </c>
    </row>
    <row r="26" spans="2:25" ht="22.2" customHeight="1">
      <c r="C26" s="365"/>
      <c r="V26" s="362"/>
      <c r="W26" s="364"/>
    </row>
    <row r="27" spans="2:25" ht="22.2" customHeight="1">
      <c r="B27" s="339" t="s">
        <v>493</v>
      </c>
      <c r="C27" s="338"/>
      <c r="V27" s="362">
        <f>V28*W28*V29*V30</f>
        <v>0</v>
      </c>
      <c r="W27" s="364"/>
    </row>
    <row r="28" spans="2:25" ht="22.2" customHeight="1">
      <c r="C28" s="782" t="s">
        <v>494</v>
      </c>
      <c r="D28" s="783"/>
      <c r="E28" s="783"/>
      <c r="F28" s="784"/>
      <c r="G28" s="785"/>
      <c r="H28" s="786"/>
      <c r="I28" s="786"/>
      <c r="J28" s="786"/>
      <c r="K28" s="382" t="s">
        <v>495</v>
      </c>
      <c r="L28" s="757" t="s">
        <v>496</v>
      </c>
      <c r="M28" s="758"/>
      <c r="N28" s="383" t="s">
        <v>497</v>
      </c>
      <c r="O28" s="384" t="s">
        <v>498</v>
      </c>
      <c r="P28" s="384" t="s">
        <v>499</v>
      </c>
      <c r="Q28" s="370"/>
      <c r="R28" s="385"/>
      <c r="S28" s="386"/>
      <c r="T28" s="386"/>
      <c r="U28" s="386"/>
      <c r="V28" s="362">
        <f>IF(G28="",0,1)</f>
        <v>0</v>
      </c>
      <c r="W28" s="362">
        <f>IF(L28=N28,0,1)</f>
        <v>0</v>
      </c>
    </row>
    <row r="29" spans="2:25" ht="22.2" customHeight="1">
      <c r="C29" s="782" t="s">
        <v>500</v>
      </c>
      <c r="D29" s="783"/>
      <c r="E29" s="783"/>
      <c r="F29" s="784"/>
      <c r="G29" s="787"/>
      <c r="H29" s="788"/>
      <c r="I29" s="788"/>
      <c r="J29" s="788"/>
      <c r="K29" s="788"/>
      <c r="L29" s="788"/>
      <c r="M29" s="788"/>
      <c r="N29" s="788"/>
      <c r="O29" s="788"/>
      <c r="P29" s="788"/>
      <c r="Q29" s="788"/>
      <c r="R29" s="788"/>
      <c r="S29" s="788"/>
      <c r="T29" s="788"/>
      <c r="U29" s="789"/>
      <c r="V29" s="362">
        <f>IF(G29="",0,1)</f>
        <v>0</v>
      </c>
      <c r="W29" s="364"/>
    </row>
    <row r="30" spans="2:25" ht="22.2" customHeight="1">
      <c r="C30" s="782" t="s">
        <v>501</v>
      </c>
      <c r="D30" s="783"/>
      <c r="E30" s="783"/>
      <c r="F30" s="784"/>
      <c r="G30" s="787"/>
      <c r="H30" s="788"/>
      <c r="I30" s="788"/>
      <c r="J30" s="788"/>
      <c r="K30" s="788"/>
      <c r="L30" s="788"/>
      <c r="M30" s="788"/>
      <c r="N30" s="788"/>
      <c r="O30" s="788"/>
      <c r="P30" s="788"/>
      <c r="Q30" s="788"/>
      <c r="R30" s="788"/>
      <c r="S30" s="788"/>
      <c r="T30" s="788"/>
      <c r="U30" s="789"/>
      <c r="V30" s="362">
        <f>IF(G30="",0,1)</f>
        <v>0</v>
      </c>
      <c r="W30" s="364"/>
    </row>
    <row r="31" spans="2:25" ht="22.2" customHeight="1">
      <c r="V31" s="362"/>
      <c r="W31" s="364"/>
    </row>
    <row r="32" spans="2:25" ht="22.2" customHeight="1">
      <c r="B32" s="339" t="s">
        <v>502</v>
      </c>
      <c r="V32" s="362">
        <f>V33*W33*V34*W34</f>
        <v>0</v>
      </c>
      <c r="W32" s="364"/>
    </row>
    <row r="33" spans="3:23" ht="22.2" customHeight="1">
      <c r="C33" s="731" t="s">
        <v>503</v>
      </c>
      <c r="D33" s="732"/>
      <c r="E33" s="732"/>
      <c r="F33" s="733"/>
      <c r="G33" s="692" t="s">
        <v>504</v>
      </c>
      <c r="H33" s="714"/>
      <c r="I33" s="757"/>
      <c r="J33" s="757"/>
      <c r="K33" s="387" t="s">
        <v>505</v>
      </c>
      <c r="L33" s="692" t="s">
        <v>506</v>
      </c>
      <c r="M33" s="714"/>
      <c r="N33" s="757"/>
      <c r="O33" s="757"/>
      <c r="P33" s="387" t="s">
        <v>505</v>
      </c>
      <c r="V33" s="362">
        <f>IF(I33="",0,1)</f>
        <v>0</v>
      </c>
      <c r="W33" s="362">
        <f>IF(N33="",0,1)</f>
        <v>0</v>
      </c>
    </row>
    <row r="34" spans="3:23" ht="22.2" customHeight="1">
      <c r="C34" s="790" t="s">
        <v>507</v>
      </c>
      <c r="D34" s="791"/>
      <c r="E34" s="791"/>
      <c r="F34" s="792"/>
      <c r="G34" s="796"/>
      <c r="H34" s="797"/>
      <c r="I34" s="797"/>
      <c r="J34" s="797"/>
      <c r="K34" s="798"/>
      <c r="L34" s="796"/>
      <c r="M34" s="797"/>
      <c r="N34" s="797"/>
      <c r="O34" s="797"/>
      <c r="P34" s="798"/>
      <c r="V34" s="362">
        <f>IF(G34="",0,1)</f>
        <v>0</v>
      </c>
      <c r="W34" s="362">
        <f>IF(L34="",0,1)</f>
        <v>0</v>
      </c>
    </row>
    <row r="35" spans="3:23" ht="22.2" customHeight="1">
      <c r="C35" s="793"/>
      <c r="D35" s="794"/>
      <c r="E35" s="794"/>
      <c r="F35" s="795"/>
      <c r="G35" s="763"/>
      <c r="H35" s="734"/>
      <c r="I35" s="734"/>
      <c r="J35" s="734"/>
      <c r="K35" s="764"/>
      <c r="L35" s="763"/>
      <c r="M35" s="734"/>
      <c r="N35" s="734"/>
      <c r="O35" s="734"/>
      <c r="P35" s="764"/>
    </row>
    <row r="36" spans="3:23" ht="7.95" customHeight="1"/>
  </sheetData>
  <mergeCells count="76">
    <mergeCell ref="C34:F35"/>
    <mergeCell ref="G34:K35"/>
    <mergeCell ref="L34:P35"/>
    <mergeCell ref="C30:F30"/>
    <mergeCell ref="G30:U30"/>
    <mergeCell ref="C33:F33"/>
    <mergeCell ref="G33:H33"/>
    <mergeCell ref="I33:J33"/>
    <mergeCell ref="L33:M33"/>
    <mergeCell ref="N33:O33"/>
    <mergeCell ref="I25:L25"/>
    <mergeCell ref="C28:F28"/>
    <mergeCell ref="G28:J28"/>
    <mergeCell ref="L28:M28"/>
    <mergeCell ref="C29:F29"/>
    <mergeCell ref="G29:U29"/>
    <mergeCell ref="S22:U22"/>
    <mergeCell ref="C23:E23"/>
    <mergeCell ref="F23:G23"/>
    <mergeCell ref="H23:J23"/>
    <mergeCell ref="K23:L23"/>
    <mergeCell ref="M23:O23"/>
    <mergeCell ref="P23:R23"/>
    <mergeCell ref="C22:E22"/>
    <mergeCell ref="F22:G22"/>
    <mergeCell ref="H22:J22"/>
    <mergeCell ref="K22:L22"/>
    <mergeCell ref="M22:O22"/>
    <mergeCell ref="P22:R22"/>
    <mergeCell ref="F20:G21"/>
    <mergeCell ref="H20:J21"/>
    <mergeCell ref="K20:O20"/>
    <mergeCell ref="P20:U20"/>
    <mergeCell ref="K21:L21"/>
    <mergeCell ref="M21:O21"/>
    <mergeCell ref="P21:R21"/>
    <mergeCell ref="S21:U21"/>
    <mergeCell ref="C17:E17"/>
    <mergeCell ref="F17:H17"/>
    <mergeCell ref="I17:O17"/>
    <mergeCell ref="P17:R17"/>
    <mergeCell ref="S17:U17"/>
    <mergeCell ref="C18:E18"/>
    <mergeCell ref="F18:H18"/>
    <mergeCell ref="I18:O18"/>
    <mergeCell ref="P18:R18"/>
    <mergeCell ref="S18:U18"/>
    <mergeCell ref="F15:H15"/>
    <mergeCell ref="I15:O15"/>
    <mergeCell ref="P15:R15"/>
    <mergeCell ref="S15:U15"/>
    <mergeCell ref="C16:E16"/>
    <mergeCell ref="F16:H16"/>
    <mergeCell ref="I16:O16"/>
    <mergeCell ref="P16:R16"/>
    <mergeCell ref="S16:U16"/>
    <mergeCell ref="P14:U14"/>
    <mergeCell ref="C10:E10"/>
    <mergeCell ref="F10:H10"/>
    <mergeCell ref="I10:L10"/>
    <mergeCell ref="M10:O10"/>
    <mergeCell ref="C11:E11"/>
    <mergeCell ref="F11:H11"/>
    <mergeCell ref="I11:L11"/>
    <mergeCell ref="M11:O11"/>
    <mergeCell ref="C12:E12"/>
    <mergeCell ref="F12:H12"/>
    <mergeCell ref="I12:L12"/>
    <mergeCell ref="M12:O12"/>
    <mergeCell ref="F14:O14"/>
    <mergeCell ref="I1:O1"/>
    <mergeCell ref="Q1:S1"/>
    <mergeCell ref="F8:H9"/>
    <mergeCell ref="I8:L9"/>
    <mergeCell ref="M8:O9"/>
    <mergeCell ref="K3:L3"/>
  </mergeCells>
  <phoneticPr fontId="18"/>
  <conditionalFormatting sqref="M10:O12">
    <cfRule type="containsErrors" dxfId="3" priority="4">
      <formula>ISERROR(M10)</formula>
    </cfRule>
  </conditionalFormatting>
  <conditionalFormatting sqref="I10:O12">
    <cfRule type="expression" dxfId="2" priority="3">
      <formula>AND($F10&lt;&gt;"",$F10=0)</formula>
    </cfRule>
  </conditionalFormatting>
  <conditionalFormatting sqref="I16:U18">
    <cfRule type="expression" dxfId="1" priority="2">
      <formula>$F16=$V$14</formula>
    </cfRule>
  </conditionalFormatting>
  <conditionalFormatting sqref="M25">
    <cfRule type="expression" dxfId="0" priority="1">
      <formula>$I$25=$Y$25</formula>
    </cfRule>
  </conditionalFormatting>
  <dataValidations count="5">
    <dataValidation allowBlank="1" showInputMessage="1" sqref="Q1:S1"/>
    <dataValidation type="list" allowBlank="1" showInputMessage="1" sqref="L28:M28">
      <formula1>$N$28:$P$28</formula1>
    </dataValidation>
    <dataValidation type="list" allowBlank="1" showInputMessage="1" showErrorMessage="1" sqref="I25:L25">
      <formula1>$W$25:$Y$25</formula1>
    </dataValidation>
    <dataValidation type="list" allowBlank="1" showInputMessage="1" sqref="R28">
      <formula1>"日・週,日,週"</formula1>
    </dataValidation>
    <dataValidation type="list" allowBlank="1" showInputMessage="1" sqref="F16:H18">
      <formula1>$V$14</formula1>
    </dataValidation>
  </dataValidations>
  <hyperlinks>
    <hyperlink ref="I1:O1" location="預り金" display="預り金"/>
  </hyperlinks>
  <printOptions horizontalCentered="1"/>
  <pageMargins left="0.39370078740157483" right="0.39370078740157483" top="0.39370078740157483" bottom="0.39370078740157483" header="0.19685039370078741" footer="0.19685039370078741"/>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9"/>
  <sheetViews>
    <sheetView view="pageBreakPreview" zoomScale="120" zoomScaleNormal="100" zoomScaleSheetLayoutView="120" workbookViewId="0">
      <pane ySplit="9" topLeftCell="A10" activePane="bottomLeft" state="frozen"/>
      <selection pane="bottomLeft"/>
    </sheetView>
  </sheetViews>
  <sheetFormatPr defaultColWidth="3.6640625" defaultRowHeight="10.8"/>
  <cols>
    <col min="1" max="1" width="1.109375" style="337" customWidth="1"/>
    <col min="2" max="22" width="3.6640625" style="337" customWidth="1"/>
    <col min="23" max="26" width="3.21875" style="337" customWidth="1"/>
    <col min="27" max="27" width="0.6640625" style="337" customWidth="1"/>
    <col min="28" max="61" width="2.6640625" style="337" customWidth="1"/>
    <col min="62" max="16384" width="3.6640625" style="337"/>
  </cols>
  <sheetData>
    <row r="1" spans="1:34" ht="22.5" customHeight="1">
      <c r="A1" s="388" t="s">
        <v>508</v>
      </c>
      <c r="C1" s="338"/>
      <c r="I1" s="389"/>
      <c r="J1" s="389"/>
      <c r="K1" s="389"/>
      <c r="L1" s="723" t="str">
        <f>"※「点検表」シートのⅢ-15（"&amp;ROW(遺留金品)&amp;"行目）"</f>
        <v>※「点検表」シートのⅢ-15（124行目）</v>
      </c>
      <c r="M1" s="723"/>
      <c r="N1" s="723"/>
      <c r="O1" s="723"/>
      <c r="P1" s="723"/>
      <c r="Q1" s="723"/>
      <c r="R1" s="723"/>
      <c r="S1" s="723"/>
    </row>
    <row r="2" spans="1:34" ht="18" customHeight="1">
      <c r="A2" s="388"/>
      <c r="C2" s="338"/>
      <c r="I2" s="389"/>
      <c r="J2" s="389"/>
      <c r="K2" s="389"/>
      <c r="L2" s="390"/>
      <c r="M2" s="389"/>
    </row>
    <row r="3" spans="1:34" ht="12" customHeight="1">
      <c r="A3" s="388"/>
      <c r="B3" s="337" t="s">
        <v>509</v>
      </c>
      <c r="C3" s="338"/>
      <c r="I3" s="389"/>
      <c r="J3" s="389"/>
      <c r="K3" s="389"/>
      <c r="L3" s="390"/>
      <c r="M3" s="389"/>
    </row>
    <row r="4" spans="1:34" ht="12" customHeight="1">
      <c r="A4" s="388"/>
      <c r="B4" s="337" t="s">
        <v>510</v>
      </c>
      <c r="C4" s="338"/>
      <c r="I4" s="389"/>
      <c r="J4" s="389"/>
      <c r="K4" s="389"/>
      <c r="L4" s="390"/>
      <c r="M4" s="389"/>
    </row>
    <row r="5" spans="1:34" ht="18" customHeight="1">
      <c r="B5" s="812" t="s">
        <v>511</v>
      </c>
      <c r="C5" s="813"/>
      <c r="D5" s="813"/>
      <c r="E5" s="773" t="s">
        <v>512</v>
      </c>
      <c r="F5" s="774"/>
      <c r="G5" s="775"/>
      <c r="H5" s="812" t="s">
        <v>513</v>
      </c>
      <c r="I5" s="812"/>
      <c r="J5" s="812"/>
      <c r="K5" s="812"/>
      <c r="L5" s="812"/>
      <c r="M5" s="812"/>
      <c r="N5" s="812"/>
      <c r="O5" s="812"/>
      <c r="P5" s="812"/>
      <c r="Q5" s="812" t="s">
        <v>514</v>
      </c>
      <c r="R5" s="812"/>
      <c r="S5" s="812"/>
      <c r="T5" s="812"/>
      <c r="U5" s="812"/>
      <c r="V5" s="812"/>
      <c r="W5" s="812"/>
      <c r="X5" s="812"/>
      <c r="Y5" s="812"/>
      <c r="Z5" s="818"/>
    </row>
    <row r="6" spans="1:34" ht="18" customHeight="1">
      <c r="B6" s="812"/>
      <c r="C6" s="813"/>
      <c r="D6" s="813"/>
      <c r="E6" s="815"/>
      <c r="F6" s="816"/>
      <c r="G6" s="817"/>
      <c r="H6" s="773" t="s">
        <v>515</v>
      </c>
      <c r="I6" s="774"/>
      <c r="J6" s="775"/>
      <c r="K6" s="812" t="s">
        <v>516</v>
      </c>
      <c r="L6" s="812"/>
      <c r="M6" s="812"/>
      <c r="N6" s="812" t="s">
        <v>517</v>
      </c>
      <c r="O6" s="812"/>
      <c r="P6" s="812"/>
      <c r="Q6" s="820" t="s">
        <v>518</v>
      </c>
      <c r="R6" s="820"/>
      <c r="S6" s="820"/>
      <c r="T6" s="820" t="s">
        <v>519</v>
      </c>
      <c r="U6" s="820"/>
      <c r="V6" s="820"/>
      <c r="W6" s="820" t="s">
        <v>520</v>
      </c>
      <c r="X6" s="820"/>
      <c r="Y6" s="773" t="s">
        <v>521</v>
      </c>
      <c r="Z6" s="821"/>
    </row>
    <row r="7" spans="1:34" ht="18" customHeight="1">
      <c r="B7" s="814"/>
      <c r="C7" s="814"/>
      <c r="D7" s="814"/>
      <c r="E7" s="815"/>
      <c r="F7" s="816"/>
      <c r="G7" s="817"/>
      <c r="H7" s="815"/>
      <c r="I7" s="816"/>
      <c r="J7" s="817"/>
      <c r="K7" s="819"/>
      <c r="L7" s="819"/>
      <c r="M7" s="819"/>
      <c r="N7" s="819"/>
      <c r="O7" s="819"/>
      <c r="P7" s="819"/>
      <c r="Q7" s="819"/>
      <c r="R7" s="819"/>
      <c r="S7" s="819"/>
      <c r="T7" s="819"/>
      <c r="U7" s="819"/>
      <c r="V7" s="819"/>
      <c r="W7" s="819"/>
      <c r="X7" s="819"/>
      <c r="Y7" s="822"/>
      <c r="Z7" s="823"/>
      <c r="AC7" s="337" t="s">
        <v>522</v>
      </c>
      <c r="AD7" s="337" t="s">
        <v>523</v>
      </c>
      <c r="AE7" s="337" t="s">
        <v>524</v>
      </c>
      <c r="AF7" s="337" t="s">
        <v>525</v>
      </c>
      <c r="AG7" s="337" t="s">
        <v>526</v>
      </c>
      <c r="AH7" s="337" t="s">
        <v>527</v>
      </c>
    </row>
    <row r="8" spans="1:34" ht="18" customHeight="1">
      <c r="B8" s="391" t="s">
        <v>528</v>
      </c>
      <c r="C8" s="366"/>
      <c r="D8" s="377"/>
      <c r="E8" s="801" t="s">
        <v>529</v>
      </c>
      <c r="F8" s="802"/>
      <c r="G8" s="802"/>
      <c r="H8" s="803" t="s">
        <v>530</v>
      </c>
      <c r="I8" s="803"/>
      <c r="J8" s="803"/>
      <c r="K8" s="803" t="s">
        <v>530</v>
      </c>
      <c r="L8" s="803"/>
      <c r="M8" s="803"/>
      <c r="N8" s="803" t="s">
        <v>530</v>
      </c>
      <c r="O8" s="803"/>
      <c r="P8" s="803"/>
      <c r="Q8" s="801" t="s">
        <v>529</v>
      </c>
      <c r="R8" s="802"/>
      <c r="S8" s="802"/>
      <c r="T8" s="801" t="s">
        <v>529</v>
      </c>
      <c r="U8" s="802"/>
      <c r="V8" s="802"/>
      <c r="W8" s="827" t="s">
        <v>531</v>
      </c>
      <c r="X8" s="827"/>
      <c r="Y8" s="828" t="s">
        <v>532</v>
      </c>
      <c r="Z8" s="829"/>
    </row>
    <row r="9" spans="1:34" ht="18" customHeight="1">
      <c r="B9" s="800" t="s">
        <v>533</v>
      </c>
      <c r="C9" s="824"/>
      <c r="D9" s="824"/>
      <c r="E9" s="799">
        <v>44750</v>
      </c>
      <c r="F9" s="800"/>
      <c r="G9" s="800"/>
      <c r="H9" s="825">
        <v>857650</v>
      </c>
      <c r="I9" s="826"/>
      <c r="J9" s="826"/>
      <c r="K9" s="825">
        <v>78000</v>
      </c>
      <c r="L9" s="826"/>
      <c r="M9" s="826"/>
      <c r="N9" s="825">
        <f>H9-K9</f>
        <v>779650</v>
      </c>
      <c r="O9" s="826"/>
      <c r="P9" s="826"/>
      <c r="Q9" s="799">
        <f>E9+7</f>
        <v>44757</v>
      </c>
      <c r="R9" s="800"/>
      <c r="S9" s="800"/>
      <c r="T9" s="799">
        <f>Q9+31</f>
        <v>44788</v>
      </c>
      <c r="U9" s="800"/>
      <c r="V9" s="800"/>
      <c r="W9" s="827"/>
      <c r="X9" s="827"/>
      <c r="Y9" s="827"/>
      <c r="Z9" s="829"/>
    </row>
    <row r="10" spans="1:34" ht="18" customHeight="1">
      <c r="B10" s="830"/>
      <c r="C10" s="818"/>
      <c r="D10" s="818"/>
      <c r="E10" s="804"/>
      <c r="F10" s="804"/>
      <c r="G10" s="804"/>
      <c r="H10" s="805"/>
      <c r="I10" s="805"/>
      <c r="J10" s="805"/>
      <c r="K10" s="805"/>
      <c r="L10" s="805"/>
      <c r="M10" s="805"/>
      <c r="N10" s="806">
        <f>H10-K10</f>
        <v>0</v>
      </c>
      <c r="O10" s="807"/>
      <c r="P10" s="808"/>
      <c r="Q10" s="804"/>
      <c r="R10" s="804"/>
      <c r="S10" s="804"/>
      <c r="T10" s="804"/>
      <c r="U10" s="804"/>
      <c r="V10" s="804"/>
      <c r="W10" s="830"/>
      <c r="X10" s="830"/>
      <c r="Y10" s="831"/>
      <c r="Z10" s="831"/>
    </row>
    <row r="11" spans="1:34" ht="18" customHeight="1">
      <c r="B11" s="818"/>
      <c r="C11" s="818"/>
      <c r="D11" s="818"/>
      <c r="E11" s="804"/>
      <c r="F11" s="804"/>
      <c r="G11" s="804"/>
      <c r="H11" s="805"/>
      <c r="I11" s="805"/>
      <c r="J11" s="805"/>
      <c r="K11" s="805"/>
      <c r="L11" s="805"/>
      <c r="M11" s="805"/>
      <c r="N11" s="809"/>
      <c r="O11" s="810"/>
      <c r="P11" s="811"/>
      <c r="Q11" s="804"/>
      <c r="R11" s="804"/>
      <c r="S11" s="804"/>
      <c r="T11" s="804"/>
      <c r="U11" s="804"/>
      <c r="V11" s="804"/>
      <c r="W11" s="830"/>
      <c r="X11" s="830"/>
      <c r="Y11" s="831"/>
      <c r="Z11" s="831"/>
      <c r="AC11" s="337" t="s">
        <v>534</v>
      </c>
    </row>
    <row r="12" spans="1:34" ht="18" customHeight="1">
      <c r="B12" s="830"/>
      <c r="C12" s="818"/>
      <c r="D12" s="818"/>
      <c r="E12" s="804"/>
      <c r="F12" s="804"/>
      <c r="G12" s="804"/>
      <c r="H12" s="805"/>
      <c r="I12" s="805"/>
      <c r="J12" s="805"/>
      <c r="K12" s="805"/>
      <c r="L12" s="805"/>
      <c r="M12" s="805"/>
      <c r="N12" s="806">
        <f>H12-K12</f>
        <v>0</v>
      </c>
      <c r="O12" s="807"/>
      <c r="P12" s="808"/>
      <c r="Q12" s="804"/>
      <c r="R12" s="804"/>
      <c r="S12" s="804"/>
      <c r="T12" s="804"/>
      <c r="U12" s="804"/>
      <c r="V12" s="804"/>
      <c r="W12" s="830"/>
      <c r="X12" s="830"/>
      <c r="Y12" s="831"/>
      <c r="Z12" s="831"/>
    </row>
    <row r="13" spans="1:34" ht="18" customHeight="1">
      <c r="B13" s="818"/>
      <c r="C13" s="818"/>
      <c r="D13" s="818"/>
      <c r="E13" s="804"/>
      <c r="F13" s="804"/>
      <c r="G13" s="804"/>
      <c r="H13" s="805"/>
      <c r="I13" s="805"/>
      <c r="J13" s="805"/>
      <c r="K13" s="805"/>
      <c r="L13" s="805"/>
      <c r="M13" s="805"/>
      <c r="N13" s="809"/>
      <c r="O13" s="810"/>
      <c r="P13" s="811"/>
      <c r="Q13" s="804"/>
      <c r="R13" s="804"/>
      <c r="S13" s="804"/>
      <c r="T13" s="804"/>
      <c r="U13" s="804"/>
      <c r="V13" s="804"/>
      <c r="W13" s="830"/>
      <c r="X13" s="830"/>
      <c r="Y13" s="831"/>
      <c r="Z13" s="831"/>
    </row>
    <row r="14" spans="1:34" ht="18" customHeight="1">
      <c r="B14" s="830"/>
      <c r="C14" s="818"/>
      <c r="D14" s="818"/>
      <c r="E14" s="804"/>
      <c r="F14" s="804"/>
      <c r="G14" s="804"/>
      <c r="H14" s="805"/>
      <c r="I14" s="805"/>
      <c r="J14" s="805"/>
      <c r="K14" s="805"/>
      <c r="L14" s="805"/>
      <c r="M14" s="805"/>
      <c r="N14" s="806">
        <f t="shared" ref="N14" si="0">H14-K14</f>
        <v>0</v>
      </c>
      <c r="O14" s="807"/>
      <c r="P14" s="808"/>
      <c r="Q14" s="804"/>
      <c r="R14" s="804"/>
      <c r="S14" s="804"/>
      <c r="T14" s="804"/>
      <c r="U14" s="804"/>
      <c r="V14" s="804"/>
      <c r="W14" s="830"/>
      <c r="X14" s="830"/>
      <c r="Y14" s="831"/>
      <c r="Z14" s="831"/>
    </row>
    <row r="15" spans="1:34" ht="18" customHeight="1">
      <c r="B15" s="818"/>
      <c r="C15" s="818"/>
      <c r="D15" s="818"/>
      <c r="E15" s="804"/>
      <c r="F15" s="804"/>
      <c r="G15" s="804"/>
      <c r="H15" s="805"/>
      <c r="I15" s="805"/>
      <c r="J15" s="805"/>
      <c r="K15" s="805"/>
      <c r="L15" s="805"/>
      <c r="M15" s="805"/>
      <c r="N15" s="809"/>
      <c r="O15" s="810"/>
      <c r="P15" s="811"/>
      <c r="Q15" s="804"/>
      <c r="R15" s="804"/>
      <c r="S15" s="804"/>
      <c r="T15" s="804"/>
      <c r="U15" s="804"/>
      <c r="V15" s="804"/>
      <c r="W15" s="830"/>
      <c r="X15" s="830"/>
      <c r="Y15" s="831"/>
      <c r="Z15" s="831"/>
    </row>
    <row r="16" spans="1:34" ht="18" customHeight="1">
      <c r="B16" s="830"/>
      <c r="C16" s="818"/>
      <c r="D16" s="818"/>
      <c r="E16" s="804"/>
      <c r="F16" s="804"/>
      <c r="G16" s="804"/>
      <c r="H16" s="805"/>
      <c r="I16" s="805"/>
      <c r="J16" s="805"/>
      <c r="K16" s="805"/>
      <c r="L16" s="805"/>
      <c r="M16" s="805"/>
      <c r="N16" s="806">
        <f t="shared" ref="N16" si="1">H16-K16</f>
        <v>0</v>
      </c>
      <c r="O16" s="807"/>
      <c r="P16" s="808"/>
      <c r="Q16" s="804"/>
      <c r="R16" s="804"/>
      <c r="S16" s="804"/>
      <c r="T16" s="804"/>
      <c r="U16" s="804"/>
      <c r="V16" s="804"/>
      <c r="W16" s="830"/>
      <c r="X16" s="830"/>
      <c r="Y16" s="831"/>
      <c r="Z16" s="831"/>
    </row>
    <row r="17" spans="2:26" ht="18" customHeight="1">
      <c r="B17" s="818"/>
      <c r="C17" s="818"/>
      <c r="D17" s="818"/>
      <c r="E17" s="804"/>
      <c r="F17" s="804"/>
      <c r="G17" s="804"/>
      <c r="H17" s="805"/>
      <c r="I17" s="805"/>
      <c r="J17" s="805"/>
      <c r="K17" s="805"/>
      <c r="L17" s="805"/>
      <c r="M17" s="805"/>
      <c r="N17" s="809"/>
      <c r="O17" s="810"/>
      <c r="P17" s="811"/>
      <c r="Q17" s="804"/>
      <c r="R17" s="804"/>
      <c r="S17" s="804"/>
      <c r="T17" s="804"/>
      <c r="U17" s="804"/>
      <c r="V17" s="804"/>
      <c r="W17" s="830"/>
      <c r="X17" s="830"/>
      <c r="Y17" s="831"/>
      <c r="Z17" s="831"/>
    </row>
    <row r="18" spans="2:26" ht="18" customHeight="1">
      <c r="B18" s="830"/>
      <c r="C18" s="818"/>
      <c r="D18" s="818"/>
      <c r="E18" s="804"/>
      <c r="F18" s="804"/>
      <c r="G18" s="804"/>
      <c r="H18" s="805"/>
      <c r="I18" s="805"/>
      <c r="J18" s="805"/>
      <c r="K18" s="805"/>
      <c r="L18" s="805"/>
      <c r="M18" s="805"/>
      <c r="N18" s="806">
        <f t="shared" ref="N18" si="2">H18-K18</f>
        <v>0</v>
      </c>
      <c r="O18" s="807"/>
      <c r="P18" s="808"/>
      <c r="Q18" s="804"/>
      <c r="R18" s="804"/>
      <c r="S18" s="804"/>
      <c r="T18" s="804"/>
      <c r="U18" s="804"/>
      <c r="V18" s="804"/>
      <c r="W18" s="830"/>
      <c r="X18" s="830"/>
      <c r="Y18" s="831"/>
      <c r="Z18" s="831"/>
    </row>
    <row r="19" spans="2:26" ht="18" customHeight="1">
      <c r="B19" s="818"/>
      <c r="C19" s="818"/>
      <c r="D19" s="818"/>
      <c r="E19" s="804"/>
      <c r="F19" s="804"/>
      <c r="G19" s="804"/>
      <c r="H19" s="805"/>
      <c r="I19" s="805"/>
      <c r="J19" s="805"/>
      <c r="K19" s="805"/>
      <c r="L19" s="805"/>
      <c r="M19" s="805"/>
      <c r="N19" s="809"/>
      <c r="O19" s="810"/>
      <c r="P19" s="811"/>
      <c r="Q19" s="804"/>
      <c r="R19" s="804"/>
      <c r="S19" s="804"/>
      <c r="T19" s="804"/>
      <c r="U19" s="804"/>
      <c r="V19" s="804"/>
      <c r="W19" s="830"/>
      <c r="X19" s="830"/>
      <c r="Y19" s="831"/>
      <c r="Z19" s="831"/>
    </row>
    <row r="20" spans="2:26" ht="18" customHeight="1">
      <c r="B20" s="830"/>
      <c r="C20" s="818"/>
      <c r="D20" s="818"/>
      <c r="E20" s="804"/>
      <c r="F20" s="804"/>
      <c r="G20" s="804"/>
      <c r="H20" s="805"/>
      <c r="I20" s="805"/>
      <c r="J20" s="805"/>
      <c r="K20" s="805"/>
      <c r="L20" s="805"/>
      <c r="M20" s="805"/>
      <c r="N20" s="806">
        <f t="shared" ref="N20" si="3">H20-K20</f>
        <v>0</v>
      </c>
      <c r="O20" s="807"/>
      <c r="P20" s="808"/>
      <c r="Q20" s="804"/>
      <c r="R20" s="804"/>
      <c r="S20" s="804"/>
      <c r="T20" s="804"/>
      <c r="U20" s="804"/>
      <c r="V20" s="804"/>
      <c r="W20" s="830"/>
      <c r="X20" s="830"/>
      <c r="Y20" s="831"/>
      <c r="Z20" s="831"/>
    </row>
    <row r="21" spans="2:26" ht="18" customHeight="1">
      <c r="B21" s="818"/>
      <c r="C21" s="818"/>
      <c r="D21" s="818"/>
      <c r="E21" s="804"/>
      <c r="F21" s="804"/>
      <c r="G21" s="804"/>
      <c r="H21" s="805"/>
      <c r="I21" s="805"/>
      <c r="J21" s="805"/>
      <c r="K21" s="805"/>
      <c r="L21" s="805"/>
      <c r="M21" s="805"/>
      <c r="N21" s="809"/>
      <c r="O21" s="810"/>
      <c r="P21" s="811"/>
      <c r="Q21" s="804"/>
      <c r="R21" s="804"/>
      <c r="S21" s="804"/>
      <c r="T21" s="804"/>
      <c r="U21" s="804"/>
      <c r="V21" s="804"/>
      <c r="W21" s="830"/>
      <c r="X21" s="830"/>
      <c r="Y21" s="831"/>
      <c r="Z21" s="831"/>
    </row>
    <row r="22" spans="2:26" ht="18" customHeight="1">
      <c r="B22" s="830"/>
      <c r="C22" s="818"/>
      <c r="D22" s="818"/>
      <c r="E22" s="804"/>
      <c r="F22" s="804"/>
      <c r="G22" s="804"/>
      <c r="H22" s="805"/>
      <c r="I22" s="805"/>
      <c r="J22" s="805"/>
      <c r="K22" s="805"/>
      <c r="L22" s="805"/>
      <c r="M22" s="805"/>
      <c r="N22" s="806">
        <f t="shared" ref="N22" si="4">H22-K22</f>
        <v>0</v>
      </c>
      <c r="O22" s="807"/>
      <c r="P22" s="808"/>
      <c r="Q22" s="804"/>
      <c r="R22" s="804"/>
      <c r="S22" s="804"/>
      <c r="T22" s="804"/>
      <c r="U22" s="804"/>
      <c r="V22" s="804"/>
      <c r="W22" s="830"/>
      <c r="X22" s="830"/>
      <c r="Y22" s="831"/>
      <c r="Z22" s="831"/>
    </row>
    <row r="23" spans="2:26" ht="18" customHeight="1">
      <c r="B23" s="818"/>
      <c r="C23" s="818"/>
      <c r="D23" s="818"/>
      <c r="E23" s="804"/>
      <c r="F23" s="804"/>
      <c r="G23" s="804"/>
      <c r="H23" s="805"/>
      <c r="I23" s="805"/>
      <c r="J23" s="805"/>
      <c r="K23" s="805"/>
      <c r="L23" s="805"/>
      <c r="M23" s="805"/>
      <c r="N23" s="809"/>
      <c r="O23" s="810"/>
      <c r="P23" s="811"/>
      <c r="Q23" s="804"/>
      <c r="R23" s="804"/>
      <c r="S23" s="804"/>
      <c r="T23" s="804"/>
      <c r="U23" s="804"/>
      <c r="V23" s="804"/>
      <c r="W23" s="830"/>
      <c r="X23" s="830"/>
      <c r="Y23" s="831"/>
      <c r="Z23" s="831"/>
    </row>
    <row r="24" spans="2:26" ht="18" customHeight="1">
      <c r="B24" s="830"/>
      <c r="C24" s="818"/>
      <c r="D24" s="818"/>
      <c r="E24" s="804"/>
      <c r="F24" s="804"/>
      <c r="G24" s="804"/>
      <c r="H24" s="805"/>
      <c r="I24" s="805"/>
      <c r="J24" s="805"/>
      <c r="K24" s="805"/>
      <c r="L24" s="805"/>
      <c r="M24" s="805"/>
      <c r="N24" s="806">
        <f t="shared" ref="N24" si="5">H24-K24</f>
        <v>0</v>
      </c>
      <c r="O24" s="807"/>
      <c r="P24" s="808"/>
      <c r="Q24" s="804"/>
      <c r="R24" s="804"/>
      <c r="S24" s="804"/>
      <c r="T24" s="804"/>
      <c r="U24" s="804"/>
      <c r="V24" s="804"/>
      <c r="W24" s="830"/>
      <c r="X24" s="830"/>
      <c r="Y24" s="831"/>
      <c r="Z24" s="831"/>
    </row>
    <row r="25" spans="2:26" ht="18" customHeight="1">
      <c r="B25" s="818"/>
      <c r="C25" s="818"/>
      <c r="D25" s="818"/>
      <c r="E25" s="804"/>
      <c r="F25" s="804"/>
      <c r="G25" s="804"/>
      <c r="H25" s="805"/>
      <c r="I25" s="805"/>
      <c r="J25" s="805"/>
      <c r="K25" s="805"/>
      <c r="L25" s="805"/>
      <c r="M25" s="805"/>
      <c r="N25" s="809"/>
      <c r="O25" s="810"/>
      <c r="P25" s="811"/>
      <c r="Q25" s="804"/>
      <c r="R25" s="804"/>
      <c r="S25" s="804"/>
      <c r="T25" s="804"/>
      <c r="U25" s="804"/>
      <c r="V25" s="804"/>
      <c r="W25" s="830"/>
      <c r="X25" s="830"/>
      <c r="Y25" s="831"/>
      <c r="Z25" s="831"/>
    </row>
    <row r="26" spans="2:26" ht="18" customHeight="1">
      <c r="B26" s="832"/>
      <c r="C26" s="833"/>
      <c r="D26" s="834"/>
      <c r="E26" s="835"/>
      <c r="F26" s="836"/>
      <c r="G26" s="837"/>
      <c r="H26" s="838"/>
      <c r="I26" s="839"/>
      <c r="J26" s="840"/>
      <c r="K26" s="838"/>
      <c r="L26" s="839"/>
      <c r="M26" s="840"/>
      <c r="N26" s="806">
        <f t="shared" ref="N26" si="6">H26-K26</f>
        <v>0</v>
      </c>
      <c r="O26" s="807"/>
      <c r="P26" s="808"/>
      <c r="Q26" s="835"/>
      <c r="R26" s="836"/>
      <c r="S26" s="837"/>
      <c r="T26" s="835"/>
      <c r="U26" s="836"/>
      <c r="V26" s="837"/>
      <c r="W26" s="832"/>
      <c r="X26" s="834"/>
      <c r="Y26" s="841"/>
      <c r="Z26" s="842"/>
    </row>
    <row r="27" spans="2:26" ht="18" customHeight="1">
      <c r="B27" s="818"/>
      <c r="C27" s="818"/>
      <c r="D27" s="818"/>
      <c r="E27" s="804"/>
      <c r="F27" s="804"/>
      <c r="G27" s="804"/>
      <c r="H27" s="805"/>
      <c r="I27" s="805"/>
      <c r="J27" s="805"/>
      <c r="K27" s="805"/>
      <c r="L27" s="805"/>
      <c r="M27" s="805"/>
      <c r="N27" s="809"/>
      <c r="O27" s="810"/>
      <c r="P27" s="811"/>
      <c r="Q27" s="804"/>
      <c r="R27" s="804"/>
      <c r="S27" s="804"/>
      <c r="T27" s="804"/>
      <c r="U27" s="804"/>
      <c r="V27" s="804"/>
      <c r="W27" s="830"/>
      <c r="X27" s="830"/>
      <c r="Y27" s="831"/>
      <c r="Z27" s="831"/>
    </row>
    <row r="28" spans="2:26" ht="18" customHeight="1">
      <c r="B28" s="830"/>
      <c r="C28" s="818"/>
      <c r="D28" s="818"/>
      <c r="E28" s="804"/>
      <c r="F28" s="804"/>
      <c r="G28" s="804"/>
      <c r="H28" s="805"/>
      <c r="I28" s="805"/>
      <c r="J28" s="805"/>
      <c r="K28" s="805"/>
      <c r="L28" s="805"/>
      <c r="M28" s="805"/>
      <c r="N28" s="806">
        <f t="shared" ref="N28" si="7">H28-K28</f>
        <v>0</v>
      </c>
      <c r="O28" s="807"/>
      <c r="P28" s="808"/>
      <c r="Q28" s="804"/>
      <c r="R28" s="804"/>
      <c r="S28" s="804"/>
      <c r="T28" s="804"/>
      <c r="U28" s="804"/>
      <c r="V28" s="804"/>
      <c r="W28" s="830"/>
      <c r="X28" s="830"/>
      <c r="Y28" s="831"/>
      <c r="Z28" s="831"/>
    </row>
    <row r="29" spans="2:26" ht="18" customHeight="1">
      <c r="B29" s="818"/>
      <c r="C29" s="818"/>
      <c r="D29" s="818"/>
      <c r="E29" s="804"/>
      <c r="F29" s="804"/>
      <c r="G29" s="804"/>
      <c r="H29" s="805"/>
      <c r="I29" s="805"/>
      <c r="J29" s="805"/>
      <c r="K29" s="805"/>
      <c r="L29" s="805"/>
      <c r="M29" s="805"/>
      <c r="N29" s="809"/>
      <c r="O29" s="810"/>
      <c r="P29" s="811"/>
      <c r="Q29" s="804"/>
      <c r="R29" s="804"/>
      <c r="S29" s="804"/>
      <c r="T29" s="804"/>
      <c r="U29" s="804"/>
      <c r="V29" s="804"/>
      <c r="W29" s="830"/>
      <c r="X29" s="830"/>
      <c r="Y29" s="831"/>
      <c r="Z29" s="831"/>
    </row>
    <row r="30" spans="2:26" ht="18" customHeight="1">
      <c r="B30" s="830"/>
      <c r="C30" s="818"/>
      <c r="D30" s="818"/>
      <c r="E30" s="804"/>
      <c r="F30" s="804"/>
      <c r="G30" s="804"/>
      <c r="H30" s="805"/>
      <c r="I30" s="805"/>
      <c r="J30" s="805"/>
      <c r="K30" s="805"/>
      <c r="L30" s="805"/>
      <c r="M30" s="805"/>
      <c r="N30" s="806">
        <f t="shared" ref="N30" si="8">H30-K30</f>
        <v>0</v>
      </c>
      <c r="O30" s="807"/>
      <c r="P30" s="808"/>
      <c r="Q30" s="804"/>
      <c r="R30" s="804"/>
      <c r="S30" s="804"/>
      <c r="T30" s="804"/>
      <c r="U30" s="804"/>
      <c r="V30" s="804"/>
      <c r="W30" s="830"/>
      <c r="X30" s="830"/>
      <c r="Y30" s="831"/>
      <c r="Z30" s="831"/>
    </row>
    <row r="31" spans="2:26" ht="18" customHeight="1">
      <c r="B31" s="818"/>
      <c r="C31" s="818"/>
      <c r="D31" s="818"/>
      <c r="E31" s="804"/>
      <c r="F31" s="804"/>
      <c r="G31" s="804"/>
      <c r="H31" s="805"/>
      <c r="I31" s="805"/>
      <c r="J31" s="805"/>
      <c r="K31" s="805"/>
      <c r="L31" s="805"/>
      <c r="M31" s="805"/>
      <c r="N31" s="809"/>
      <c r="O31" s="810"/>
      <c r="P31" s="811"/>
      <c r="Q31" s="804"/>
      <c r="R31" s="804"/>
      <c r="S31" s="804"/>
      <c r="T31" s="804"/>
      <c r="U31" s="804"/>
      <c r="V31" s="804"/>
      <c r="W31" s="830"/>
      <c r="X31" s="830"/>
      <c r="Y31" s="831"/>
      <c r="Z31" s="831"/>
    </row>
    <row r="32" spans="2:26" ht="18" customHeight="1">
      <c r="B32" s="849"/>
      <c r="C32" s="857"/>
      <c r="D32" s="850"/>
      <c r="E32" s="843"/>
      <c r="F32" s="844"/>
      <c r="G32" s="845"/>
      <c r="H32" s="806"/>
      <c r="I32" s="807"/>
      <c r="J32" s="808"/>
      <c r="K32" s="806"/>
      <c r="L32" s="807"/>
      <c r="M32" s="808"/>
      <c r="N32" s="806">
        <f t="shared" ref="N32" si="9">H32-K32</f>
        <v>0</v>
      </c>
      <c r="O32" s="807"/>
      <c r="P32" s="808"/>
      <c r="Q32" s="843"/>
      <c r="R32" s="844"/>
      <c r="S32" s="845"/>
      <c r="T32" s="843"/>
      <c r="U32" s="844"/>
      <c r="V32" s="845"/>
      <c r="W32" s="849"/>
      <c r="X32" s="850"/>
      <c r="Y32" s="853"/>
      <c r="Z32" s="854"/>
    </row>
    <row r="33" spans="2:26" ht="18" customHeight="1">
      <c r="B33" s="851"/>
      <c r="C33" s="858"/>
      <c r="D33" s="852"/>
      <c r="E33" s="846"/>
      <c r="F33" s="847"/>
      <c r="G33" s="848"/>
      <c r="H33" s="809"/>
      <c r="I33" s="810"/>
      <c r="J33" s="811"/>
      <c r="K33" s="809"/>
      <c r="L33" s="810"/>
      <c r="M33" s="811"/>
      <c r="N33" s="809"/>
      <c r="O33" s="810"/>
      <c r="P33" s="811"/>
      <c r="Q33" s="846"/>
      <c r="R33" s="847"/>
      <c r="S33" s="848"/>
      <c r="T33" s="846"/>
      <c r="U33" s="847"/>
      <c r="V33" s="848"/>
      <c r="W33" s="851"/>
      <c r="X33" s="852"/>
      <c r="Y33" s="855"/>
      <c r="Z33" s="856"/>
    </row>
    <row r="34" spans="2:26" ht="18" customHeight="1">
      <c r="B34" s="830"/>
      <c r="C34" s="818"/>
      <c r="D34" s="818"/>
      <c r="E34" s="804"/>
      <c r="F34" s="804"/>
      <c r="G34" s="804"/>
      <c r="H34" s="805"/>
      <c r="I34" s="805"/>
      <c r="J34" s="805"/>
      <c r="K34" s="805"/>
      <c r="L34" s="805"/>
      <c r="M34" s="805"/>
      <c r="N34" s="806">
        <f t="shared" ref="N34" si="10">H34-K34</f>
        <v>0</v>
      </c>
      <c r="O34" s="807"/>
      <c r="P34" s="808"/>
      <c r="Q34" s="804"/>
      <c r="R34" s="804"/>
      <c r="S34" s="804"/>
      <c r="T34" s="804"/>
      <c r="U34" s="804"/>
      <c r="V34" s="804"/>
      <c r="W34" s="830"/>
      <c r="X34" s="830"/>
      <c r="Y34" s="831"/>
      <c r="Z34" s="831"/>
    </row>
    <row r="35" spans="2:26" ht="18" customHeight="1">
      <c r="B35" s="818"/>
      <c r="C35" s="818"/>
      <c r="D35" s="818"/>
      <c r="E35" s="804"/>
      <c r="F35" s="804"/>
      <c r="G35" s="804"/>
      <c r="H35" s="805"/>
      <c r="I35" s="805"/>
      <c r="J35" s="805"/>
      <c r="K35" s="805"/>
      <c r="L35" s="805"/>
      <c r="M35" s="805"/>
      <c r="N35" s="809"/>
      <c r="O35" s="810"/>
      <c r="P35" s="811"/>
      <c r="Q35" s="804"/>
      <c r="R35" s="804"/>
      <c r="S35" s="804"/>
      <c r="T35" s="804"/>
      <c r="U35" s="804"/>
      <c r="V35" s="804"/>
      <c r="W35" s="830"/>
      <c r="X35" s="830"/>
      <c r="Y35" s="831"/>
      <c r="Z35" s="831"/>
    </row>
    <row r="36" spans="2:26" ht="18" customHeight="1">
      <c r="B36" s="830"/>
      <c r="C36" s="818"/>
      <c r="D36" s="818"/>
      <c r="E36" s="804"/>
      <c r="F36" s="804"/>
      <c r="G36" s="804"/>
      <c r="H36" s="805"/>
      <c r="I36" s="805"/>
      <c r="J36" s="805"/>
      <c r="K36" s="805"/>
      <c r="L36" s="805"/>
      <c r="M36" s="805"/>
      <c r="N36" s="806">
        <f t="shared" ref="N36" si="11">H36-K36</f>
        <v>0</v>
      </c>
      <c r="O36" s="807"/>
      <c r="P36" s="808"/>
      <c r="Q36" s="804"/>
      <c r="R36" s="804"/>
      <c r="S36" s="804"/>
      <c r="T36" s="804"/>
      <c r="U36" s="804"/>
      <c r="V36" s="804"/>
      <c r="W36" s="830"/>
      <c r="X36" s="830"/>
      <c r="Y36" s="831"/>
      <c r="Z36" s="831"/>
    </row>
    <row r="37" spans="2:26" ht="18" customHeight="1">
      <c r="B37" s="818"/>
      <c r="C37" s="818"/>
      <c r="D37" s="818"/>
      <c r="E37" s="804"/>
      <c r="F37" s="804"/>
      <c r="G37" s="804"/>
      <c r="H37" s="805"/>
      <c r="I37" s="805"/>
      <c r="J37" s="805"/>
      <c r="K37" s="805"/>
      <c r="L37" s="805"/>
      <c r="M37" s="805"/>
      <c r="N37" s="809"/>
      <c r="O37" s="810"/>
      <c r="P37" s="811"/>
      <c r="Q37" s="804"/>
      <c r="R37" s="804"/>
      <c r="S37" s="804"/>
      <c r="T37" s="804"/>
      <c r="U37" s="804"/>
      <c r="V37" s="804"/>
      <c r="W37" s="830"/>
      <c r="X37" s="830"/>
      <c r="Y37" s="831"/>
      <c r="Z37" s="831"/>
    </row>
    <row r="38" spans="2:26" ht="18" customHeight="1">
      <c r="B38" s="830"/>
      <c r="C38" s="818"/>
      <c r="D38" s="818"/>
      <c r="E38" s="804"/>
      <c r="F38" s="804"/>
      <c r="G38" s="804"/>
      <c r="H38" s="805"/>
      <c r="I38" s="805"/>
      <c r="J38" s="805"/>
      <c r="K38" s="805"/>
      <c r="L38" s="805"/>
      <c r="M38" s="805"/>
      <c r="N38" s="806">
        <f t="shared" ref="N38" si="12">H38-K38</f>
        <v>0</v>
      </c>
      <c r="O38" s="807"/>
      <c r="P38" s="808"/>
      <c r="Q38" s="804"/>
      <c r="R38" s="804"/>
      <c r="S38" s="804"/>
      <c r="T38" s="804"/>
      <c r="U38" s="804"/>
      <c r="V38" s="804"/>
      <c r="W38" s="830"/>
      <c r="X38" s="830"/>
      <c r="Y38" s="831"/>
      <c r="Z38" s="831"/>
    </row>
    <row r="39" spans="2:26" ht="18" customHeight="1">
      <c r="B39" s="818"/>
      <c r="C39" s="818"/>
      <c r="D39" s="818"/>
      <c r="E39" s="804"/>
      <c r="F39" s="804"/>
      <c r="G39" s="804"/>
      <c r="H39" s="805"/>
      <c r="I39" s="805"/>
      <c r="J39" s="805"/>
      <c r="K39" s="805"/>
      <c r="L39" s="805"/>
      <c r="M39" s="805"/>
      <c r="N39" s="809"/>
      <c r="O39" s="810"/>
      <c r="P39" s="811"/>
      <c r="Q39" s="804"/>
      <c r="R39" s="804"/>
      <c r="S39" s="804"/>
      <c r="T39" s="804"/>
      <c r="U39" s="804"/>
      <c r="V39" s="804"/>
      <c r="W39" s="830"/>
      <c r="X39" s="830"/>
      <c r="Y39" s="831"/>
      <c r="Z39" s="831"/>
    </row>
    <row r="40" spans="2:26" ht="18" customHeight="1">
      <c r="B40" s="830"/>
      <c r="C40" s="818"/>
      <c r="D40" s="818"/>
      <c r="E40" s="804"/>
      <c r="F40" s="804"/>
      <c r="G40" s="804"/>
      <c r="H40" s="805"/>
      <c r="I40" s="805"/>
      <c r="J40" s="805"/>
      <c r="K40" s="805"/>
      <c r="L40" s="805"/>
      <c r="M40" s="805"/>
      <c r="N40" s="806">
        <f t="shared" ref="N40" si="13">H40-K40</f>
        <v>0</v>
      </c>
      <c r="O40" s="807"/>
      <c r="P40" s="808"/>
      <c r="Q40" s="804"/>
      <c r="R40" s="804"/>
      <c r="S40" s="804"/>
      <c r="T40" s="804"/>
      <c r="U40" s="804"/>
      <c r="V40" s="804"/>
      <c r="W40" s="830"/>
      <c r="X40" s="830"/>
      <c r="Y40" s="831"/>
      <c r="Z40" s="831"/>
    </row>
    <row r="41" spans="2:26" ht="18" customHeight="1">
      <c r="B41" s="818"/>
      <c r="C41" s="818"/>
      <c r="D41" s="818"/>
      <c r="E41" s="804"/>
      <c r="F41" s="804"/>
      <c r="G41" s="804"/>
      <c r="H41" s="805"/>
      <c r="I41" s="805"/>
      <c r="J41" s="805"/>
      <c r="K41" s="805"/>
      <c r="L41" s="805"/>
      <c r="M41" s="805"/>
      <c r="N41" s="809"/>
      <c r="O41" s="810"/>
      <c r="P41" s="811"/>
      <c r="Q41" s="804"/>
      <c r="R41" s="804"/>
      <c r="S41" s="804"/>
      <c r="T41" s="804"/>
      <c r="U41" s="804"/>
      <c r="V41" s="804"/>
      <c r="W41" s="830"/>
      <c r="X41" s="830"/>
      <c r="Y41" s="831"/>
      <c r="Z41" s="831"/>
    </row>
    <row r="42" spans="2:26" ht="18" customHeight="1">
      <c r="B42" s="859" t="s">
        <v>535</v>
      </c>
      <c r="C42" s="863"/>
      <c r="D42" s="864"/>
      <c r="E42" s="859" t="s">
        <v>536</v>
      </c>
      <c r="F42" s="868"/>
      <c r="G42" s="860"/>
      <c r="H42" s="869" t="s">
        <v>530</v>
      </c>
      <c r="I42" s="869"/>
      <c r="J42" s="869"/>
      <c r="K42" s="869" t="s">
        <v>530</v>
      </c>
      <c r="L42" s="869"/>
      <c r="M42" s="869"/>
      <c r="N42" s="869" t="s">
        <v>530</v>
      </c>
      <c r="O42" s="869"/>
      <c r="P42" s="869"/>
      <c r="Q42" s="859" t="s">
        <v>536</v>
      </c>
      <c r="R42" s="868"/>
      <c r="S42" s="860"/>
      <c r="T42" s="859" t="s">
        <v>536</v>
      </c>
      <c r="U42" s="868"/>
      <c r="V42" s="860"/>
      <c r="W42" s="859" t="s">
        <v>536</v>
      </c>
      <c r="X42" s="860"/>
      <c r="Y42" s="859" t="s">
        <v>536</v>
      </c>
      <c r="Z42" s="860"/>
    </row>
    <row r="43" spans="2:26" ht="18" customHeight="1">
      <c r="B43" s="865"/>
      <c r="C43" s="866"/>
      <c r="D43" s="867"/>
      <c r="E43" s="793"/>
      <c r="F43" s="794"/>
      <c r="G43" s="795"/>
      <c r="H43" s="861">
        <f>SUM(H10:J41)</f>
        <v>0</v>
      </c>
      <c r="I43" s="862"/>
      <c r="J43" s="862"/>
      <c r="K43" s="861">
        <f>SUM(K10:M41)</f>
        <v>0</v>
      </c>
      <c r="L43" s="862"/>
      <c r="M43" s="862"/>
      <c r="N43" s="861">
        <f>SUM(N10:P41)</f>
        <v>0</v>
      </c>
      <c r="O43" s="862"/>
      <c r="P43" s="862"/>
      <c r="Q43" s="793"/>
      <c r="R43" s="794"/>
      <c r="S43" s="795"/>
      <c r="T43" s="793"/>
      <c r="U43" s="794"/>
      <c r="V43" s="795"/>
      <c r="W43" s="793"/>
      <c r="X43" s="795"/>
      <c r="Y43" s="793"/>
      <c r="Z43" s="795"/>
    </row>
    <row r="44" spans="2:26" ht="18" customHeight="1">
      <c r="B44" s="340" t="s">
        <v>537</v>
      </c>
    </row>
    <row r="45" spans="2:26" ht="18" customHeight="1"/>
    <row r="46" spans="2:26" ht="18" customHeight="1"/>
    <row r="47" spans="2:26" ht="18" customHeight="1"/>
    <row r="48" spans="2: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83">
    <mergeCell ref="W42:X43"/>
    <mergeCell ref="Y42:Z43"/>
    <mergeCell ref="H43:J43"/>
    <mergeCell ref="K43:M43"/>
    <mergeCell ref="N43:P43"/>
    <mergeCell ref="T40:V41"/>
    <mergeCell ref="W40:X41"/>
    <mergeCell ref="Y40:Z41"/>
    <mergeCell ref="B42:D43"/>
    <mergeCell ref="E42:G43"/>
    <mergeCell ref="H42:J42"/>
    <mergeCell ref="K42:M42"/>
    <mergeCell ref="N42:P42"/>
    <mergeCell ref="Q42:S43"/>
    <mergeCell ref="T42:V43"/>
    <mergeCell ref="B40:D41"/>
    <mergeCell ref="E40:G41"/>
    <mergeCell ref="H40:J41"/>
    <mergeCell ref="K40:M41"/>
    <mergeCell ref="N40:P41"/>
    <mergeCell ref="Q40:S41"/>
    <mergeCell ref="B38:D39"/>
    <mergeCell ref="E38:G39"/>
    <mergeCell ref="H38:J39"/>
    <mergeCell ref="K38:M39"/>
    <mergeCell ref="N38:P39"/>
    <mergeCell ref="Q38:S39"/>
    <mergeCell ref="T38:V39"/>
    <mergeCell ref="W38:X39"/>
    <mergeCell ref="Y38:Z39"/>
    <mergeCell ref="B36:D37"/>
    <mergeCell ref="E36:G37"/>
    <mergeCell ref="H36:J37"/>
    <mergeCell ref="K36:M37"/>
    <mergeCell ref="N36:P37"/>
    <mergeCell ref="Q36:S37"/>
    <mergeCell ref="T36:V37"/>
    <mergeCell ref="W36:X37"/>
    <mergeCell ref="Y36:Z37"/>
    <mergeCell ref="T32:V33"/>
    <mergeCell ref="W32:X33"/>
    <mergeCell ref="Y32:Z33"/>
    <mergeCell ref="B34:D35"/>
    <mergeCell ref="E34:G35"/>
    <mergeCell ref="H34:J35"/>
    <mergeCell ref="K34:M35"/>
    <mergeCell ref="N34:P35"/>
    <mergeCell ref="Q34:S35"/>
    <mergeCell ref="T34:V35"/>
    <mergeCell ref="B32:D33"/>
    <mergeCell ref="E32:G33"/>
    <mergeCell ref="H32:J33"/>
    <mergeCell ref="K32:M33"/>
    <mergeCell ref="N32:P33"/>
    <mergeCell ref="Q32:S33"/>
    <mergeCell ref="W34:X35"/>
    <mergeCell ref="Y34:Z35"/>
    <mergeCell ref="B30:D31"/>
    <mergeCell ref="E30:G31"/>
    <mergeCell ref="H30:J31"/>
    <mergeCell ref="K30:M31"/>
    <mergeCell ref="N30:P31"/>
    <mergeCell ref="Q30:S31"/>
    <mergeCell ref="T30:V31"/>
    <mergeCell ref="W30:X31"/>
    <mergeCell ref="Y30:Z31"/>
    <mergeCell ref="B28:D29"/>
    <mergeCell ref="E28:G29"/>
    <mergeCell ref="H28:J29"/>
    <mergeCell ref="K28:M29"/>
    <mergeCell ref="N28:P29"/>
    <mergeCell ref="Q28:S29"/>
    <mergeCell ref="T28:V29"/>
    <mergeCell ref="W28:X29"/>
    <mergeCell ref="Y28:Z29"/>
    <mergeCell ref="T24:V25"/>
    <mergeCell ref="W24:X25"/>
    <mergeCell ref="Y24:Z25"/>
    <mergeCell ref="B26:D27"/>
    <mergeCell ref="E26:G27"/>
    <mergeCell ref="H26:J27"/>
    <mergeCell ref="K26:M27"/>
    <mergeCell ref="N26:P27"/>
    <mergeCell ref="Q26:S27"/>
    <mergeCell ref="T26:V27"/>
    <mergeCell ref="B24:D25"/>
    <mergeCell ref="E24:G25"/>
    <mergeCell ref="H24:J25"/>
    <mergeCell ref="K24:M25"/>
    <mergeCell ref="N24:P25"/>
    <mergeCell ref="Q24:S25"/>
    <mergeCell ref="W26:X27"/>
    <mergeCell ref="Y26:Z27"/>
    <mergeCell ref="B22:D23"/>
    <mergeCell ref="E22:G23"/>
    <mergeCell ref="H22:J23"/>
    <mergeCell ref="K22:M23"/>
    <mergeCell ref="N22:P23"/>
    <mergeCell ref="Q22:S23"/>
    <mergeCell ref="T22:V23"/>
    <mergeCell ref="W22:X23"/>
    <mergeCell ref="Y22:Z23"/>
    <mergeCell ref="B20:D21"/>
    <mergeCell ref="E20:G21"/>
    <mergeCell ref="H20:J21"/>
    <mergeCell ref="K20:M21"/>
    <mergeCell ref="N20:P21"/>
    <mergeCell ref="Q20:S21"/>
    <mergeCell ref="T20:V21"/>
    <mergeCell ref="W20:X21"/>
    <mergeCell ref="Y20:Z21"/>
    <mergeCell ref="B10:D11"/>
    <mergeCell ref="T16:V17"/>
    <mergeCell ref="W16:X17"/>
    <mergeCell ref="Y16:Z17"/>
    <mergeCell ref="B18:D19"/>
    <mergeCell ref="E18:G19"/>
    <mergeCell ref="H18:J19"/>
    <mergeCell ref="K18:M19"/>
    <mergeCell ref="N18:P19"/>
    <mergeCell ref="Q18:S19"/>
    <mergeCell ref="T18:V19"/>
    <mergeCell ref="B16:D17"/>
    <mergeCell ref="E16:G17"/>
    <mergeCell ref="H16:J17"/>
    <mergeCell ref="K16:M17"/>
    <mergeCell ref="N16:P17"/>
    <mergeCell ref="Q16:S17"/>
    <mergeCell ref="W18:X19"/>
    <mergeCell ref="Y18:Z19"/>
    <mergeCell ref="B12:D13"/>
    <mergeCell ref="E12:G13"/>
    <mergeCell ref="H12:J13"/>
    <mergeCell ref="K12:M13"/>
    <mergeCell ref="N12:P13"/>
    <mergeCell ref="Q12:S13"/>
    <mergeCell ref="T12:V13"/>
    <mergeCell ref="W12:X13"/>
    <mergeCell ref="Y12:Z13"/>
    <mergeCell ref="B14:D15"/>
    <mergeCell ref="E14:G15"/>
    <mergeCell ref="H14:J15"/>
    <mergeCell ref="K14:M15"/>
    <mergeCell ref="N14:P15"/>
    <mergeCell ref="Q14:S15"/>
    <mergeCell ref="T14:V15"/>
    <mergeCell ref="W14:X15"/>
    <mergeCell ref="Y14:Z15"/>
    <mergeCell ref="T10:V11"/>
    <mergeCell ref="T9:V9"/>
    <mergeCell ref="L1:S1"/>
    <mergeCell ref="B5:D7"/>
    <mergeCell ref="E5:G7"/>
    <mergeCell ref="H5:P5"/>
    <mergeCell ref="Q5:Z5"/>
    <mergeCell ref="H6:J7"/>
    <mergeCell ref="K6:M7"/>
    <mergeCell ref="N6:P7"/>
    <mergeCell ref="Q6:S7"/>
    <mergeCell ref="T6:V7"/>
    <mergeCell ref="W6:X7"/>
    <mergeCell ref="Y6:Z7"/>
    <mergeCell ref="B9:D9"/>
    <mergeCell ref="E9:G9"/>
    <mergeCell ref="H9:J9"/>
    <mergeCell ref="K9:M9"/>
    <mergeCell ref="N9:P9"/>
    <mergeCell ref="T8:V8"/>
    <mergeCell ref="W8:X9"/>
    <mergeCell ref="Y8:Z9"/>
    <mergeCell ref="W10:X11"/>
    <mergeCell ref="Y10:Z11"/>
    <mergeCell ref="Q9:S9"/>
    <mergeCell ref="E8:G8"/>
    <mergeCell ref="H8:J8"/>
    <mergeCell ref="K8:M8"/>
    <mergeCell ref="N8:P8"/>
    <mergeCell ref="Q8:S8"/>
    <mergeCell ref="E10:G11"/>
    <mergeCell ref="H10:J11"/>
    <mergeCell ref="K10:M11"/>
    <mergeCell ref="N10:P11"/>
    <mergeCell ref="Q10:S11"/>
  </mergeCells>
  <phoneticPr fontId="18"/>
  <dataValidations count="3">
    <dataValidation type="list" allowBlank="1" showInputMessage="1" sqref="Y10:Z41">
      <formula1>$AC$7:$AH$7</formula1>
    </dataValidation>
    <dataValidation type="list" allowBlank="1" showInputMessage="1" sqref="B10:D11">
      <formula1>"死亡者なし"</formula1>
    </dataValidation>
    <dataValidation type="list" allowBlank="1" showInputMessage="1" sqref="Q10:S41">
      <formula1>$AC$11</formula1>
    </dataValidation>
  </dataValidations>
  <hyperlinks>
    <hyperlink ref="L1:S1" location="遺留金品" display="遺留金品"/>
  </hyperlinks>
  <printOptions horizontalCentered="1"/>
  <pageMargins left="0.39370078740157483" right="0.39370078740157483" top="0.39370078740157483" bottom="0.39370078740157483"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20</vt:i4>
      </vt:variant>
    </vt:vector>
  </HeadingPairs>
  <TitlesOfParts>
    <vt:vector size="25" baseType="lpstr">
      <vt:lpstr>フェイスシート</vt:lpstr>
      <vt:lpstr>点検表</vt:lpstr>
      <vt:lpstr>付表１・拘束、入浴、給食</vt:lpstr>
      <vt:lpstr>付表２・預り金</vt:lpstr>
      <vt:lpstr>付表３・遺留金品</vt:lpstr>
      <vt:lpstr>フェイスシート!Print_Area</vt:lpstr>
      <vt:lpstr>点検表!Print_Area</vt:lpstr>
      <vt:lpstr>'付表１・拘束、入浴、給食'!Print_Area</vt:lpstr>
      <vt:lpstr>付表２・預り金!Print_Area</vt:lpstr>
      <vt:lpstr>付表３・遺留金品!Print_Area</vt:lpstr>
      <vt:lpstr>点検表!Print_Titles</vt:lpstr>
      <vt:lpstr>遺留金品</vt:lpstr>
      <vt:lpstr>検食</vt:lpstr>
      <vt:lpstr>検便</vt:lpstr>
      <vt:lpstr>拘束者</vt:lpstr>
      <vt:lpstr>入浴</vt:lpstr>
      <vt:lpstr>別紙遺留金品</vt:lpstr>
      <vt:lpstr>別紙検食</vt:lpstr>
      <vt:lpstr>別紙検便</vt:lpstr>
      <vt:lpstr>別紙拘束</vt:lpstr>
      <vt:lpstr>別紙入浴</vt:lpstr>
      <vt:lpstr>別紙保存食</vt:lpstr>
      <vt:lpstr>別紙預り金</vt:lpstr>
      <vt:lpstr>保存食</vt:lpstr>
      <vt:lpstr>預り金</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2025-06-16T10:09:06Z</cp:lastPrinted>
  <dcterms:created xsi:type="dcterms:W3CDTF">2008-05-12T01:19:26Z</dcterms:created>
  <dcterms:modified xsi:type="dcterms:W3CDTF">2025-09-25T05:53:34Z</dcterms:modified>
</cp:coreProperties>
</file>